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C:\Users\malum_p0cluj6\Downloads\"/>
    </mc:Choice>
  </mc:AlternateContent>
  <xr:revisionPtr revIDLastSave="0" documentId="13_ncr:1_{6F8BEA96-37BC-4E71-9808-30F59A51DACD}" xr6:coauthVersionLast="47" xr6:coauthVersionMax="47" xr10:uidLastSave="{00000000-0000-0000-0000-000000000000}"/>
  <bookViews>
    <workbookView xWindow="-108" yWindow="-108" windowWidth="23256" windowHeight="12576" activeTab="2" xr2:uid="{00000000-000D-0000-FFFF-FFFF00000000}"/>
  </bookViews>
  <sheets>
    <sheet name="CDR" sheetId="1" r:id="rId1"/>
    <sheet name="SIG2" sheetId="2" r:id="rId2"/>
    <sheet name="CAF" sheetId="3" r:id="rId3"/>
  </sheets>
  <definedNames>
    <definedName name="_ftn1" localSheetId="1">'SIG2'!$B$21</definedName>
    <definedName name="_ftnref1" localSheetId="1">'SIG2'!$B$9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3" l="1"/>
  <c r="D73" i="2"/>
  <c r="C73" i="2"/>
  <c r="C68" i="2"/>
  <c r="C63" i="2"/>
  <c r="D63" i="2" s="1"/>
  <c r="C60" i="2"/>
  <c r="C55" i="2"/>
  <c r="D55" i="2" s="1"/>
  <c r="D44" i="2"/>
  <c r="D26" i="2"/>
  <c r="D34" i="2"/>
  <c r="C34" i="2"/>
  <c r="C26" i="2"/>
  <c r="D18" i="2"/>
  <c r="C18" i="2"/>
  <c r="C11" i="2"/>
  <c r="C22" i="2"/>
  <c r="C30" i="2" s="1"/>
  <c r="C38" i="2" l="1"/>
  <c r="C48" i="2" s="1"/>
  <c r="C59" i="2" s="1"/>
  <c r="C67" i="2" s="1"/>
</calcChain>
</file>

<file path=xl/sharedStrings.xml><?xml version="1.0" encoding="utf-8"?>
<sst xmlns="http://schemas.openxmlformats.org/spreadsheetml/2006/main" count="131" uniqueCount="116">
  <si>
    <t>Charges</t>
  </si>
  <si>
    <t>Montants</t>
  </si>
  <si>
    <t>Produits</t>
  </si>
  <si>
    <t>Charges d'exploitation</t>
  </si>
  <si>
    <t>Produits d'exploitation</t>
  </si>
  <si>
    <t>Achats de marchandises</t>
  </si>
  <si>
    <t>Ventes de marchandises</t>
  </si>
  <si>
    <t>Variation stock marchandises</t>
  </si>
  <si>
    <t>Production vendue</t>
  </si>
  <si>
    <t>Achats matières</t>
  </si>
  <si>
    <t>Production stockée</t>
  </si>
  <si>
    <t>Variation stock matières</t>
  </si>
  <si>
    <t>Reprise de provisions</t>
  </si>
  <si>
    <t>Autres charges externes</t>
  </si>
  <si>
    <t>Produits financiers</t>
  </si>
  <si>
    <t>Impôts et taxes</t>
  </si>
  <si>
    <t>Des titres de participation</t>
  </si>
  <si>
    <t>Charges de personnel</t>
  </si>
  <si>
    <t>Intérêts</t>
  </si>
  <si>
    <t>Dotations aux amortissements</t>
  </si>
  <si>
    <t>Produits exceptionnels</t>
  </si>
  <si>
    <t>Dotations aux provisions</t>
  </si>
  <si>
    <t>(actifs circulants)</t>
  </si>
  <si>
    <t>Produit des cessions d'actifs</t>
  </si>
  <si>
    <t>Dotations aux provisions (risques)</t>
  </si>
  <si>
    <t>Charges financières</t>
  </si>
  <si>
    <t>Charges exceptionnelles</t>
  </si>
  <si>
    <t>Sur opérations de gestion</t>
  </si>
  <si>
    <t>VNC des actifs cédés</t>
  </si>
  <si>
    <t>Impôt sur les bénéfices</t>
  </si>
  <si>
    <t>Bénéfice</t>
  </si>
  <si>
    <t>Total</t>
  </si>
  <si>
    <t>Soldes intermédiaires de gestion (SIG)</t>
  </si>
  <si>
    <t>Marge commerciale</t>
  </si>
  <si>
    <t>En %</t>
  </si>
  <si>
    <t xml:space="preserve"> - Achats de marchandises</t>
  </si>
  <si>
    <t xml:space="preserve"> = Marge commerciale</t>
  </si>
  <si>
    <t>Production vendue (biens et services)</t>
  </si>
  <si>
    <t>+ Production immobilisée</t>
  </si>
  <si>
    <t xml:space="preserve"> = Marge brute</t>
  </si>
  <si>
    <t>+ Marge brute</t>
  </si>
  <si>
    <t>- Autres achats et charges externes</t>
  </si>
  <si>
    <t xml:space="preserve"> = Valeur ajoutée</t>
  </si>
  <si>
    <t>Valeur ajoutée</t>
  </si>
  <si>
    <t>+ Subventions d’exploitation</t>
  </si>
  <si>
    <t>- Impôts et taxes</t>
  </si>
  <si>
    <t>- Salaires et traitements</t>
  </si>
  <si>
    <t>- Charges sociales</t>
  </si>
  <si>
    <t xml:space="preserve"> = Excédent Brut d’exploitation (EBE)</t>
  </si>
  <si>
    <t>Excédent brut d’exploitation</t>
  </si>
  <si>
    <t>- Autres charges d’exploitation</t>
  </si>
  <si>
    <t>+ Autres produits d’exploitation</t>
  </si>
  <si>
    <t>- Dotations aux amortissements</t>
  </si>
  <si>
    <t>- Dotations aux provisions d’exploitation</t>
  </si>
  <si>
    <t>+ Reprises sur provisions d’exploitation</t>
  </si>
  <si>
    <t xml:space="preserve"> = Résultat d’exploitation</t>
  </si>
  <si>
    <t>Résultat d’exploitation</t>
  </si>
  <si>
    <t>+ Produits financiers</t>
  </si>
  <si>
    <t>- Charges financiers</t>
  </si>
  <si>
    <t xml:space="preserve"> = Résultat courant avant impôt</t>
  </si>
  <si>
    <t>Résultat courant avant impôt</t>
  </si>
  <si>
    <t>+ Produits exceptionnels</t>
  </si>
  <si>
    <t>- Charges exceptionnelles</t>
  </si>
  <si>
    <t>- Impôt sur les bénéfices</t>
  </si>
  <si>
    <t>- Participation des salariés</t>
  </si>
  <si>
    <t xml:space="preserve"> = Résultat net</t>
  </si>
  <si>
    <t>Capacité d'autofinancement (CAF)</t>
  </si>
  <si>
    <t>Résultat net</t>
  </si>
  <si>
    <t>+ Dotations aux amortissements et aux provisions (d’exploitation, financières et exceptionnelles)</t>
  </si>
  <si>
    <t>- Reprises sur provisions (d’exploitation, financières et exceptionnelles)</t>
  </si>
  <si>
    <t xml:space="preserve"> = Capacité d’Autofinancement (CAF)</t>
  </si>
  <si>
    <t>En €</t>
  </si>
  <si>
    <t xml:space="preserve"> = Production de l'exercice</t>
  </si>
  <si>
    <t>en €</t>
  </si>
  <si>
    <t>Production de l'exercice</t>
  </si>
  <si>
    <t xml:space="preserve"> - Achats de matières premières</t>
  </si>
  <si>
    <t xml:space="preserve"> - Variation de stock</t>
  </si>
  <si>
    <t xml:space="preserve">Marge commerciale </t>
  </si>
  <si>
    <t xml:space="preserve"> + Production stockée</t>
  </si>
  <si>
    <t>Marge brute</t>
  </si>
  <si>
    <t xml:space="preserve">Valeur ajoutée (VA) </t>
  </si>
  <si>
    <t xml:space="preserve">Excédent Brut d'Exploitation (EBE) </t>
  </si>
  <si>
    <t xml:space="preserve">Résultat d'exploitation </t>
  </si>
  <si>
    <t>Résultat courant</t>
  </si>
  <si>
    <t xml:space="preserve">Résultat de l'exercice </t>
  </si>
  <si>
    <t xml:space="preserve"> + Valeur nette comptable des éléments d’actif cédés </t>
  </si>
  <si>
    <t xml:space="preserve"> - Produit de cession des éléments d’actif cédés</t>
  </si>
  <si>
    <t>Compte de résultat</t>
  </si>
  <si>
    <t>VNC = Valeur Nette Comptable = Valeur Argus [voiture : valeur nette du bien - cumul des amortissements]</t>
  </si>
  <si>
    <t xml:space="preserve">pour une voiture on a une durée de vie de 5 ans </t>
  </si>
  <si>
    <t>chaque année la voiture perds 20%</t>
  </si>
  <si>
    <t>Au bout de 2 ans la VNC de la voiture sera de 100% - 20%*2 = 60%</t>
  </si>
  <si>
    <t>Son nouveau prix s'appelle les produits de cessions d'actif</t>
  </si>
  <si>
    <t xml:space="preserve">Le CDR va être analysé sous forme de soldes (SIG) pour évaluer l'activité et la profitabilité de l'entreprise. Le CDR va être "découpé" en différents soldes qui ont cacun une signification particulière, mais le résultat doit être identique </t>
  </si>
  <si>
    <t>Marge commerciale  = entreprise commerciale</t>
  </si>
  <si>
    <t>comment ont évolué les stocks?</t>
  </si>
  <si>
    <t xml:space="preserve"> - Variation de stock de marchandises (initial-final)</t>
  </si>
  <si>
    <t>Taux de marge commerciale = marge commerciale*100/ventes de marchandises</t>
  </si>
  <si>
    <t>le taux de marge doit rester constant dans le temps</t>
  </si>
  <si>
    <t>Cela représente la variation de stock pour les PF: final - initial</t>
  </si>
  <si>
    <t>le taux se calcule par rapport au chiffre d'affaires/ production vendue + ventes de marchandises</t>
  </si>
  <si>
    <t xml:space="preserve">uniquement pour les entreprises industrielles, elle indique le poids des matières premières </t>
  </si>
  <si>
    <t>Toujours par rapport CA</t>
  </si>
  <si>
    <t>Valeur créée par l'entreprise et ses salariés</t>
  </si>
  <si>
    <t>Elle permet la rémunération de différents facteurs de productions (Salariés, Etat Organisme Bancaires, Actionnaires etc.)</t>
  </si>
  <si>
    <t>solde le plus important des SIG, c'est ce qui reste de la VA une fois que l'entreprise a rémunéré ses salariés et l'Etat</t>
  </si>
  <si>
    <t>Taux de marge d'exploitation</t>
  </si>
  <si>
    <t xml:space="preserve">résultat lié à l'activité de l'entreprise, normalement positif </t>
  </si>
  <si>
    <t>si n'égatif l'activité n'est pas rentable</t>
  </si>
  <si>
    <t>Taux de rentabilité d'exploitation</t>
  </si>
  <si>
    <t xml:space="preserve">permet d'apprécier la politique de financement de l'entreprise, indique la politique d'endettement </t>
  </si>
  <si>
    <t>Taux de profitabilité</t>
  </si>
  <si>
    <t>Ce taux intéresse les dirigeants mais également les actionnaires, ce résultat peut être distribué sous forme de dividendes</t>
  </si>
  <si>
    <t>Ici pour 100€ de CA, il reste 1,65€ pour l'entreprise et les actionnaires</t>
  </si>
  <si>
    <t xml:space="preserve">Elle correspond à l'excédant financier dégagé par l'activité de l'entreprise c'est un flux de trésorerie qui permet de rembourser les emprunt, de financer les immobilisations au comptant (autofinancement) ainsi que le développement de l'activité (accroissement du BFR). Elle peut aussi permettre de verser des dividendes </t>
  </si>
  <si>
    <t>Cela donne le nombre le nombre d'années pour rembourser les emprunts à LT si on y consacrait l'intégralité de la CAF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</si>
</sst>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8"/>
      <color theme="1"/>
      <name val="Garamond"/>
      <family val="1"/>
    </font>
    <font>
      <sz val="18"/>
      <color theme="1"/>
      <name val="Garamond"/>
      <family val="1"/>
    </font>
    <font>
      <u/>
      <sz val="11"/>
      <color theme="10"/>
      <name val="Calibri"/>
      <family val="2"/>
      <scheme val="minor"/>
    </font>
    <font>
      <u/>
      <sz val="18"/>
      <color theme="10"/>
      <name val="Garamond"/>
      <family val="1"/>
    </font>
    <font>
      <b/>
      <sz val="20"/>
      <color theme="1"/>
      <name val="Garamond"/>
      <family val="1"/>
    </font>
    <font>
      <sz val="20"/>
      <color theme="1"/>
      <name val="Garamond"/>
      <family val="1"/>
    </font>
    <font>
      <sz val="11"/>
      <color theme="1"/>
      <name val="Calibri"/>
      <family val="2"/>
      <scheme val="minor"/>
    </font>
    <font>
      <b/>
      <sz val="18"/>
      <color rgb="FFFF0000"/>
      <name val="Garamond"/>
      <family val="1"/>
    </font>
    <font>
      <b/>
      <sz val="20"/>
      <color rgb="FFFF0000"/>
      <name val="Garamond"/>
      <family val="1"/>
    </font>
    <font>
      <sz val="20"/>
      <color rgb="FFFF0000"/>
      <name val="Garamond"/>
      <family val="1"/>
    </font>
    <font>
      <b/>
      <sz val="12"/>
      <color theme="1"/>
      <name val="Garamond"/>
      <family val="1"/>
    </font>
    <font>
      <sz val="12"/>
      <color theme="1"/>
      <name val="Garamond"/>
      <family val="1"/>
    </font>
    <font>
      <b/>
      <sz val="16"/>
      <color rgb="FFFF0000"/>
      <name val="Garamond"/>
      <family val="1"/>
    </font>
  </fonts>
  <fills count="9">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rgb="FF7030A0"/>
        <bgColor indexed="64"/>
      </patternFill>
    </fill>
    <fill>
      <patternFill patternType="solid">
        <fgColor rgb="FFFF0000"/>
        <bgColor indexed="64"/>
      </patternFill>
    </fill>
  </fills>
  <borders count="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top/>
      <bottom/>
      <diagonal/>
    </border>
  </borders>
  <cellStyleXfs count="3">
    <xf numFmtId="0" fontId="0" fillId="0" borderId="0"/>
    <xf numFmtId="0" fontId="3" fillId="0" borderId="0" applyNumberFormat="0" applyFill="0" applyBorder="0" applyAlignment="0" applyProtection="0"/>
    <xf numFmtId="9" fontId="7" fillId="0" borderId="0" applyFont="0" applyFill="0" applyBorder="0" applyAlignment="0" applyProtection="0"/>
  </cellStyleXfs>
  <cellXfs count="79">
    <xf numFmtId="0" fontId="0" fillId="0" borderId="0" xfId="0"/>
    <xf numFmtId="0" fontId="2" fillId="0" borderId="0" xfId="0" applyFont="1"/>
    <xf numFmtId="0" fontId="1" fillId="0" borderId="0" xfId="0" applyFont="1"/>
    <xf numFmtId="3" fontId="2" fillId="0" borderId="0" xfId="0" applyNumberFormat="1" applyFont="1"/>
    <xf numFmtId="0" fontId="1" fillId="0" borderId="1" xfId="0" applyFont="1" applyBorder="1" applyAlignment="1">
      <alignment horizontal="justify" vertical="center" wrapText="1"/>
    </xf>
    <xf numFmtId="3" fontId="1" fillId="0" borderId="2" xfId="0" applyNumberFormat="1" applyFont="1" applyBorder="1" applyAlignment="1">
      <alignment horizontal="center" vertical="center" wrapText="1"/>
    </xf>
    <xf numFmtId="0" fontId="1" fillId="0" borderId="2" xfId="0" applyFont="1" applyBorder="1" applyAlignment="1">
      <alignment horizontal="center" vertical="center" wrapText="1"/>
    </xf>
    <xf numFmtId="0" fontId="2" fillId="0" borderId="3" xfId="0" applyFont="1" applyBorder="1" applyAlignment="1">
      <alignment horizontal="justify" vertical="center" wrapText="1"/>
    </xf>
    <xf numFmtId="3" fontId="2" fillId="0" borderId="4" xfId="0" applyNumberFormat="1" applyFont="1" applyBorder="1" applyAlignment="1">
      <alignment horizontal="center" vertical="center" wrapText="1"/>
    </xf>
    <xf numFmtId="0" fontId="2" fillId="0" borderId="4" xfId="0" applyFont="1" applyBorder="1" applyAlignment="1">
      <alignment horizontal="center" vertical="center" wrapText="1"/>
    </xf>
    <xf numFmtId="0" fontId="2" fillId="0" borderId="3" xfId="1" applyFont="1" applyBorder="1" applyAlignment="1">
      <alignment horizontal="justify" vertical="center" wrapText="1"/>
    </xf>
    <xf numFmtId="0" fontId="1" fillId="0" borderId="3" xfId="0" applyFont="1" applyBorder="1" applyAlignment="1">
      <alignment horizontal="left" vertical="center" wrapText="1"/>
    </xf>
    <xf numFmtId="3" fontId="1" fillId="0" borderId="4" xfId="0" applyNumberFormat="1" applyFont="1" applyBorder="1" applyAlignment="1">
      <alignment horizontal="center" vertical="center" wrapText="1"/>
    </xf>
    <xf numFmtId="0" fontId="1" fillId="0" borderId="4" xfId="0" applyFont="1" applyBorder="1" applyAlignment="1">
      <alignment horizontal="center" vertical="center" wrapText="1"/>
    </xf>
    <xf numFmtId="0" fontId="4" fillId="0" borderId="0" xfId="1" applyFont="1" applyAlignment="1">
      <alignment horizontal="justify" vertical="center"/>
    </xf>
    <xf numFmtId="0" fontId="2" fillId="0" borderId="3" xfId="0" applyFont="1" applyBorder="1" applyAlignment="1">
      <alignment horizontal="left" vertical="center" wrapText="1"/>
    </xf>
    <xf numFmtId="0" fontId="6" fillId="0" borderId="0" xfId="0" applyFont="1"/>
    <xf numFmtId="3" fontId="6" fillId="0" borderId="0" xfId="0" applyNumberFormat="1" applyFont="1"/>
    <xf numFmtId="0" fontId="5" fillId="0" borderId="1" xfId="0" applyFont="1" applyBorder="1" applyAlignment="1">
      <alignment horizontal="justify" vertical="center" wrapText="1"/>
    </xf>
    <xf numFmtId="3" fontId="5" fillId="0" borderId="2" xfId="0" applyNumberFormat="1" applyFont="1" applyBorder="1" applyAlignment="1">
      <alignment horizontal="center" vertical="center" wrapText="1"/>
    </xf>
    <xf numFmtId="0" fontId="5" fillId="0" borderId="2" xfId="0" applyFont="1" applyBorder="1" applyAlignment="1">
      <alignment horizontal="center" vertical="center" wrapText="1"/>
    </xf>
    <xf numFmtId="0" fontId="6" fillId="0" borderId="3" xfId="0" applyFont="1" applyBorder="1" applyAlignment="1">
      <alignment horizontal="justify" vertical="center" wrapText="1"/>
    </xf>
    <xf numFmtId="3" fontId="6" fillId="0" borderId="4" xfId="0" applyNumberFormat="1"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left" vertical="center" wrapText="1"/>
    </xf>
    <xf numFmtId="0" fontId="5" fillId="0" borderId="3" xfId="0" applyFont="1" applyBorder="1" applyAlignment="1">
      <alignment horizontal="left" vertical="center" wrapText="1"/>
    </xf>
    <xf numFmtId="3" fontId="5" fillId="0" borderId="4" xfId="0" applyNumberFormat="1" applyFont="1" applyBorder="1" applyAlignment="1">
      <alignment horizontal="center" vertical="center" wrapText="1"/>
    </xf>
    <xf numFmtId="0" fontId="5" fillId="0" borderId="4" xfId="0" applyFont="1" applyBorder="1" applyAlignment="1">
      <alignment horizontal="center" vertical="center" wrapText="1"/>
    </xf>
    <xf numFmtId="10" fontId="1" fillId="0" borderId="4" xfId="2" applyNumberFormat="1" applyFont="1" applyBorder="1" applyAlignment="1">
      <alignment horizontal="center" vertical="center" wrapText="1"/>
    </xf>
    <xf numFmtId="0" fontId="2" fillId="0" borderId="0" xfId="0" applyFont="1" applyAlignment="1">
      <alignment vertical="center" wrapText="1"/>
    </xf>
    <xf numFmtId="0" fontId="1" fillId="0" borderId="0" xfId="0" applyFont="1" applyAlignment="1">
      <alignment horizontal="left" vertical="center"/>
    </xf>
    <xf numFmtId="0" fontId="8" fillId="0" borderId="0" xfId="0" applyFont="1"/>
    <xf numFmtId="0" fontId="2" fillId="0" borderId="0" xfId="0" applyFont="1" applyAlignment="1">
      <alignment wrapText="1"/>
    </xf>
    <xf numFmtId="0" fontId="9" fillId="0" borderId="0" xfId="0" applyFont="1" applyAlignment="1">
      <alignment horizontal="left"/>
    </xf>
    <xf numFmtId="0" fontId="5" fillId="0" borderId="0" xfId="0" applyFont="1" applyAlignment="1">
      <alignment horizontal="left"/>
    </xf>
    <xf numFmtId="0" fontId="6" fillId="0" borderId="0" xfId="0" applyFont="1" applyAlignment="1">
      <alignment horizontal="left"/>
    </xf>
    <xf numFmtId="3" fontId="6" fillId="0" borderId="0" xfId="0" applyNumberFormat="1" applyFont="1" applyAlignment="1">
      <alignment horizontal="left"/>
    </xf>
    <xf numFmtId="3" fontId="10" fillId="0" borderId="0" xfId="0" applyNumberFormat="1" applyFont="1" applyAlignment="1">
      <alignment horizontal="left"/>
    </xf>
    <xf numFmtId="0" fontId="10" fillId="0" borderId="0" xfId="0" applyFont="1" applyAlignment="1">
      <alignment horizontal="left"/>
    </xf>
    <xf numFmtId="0" fontId="9" fillId="0" borderId="0" xfId="0" applyFont="1"/>
    <xf numFmtId="0" fontId="11" fillId="2" borderId="1" xfId="0" applyFont="1" applyFill="1" applyBorder="1" applyAlignment="1">
      <alignment horizontal="left" vertical="center"/>
    </xf>
    <xf numFmtId="0" fontId="11" fillId="2" borderId="2" xfId="0" applyFont="1" applyFill="1" applyBorder="1" applyAlignment="1">
      <alignment horizontal="left" vertical="center"/>
    </xf>
    <xf numFmtId="0" fontId="12" fillId="2" borderId="0" xfId="0" applyFont="1" applyFill="1"/>
    <xf numFmtId="0" fontId="11" fillId="2" borderId="3" xfId="0" applyFont="1" applyFill="1" applyBorder="1" applyAlignment="1">
      <alignment horizontal="left" vertical="center"/>
    </xf>
    <xf numFmtId="0" fontId="11" fillId="2" borderId="4" xfId="0" applyFont="1" applyFill="1" applyBorder="1" applyAlignment="1">
      <alignment horizontal="left" vertical="center"/>
    </xf>
    <xf numFmtId="0" fontId="12" fillId="2" borderId="3" xfId="0" applyFont="1" applyFill="1" applyBorder="1" applyAlignment="1">
      <alignment horizontal="left" vertical="center"/>
    </xf>
    <xf numFmtId="3" fontId="12" fillId="2" borderId="4" xfId="0" applyNumberFormat="1" applyFont="1" applyFill="1" applyBorder="1" applyAlignment="1">
      <alignment horizontal="right" vertical="center"/>
    </xf>
    <xf numFmtId="0" fontId="12" fillId="2" borderId="4" xfId="0" applyFont="1" applyFill="1" applyBorder="1" applyAlignment="1">
      <alignment horizontal="left" vertical="center"/>
    </xf>
    <xf numFmtId="0" fontId="12" fillId="2" borderId="4" xfId="0" applyFont="1" applyFill="1" applyBorder="1" applyAlignment="1">
      <alignment horizontal="right" vertical="center"/>
    </xf>
    <xf numFmtId="3" fontId="11" fillId="2" borderId="4" xfId="0" applyNumberFormat="1" applyFont="1" applyFill="1" applyBorder="1" applyAlignment="1">
      <alignment horizontal="right" vertical="center"/>
    </xf>
    <xf numFmtId="0" fontId="12" fillId="2" borderId="6" xfId="0" applyFont="1" applyFill="1" applyBorder="1" applyAlignment="1">
      <alignment horizontal="right" vertical="center"/>
    </xf>
    <xf numFmtId="0" fontId="12" fillId="2" borderId="3" xfId="0" applyFont="1" applyFill="1" applyBorder="1" applyAlignment="1">
      <alignment horizontal="right" vertical="center"/>
    </xf>
    <xf numFmtId="0" fontId="12" fillId="2" borderId="6" xfId="0" applyFont="1" applyFill="1" applyBorder="1" applyAlignment="1">
      <alignment horizontal="left" vertical="center"/>
    </xf>
    <xf numFmtId="0" fontId="12" fillId="2" borderId="3" xfId="0" applyFont="1" applyFill="1" applyBorder="1" applyAlignment="1">
      <alignment horizontal="left" vertical="center"/>
    </xf>
    <xf numFmtId="3" fontId="12" fillId="2" borderId="6" xfId="0" applyNumberFormat="1" applyFont="1" applyFill="1" applyBorder="1" applyAlignment="1">
      <alignment horizontal="right" vertical="center"/>
    </xf>
    <xf numFmtId="3" fontId="12" fillId="2" borderId="3" xfId="0" applyNumberFormat="1" applyFont="1" applyFill="1" applyBorder="1" applyAlignment="1">
      <alignment horizontal="right" vertical="center"/>
    </xf>
    <xf numFmtId="0" fontId="11" fillId="2" borderId="0" xfId="0" applyFont="1" applyFill="1" applyAlignment="1">
      <alignment horizontal="center"/>
    </xf>
    <xf numFmtId="0" fontId="1" fillId="0" borderId="0" xfId="0" applyFont="1" applyAlignment="1">
      <alignment horizontal="center"/>
    </xf>
    <xf numFmtId="3" fontId="2" fillId="0" borderId="6" xfId="0" applyNumberFormat="1" applyFont="1" applyBorder="1" applyAlignment="1">
      <alignment horizontal="center" vertical="center" wrapText="1"/>
    </xf>
    <xf numFmtId="3" fontId="2" fillId="0" borderId="3" xfId="0" applyNumberFormat="1" applyFont="1" applyBorder="1" applyAlignment="1">
      <alignment horizontal="center" vertical="center" wrapText="1"/>
    </xf>
    <xf numFmtId="0" fontId="5" fillId="0" borderId="0" xfId="0" applyFont="1" applyAlignment="1">
      <alignment horizontal="center"/>
    </xf>
    <xf numFmtId="0" fontId="6" fillId="0" borderId="7" xfId="0" applyFont="1" applyBorder="1" applyAlignment="1">
      <alignment horizontal="center" wrapText="1"/>
    </xf>
    <xf numFmtId="0" fontId="6" fillId="0" borderId="0" xfId="0" applyFont="1" applyAlignment="1">
      <alignment horizontal="center" wrapText="1"/>
    </xf>
    <xf numFmtId="0" fontId="13" fillId="2" borderId="0" xfId="0" applyFont="1" applyFill="1" applyAlignment="1">
      <alignment wrapText="1"/>
    </xf>
    <xf numFmtId="3" fontId="12" fillId="3" borderId="4" xfId="0" applyNumberFormat="1" applyFont="1" applyFill="1" applyBorder="1" applyAlignment="1">
      <alignment horizontal="right" vertical="center"/>
    </xf>
    <xf numFmtId="0" fontId="12" fillId="3" borderId="4" xfId="0" applyFont="1" applyFill="1" applyBorder="1" applyAlignment="1">
      <alignment horizontal="right" vertical="center"/>
    </xf>
    <xf numFmtId="3" fontId="12" fillId="4" borderId="4" xfId="0" applyNumberFormat="1" applyFont="1" applyFill="1" applyBorder="1" applyAlignment="1">
      <alignment horizontal="right" vertical="center"/>
    </xf>
    <xf numFmtId="0" fontId="12" fillId="4" borderId="4" xfId="0" applyFont="1" applyFill="1" applyBorder="1" applyAlignment="1">
      <alignment horizontal="right" vertical="center"/>
    </xf>
    <xf numFmtId="0" fontId="1" fillId="3" borderId="3" xfId="0" applyFont="1" applyFill="1" applyBorder="1" applyAlignment="1">
      <alignment horizontal="left" vertical="center" wrapText="1"/>
    </xf>
    <xf numFmtId="0" fontId="1" fillId="4" borderId="3" xfId="0" applyFont="1" applyFill="1" applyBorder="1" applyAlignment="1">
      <alignment horizontal="left" vertical="center" wrapText="1"/>
    </xf>
    <xf numFmtId="0" fontId="1" fillId="5" borderId="3" xfId="0" applyFont="1" applyFill="1" applyBorder="1" applyAlignment="1">
      <alignment horizontal="left" vertical="center" wrapText="1"/>
    </xf>
    <xf numFmtId="0" fontId="12" fillId="5" borderId="4" xfId="0" applyFont="1" applyFill="1" applyBorder="1" applyAlignment="1">
      <alignment horizontal="right" vertical="center"/>
    </xf>
    <xf numFmtId="0" fontId="1" fillId="6" borderId="3" xfId="0" applyFont="1" applyFill="1" applyBorder="1" applyAlignment="1">
      <alignment horizontal="left" vertical="center" wrapText="1"/>
    </xf>
    <xf numFmtId="0" fontId="9" fillId="0" borderId="0" xfId="0" applyFont="1" applyAlignment="1">
      <alignment horizontal="left" wrapText="1"/>
    </xf>
    <xf numFmtId="0" fontId="12" fillId="7" borderId="3" xfId="0" applyFont="1" applyFill="1" applyBorder="1" applyAlignment="1">
      <alignment horizontal="left" vertical="center"/>
    </xf>
    <xf numFmtId="0" fontId="12" fillId="7" borderId="5" xfId="0" applyFont="1" applyFill="1" applyBorder="1" applyAlignment="1">
      <alignment horizontal="left" vertical="center"/>
    </xf>
    <xf numFmtId="0" fontId="12" fillId="8" borderId="4" xfId="0" applyFont="1" applyFill="1" applyBorder="1" applyAlignment="1">
      <alignment horizontal="left" vertical="center"/>
    </xf>
    <xf numFmtId="0" fontId="6" fillId="8" borderId="3" xfId="0" applyFont="1" applyFill="1" applyBorder="1" applyAlignment="1">
      <alignment horizontal="left" vertical="center" wrapText="1"/>
    </xf>
    <xf numFmtId="0" fontId="6" fillId="7" borderId="3" xfId="0" applyFont="1" applyFill="1" applyBorder="1" applyAlignment="1">
      <alignment horizontal="left" vertical="center" wrapText="1"/>
    </xf>
  </cellXfs>
  <cellStyles count="3">
    <cellStyle name="Lien hypertexte" xfId="1" builtinId="8"/>
    <cellStyle name="Normal" xfId="0" builtinId="0"/>
    <cellStyle name="Pourcentag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E30"/>
  <sheetViews>
    <sheetView showGridLines="0" topLeftCell="A6" zoomScale="130" zoomScaleNormal="130" workbookViewId="0">
      <selection activeCell="D8" sqref="D8"/>
    </sheetView>
  </sheetViews>
  <sheetFormatPr baseColWidth="10" defaultColWidth="11.44140625" defaultRowHeight="15.6" x14ac:dyDescent="0.3"/>
  <cols>
    <col min="1" max="1" width="11.44140625" style="42"/>
    <col min="2" max="2" width="36.44140625" style="42" customWidth="1"/>
    <col min="3" max="3" width="13.6640625" style="42" bestFit="1" customWidth="1"/>
    <col min="4" max="4" width="38.109375" style="42" customWidth="1"/>
    <col min="5" max="5" width="13.6640625" style="42" bestFit="1" customWidth="1"/>
    <col min="6" max="16384" width="11.44140625" style="42"/>
  </cols>
  <sheetData>
    <row r="1" spans="2:5" x14ac:dyDescent="0.3">
      <c r="B1" s="56" t="s">
        <v>87</v>
      </c>
      <c r="C1" s="56"/>
      <c r="D1" s="56"/>
      <c r="E1" s="56"/>
    </row>
    <row r="2" spans="2:5" ht="16.2" thickBot="1" x14ac:dyDescent="0.35"/>
    <row r="3" spans="2:5" ht="16.2" thickBot="1" x14ac:dyDescent="0.35">
      <c r="B3" s="40" t="s">
        <v>0</v>
      </c>
      <c r="C3" s="41" t="s">
        <v>1</v>
      </c>
      <c r="D3" s="41" t="s">
        <v>2</v>
      </c>
      <c r="E3" s="41" t="s">
        <v>1</v>
      </c>
    </row>
    <row r="4" spans="2:5" ht="16.2" thickBot="1" x14ac:dyDescent="0.35">
      <c r="B4" s="43" t="s">
        <v>3</v>
      </c>
      <c r="C4" s="44"/>
      <c r="D4" s="44" t="s">
        <v>4</v>
      </c>
      <c r="E4" s="44"/>
    </row>
    <row r="5" spans="2:5" ht="16.2" thickBot="1" x14ac:dyDescent="0.35">
      <c r="B5" s="45" t="s">
        <v>5</v>
      </c>
      <c r="C5" s="64">
        <v>13140</v>
      </c>
      <c r="D5" s="47" t="s">
        <v>6</v>
      </c>
      <c r="E5" s="64">
        <v>16100</v>
      </c>
    </row>
    <row r="6" spans="2:5" ht="16.2" thickBot="1" x14ac:dyDescent="0.35">
      <c r="B6" s="45" t="s">
        <v>7</v>
      </c>
      <c r="C6" s="65">
        <v>-140</v>
      </c>
      <c r="D6" s="47" t="s">
        <v>8</v>
      </c>
      <c r="E6" s="66">
        <v>79770</v>
      </c>
    </row>
    <row r="7" spans="2:5" ht="16.2" thickBot="1" x14ac:dyDescent="0.35">
      <c r="B7" s="45" t="s">
        <v>9</v>
      </c>
      <c r="C7" s="46">
        <v>30400</v>
      </c>
      <c r="D7" s="47" t="s">
        <v>10</v>
      </c>
      <c r="E7" s="67">
        <v>500</v>
      </c>
    </row>
    <row r="8" spans="2:5" ht="16.2" thickBot="1" x14ac:dyDescent="0.35">
      <c r="B8" s="45" t="s">
        <v>11</v>
      </c>
      <c r="C8" s="71">
        <v>-600</v>
      </c>
      <c r="D8" s="76" t="s">
        <v>12</v>
      </c>
      <c r="E8" s="48">
        <v>30</v>
      </c>
    </row>
    <row r="9" spans="2:5" ht="16.2" thickBot="1" x14ac:dyDescent="0.35">
      <c r="B9" s="45" t="s">
        <v>13</v>
      </c>
      <c r="C9" s="46">
        <v>15200</v>
      </c>
      <c r="D9" s="44" t="s">
        <v>14</v>
      </c>
      <c r="E9" s="47"/>
    </row>
    <row r="10" spans="2:5" ht="16.2" thickBot="1" x14ac:dyDescent="0.35">
      <c r="B10" s="45" t="s">
        <v>15</v>
      </c>
      <c r="C10" s="46">
        <v>8600</v>
      </c>
      <c r="D10" s="47" t="s">
        <v>16</v>
      </c>
      <c r="E10" s="48">
        <v>380</v>
      </c>
    </row>
    <row r="11" spans="2:5" ht="16.2" thickBot="1" x14ac:dyDescent="0.35">
      <c r="B11" s="45" t="s">
        <v>17</v>
      </c>
      <c r="C11" s="46">
        <v>20990</v>
      </c>
      <c r="D11" s="47" t="s">
        <v>18</v>
      </c>
      <c r="E11" s="48">
        <v>40</v>
      </c>
    </row>
    <row r="12" spans="2:5" ht="16.2" thickBot="1" x14ac:dyDescent="0.35">
      <c r="B12" s="74" t="s">
        <v>19</v>
      </c>
      <c r="C12" s="46">
        <v>4610</v>
      </c>
      <c r="D12" s="44" t="s">
        <v>20</v>
      </c>
      <c r="E12" s="47"/>
    </row>
    <row r="13" spans="2:5" x14ac:dyDescent="0.3">
      <c r="B13" s="75" t="s">
        <v>21</v>
      </c>
      <c r="C13" s="50">
        <v>120</v>
      </c>
      <c r="D13" s="52" t="s">
        <v>23</v>
      </c>
      <c r="E13" s="54">
        <v>2130</v>
      </c>
    </row>
    <row r="14" spans="2:5" ht="16.2" thickBot="1" x14ac:dyDescent="0.35">
      <c r="B14" s="74" t="s">
        <v>22</v>
      </c>
      <c r="C14" s="51"/>
      <c r="D14" s="53"/>
      <c r="E14" s="55"/>
    </row>
    <row r="15" spans="2:5" ht="16.2" thickBot="1" x14ac:dyDescent="0.35">
      <c r="B15" s="74" t="s">
        <v>24</v>
      </c>
      <c r="C15" s="48">
        <v>160</v>
      </c>
      <c r="D15" s="47"/>
      <c r="E15" s="47"/>
    </row>
    <row r="16" spans="2:5" ht="16.2" thickBot="1" x14ac:dyDescent="0.35">
      <c r="B16" s="43" t="s">
        <v>25</v>
      </c>
      <c r="C16" s="47"/>
      <c r="D16" s="47"/>
      <c r="E16" s="47"/>
    </row>
    <row r="17" spans="2:5" ht="16.2" thickBot="1" x14ac:dyDescent="0.35">
      <c r="B17" s="74" t="s">
        <v>21</v>
      </c>
      <c r="C17" s="48">
        <v>90</v>
      </c>
      <c r="D17" s="47"/>
      <c r="E17" s="47"/>
    </row>
    <row r="18" spans="2:5" ht="16.2" thickBot="1" x14ac:dyDescent="0.35">
      <c r="B18" s="45" t="s">
        <v>18</v>
      </c>
      <c r="C18" s="48">
        <v>710</v>
      </c>
      <c r="D18" s="47"/>
      <c r="E18" s="47"/>
    </row>
    <row r="19" spans="2:5" ht="16.2" thickBot="1" x14ac:dyDescent="0.35">
      <c r="B19" s="43" t="s">
        <v>26</v>
      </c>
      <c r="C19" s="47"/>
      <c r="D19" s="47"/>
      <c r="E19" s="47"/>
    </row>
    <row r="20" spans="2:5" ht="16.2" thickBot="1" x14ac:dyDescent="0.35">
      <c r="B20" s="45" t="s">
        <v>27</v>
      </c>
      <c r="C20" s="48">
        <v>130</v>
      </c>
      <c r="D20" s="47"/>
      <c r="E20" s="47"/>
    </row>
    <row r="21" spans="2:5" ht="16.2" thickBot="1" x14ac:dyDescent="0.35">
      <c r="B21" s="45" t="s">
        <v>28</v>
      </c>
      <c r="C21" s="46">
        <v>2210</v>
      </c>
      <c r="D21" s="47"/>
      <c r="E21" s="47"/>
    </row>
    <row r="22" spans="2:5" ht="16.2" thickBot="1" x14ac:dyDescent="0.35">
      <c r="B22" s="45" t="s">
        <v>29</v>
      </c>
      <c r="C22" s="46">
        <v>1750</v>
      </c>
      <c r="D22" s="47"/>
      <c r="E22" s="47"/>
    </row>
    <row r="23" spans="2:5" ht="16.2" thickBot="1" x14ac:dyDescent="0.35">
      <c r="B23" s="45" t="s">
        <v>30</v>
      </c>
      <c r="C23" s="46">
        <v>1580</v>
      </c>
      <c r="D23" s="47"/>
      <c r="E23" s="47"/>
    </row>
    <row r="24" spans="2:5" ht="16.2" thickBot="1" x14ac:dyDescent="0.35">
      <c r="B24" s="43" t="s">
        <v>31</v>
      </c>
      <c r="C24" s="49">
        <v>98950</v>
      </c>
      <c r="D24" s="44" t="s">
        <v>31</v>
      </c>
      <c r="E24" s="49">
        <v>98950</v>
      </c>
    </row>
    <row r="26" spans="2:5" x14ac:dyDescent="0.3">
      <c r="B26" s="42" t="s">
        <v>88</v>
      </c>
    </row>
    <row r="27" spans="2:5" x14ac:dyDescent="0.3">
      <c r="B27" s="42" t="s">
        <v>89</v>
      </c>
    </row>
    <row r="28" spans="2:5" x14ac:dyDescent="0.3">
      <c r="B28" s="42" t="s">
        <v>90</v>
      </c>
    </row>
    <row r="29" spans="2:5" x14ac:dyDescent="0.3">
      <c r="B29" s="42" t="s">
        <v>91</v>
      </c>
    </row>
    <row r="30" spans="2:5" x14ac:dyDescent="0.3">
      <c r="B30" s="42" t="s">
        <v>92</v>
      </c>
    </row>
  </sheetData>
  <mergeCells count="4">
    <mergeCell ref="C13:C14"/>
    <mergeCell ref="D13:D14"/>
    <mergeCell ref="E13:E14"/>
    <mergeCell ref="B1:E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75"/>
  <sheetViews>
    <sheetView showGridLines="0" topLeftCell="A58" zoomScale="90" zoomScaleNormal="90" workbookViewId="0">
      <selection activeCell="B76" sqref="B76"/>
    </sheetView>
  </sheetViews>
  <sheetFormatPr baseColWidth="10" defaultColWidth="11.44140625" defaultRowHeight="23.4" x14ac:dyDescent="0.45"/>
  <cols>
    <col min="1" max="1" width="4.6640625" style="1" customWidth="1"/>
    <col min="2" max="2" width="66.44140625" style="1" customWidth="1"/>
    <col min="3" max="3" width="24.44140625" style="3" customWidth="1"/>
    <col min="4" max="4" width="15" style="1" customWidth="1"/>
    <col min="5" max="5" width="68.44140625" style="1" customWidth="1"/>
    <col min="6" max="16384" width="11.44140625" style="1"/>
  </cols>
  <sheetData>
    <row r="1" spans="2:5" x14ac:dyDescent="0.45">
      <c r="B1" s="57" t="s">
        <v>32</v>
      </c>
      <c r="C1" s="57"/>
      <c r="D1" s="57"/>
    </row>
    <row r="2" spans="2:5" x14ac:dyDescent="0.45">
      <c r="B2" s="31"/>
    </row>
    <row r="3" spans="2:5" ht="105.6" x14ac:dyDescent="0.45">
      <c r="B3" s="63" t="s">
        <v>93</v>
      </c>
    </row>
    <row r="4" spans="2:5" x14ac:dyDescent="0.45">
      <c r="B4" s="31"/>
    </row>
    <row r="5" spans="2:5" x14ac:dyDescent="0.45">
      <c r="B5" s="2" t="s">
        <v>77</v>
      </c>
      <c r="C5" s="42" t="s">
        <v>94</v>
      </c>
    </row>
    <row r="6" spans="2:5" ht="11.25" customHeight="1" thickBot="1" x14ac:dyDescent="0.5"/>
    <row r="7" spans="2:5" ht="24" thickBot="1" x14ac:dyDescent="0.5">
      <c r="B7" s="4"/>
      <c r="C7" s="5" t="s">
        <v>71</v>
      </c>
      <c r="D7" s="6" t="s">
        <v>34</v>
      </c>
    </row>
    <row r="8" spans="2:5" ht="24" thickBot="1" x14ac:dyDescent="0.5">
      <c r="B8" s="7" t="s">
        <v>6</v>
      </c>
      <c r="C8" s="8">
        <v>16100</v>
      </c>
      <c r="D8" s="9"/>
    </row>
    <row r="9" spans="2:5" ht="24" thickBot="1" x14ac:dyDescent="0.5">
      <c r="B9" s="10" t="s">
        <v>35</v>
      </c>
      <c r="C9" s="8">
        <v>-13140</v>
      </c>
      <c r="D9" s="9"/>
    </row>
    <row r="10" spans="2:5" ht="47.4" thickBot="1" x14ac:dyDescent="0.5">
      <c r="B10" s="10" t="s">
        <v>96</v>
      </c>
      <c r="C10" s="8">
        <v>140</v>
      </c>
      <c r="D10" s="9"/>
      <c r="E10" s="1" t="s">
        <v>95</v>
      </c>
    </row>
    <row r="11" spans="2:5" ht="24" thickBot="1" x14ac:dyDescent="0.5">
      <c r="B11" s="68" t="s">
        <v>36</v>
      </c>
      <c r="C11" s="12">
        <f xml:space="preserve"> SUM(C8:C10)</f>
        <v>3100</v>
      </c>
      <c r="D11" s="28">
        <v>0.1925</v>
      </c>
      <c r="E11" s="1" t="s">
        <v>97</v>
      </c>
    </row>
    <row r="12" spans="2:5" x14ac:dyDescent="0.45">
      <c r="B12" s="1" t="s">
        <v>98</v>
      </c>
    </row>
    <row r="13" spans="2:5" ht="24" thickBot="1" x14ac:dyDescent="0.5">
      <c r="B13" s="2" t="s">
        <v>74</v>
      </c>
    </row>
    <row r="14" spans="2:5" ht="24" thickBot="1" x14ac:dyDescent="0.5">
      <c r="B14" s="4"/>
      <c r="C14" s="5" t="s">
        <v>73</v>
      </c>
      <c r="D14" s="6" t="s">
        <v>34</v>
      </c>
    </row>
    <row r="15" spans="2:5" ht="24" thickBot="1" x14ac:dyDescent="0.5">
      <c r="B15" s="7" t="s">
        <v>37</v>
      </c>
      <c r="C15" s="8">
        <v>79770</v>
      </c>
      <c r="D15" s="9"/>
    </row>
    <row r="16" spans="2:5" ht="47.4" thickBot="1" x14ac:dyDescent="0.5">
      <c r="B16" s="7" t="s">
        <v>78</v>
      </c>
      <c r="C16" s="8">
        <v>500</v>
      </c>
      <c r="D16" s="9"/>
      <c r="E16" s="29" t="s">
        <v>99</v>
      </c>
    </row>
    <row r="17" spans="2:5" ht="24" thickBot="1" x14ac:dyDescent="0.5">
      <c r="B17" s="15" t="s">
        <v>38</v>
      </c>
      <c r="C17" s="8"/>
      <c r="D17" s="9"/>
    </row>
    <row r="18" spans="2:5" ht="24" thickBot="1" x14ac:dyDescent="0.5">
      <c r="B18" s="69" t="s">
        <v>72</v>
      </c>
      <c r="C18" s="12">
        <f xml:space="preserve"> SUM(C15:C16)</f>
        <v>80270</v>
      </c>
      <c r="D18" s="13">
        <f>C18/(C15+C8)*100</f>
        <v>83.727964952539907</v>
      </c>
      <c r="E18" s="1" t="s">
        <v>100</v>
      </c>
    </row>
    <row r="20" spans="2:5" x14ac:dyDescent="0.45">
      <c r="B20" s="2" t="s">
        <v>79</v>
      </c>
      <c r="C20" s="3" t="s">
        <v>101</v>
      </c>
    </row>
    <row r="21" spans="2:5" ht="12.75" customHeight="1" thickBot="1" x14ac:dyDescent="0.5">
      <c r="B21" s="14"/>
    </row>
    <row r="22" spans="2:5" ht="24" thickBot="1" x14ac:dyDescent="0.5">
      <c r="B22" s="4"/>
      <c r="C22" s="5" t="str">
        <f>C7</f>
        <v>En €</v>
      </c>
      <c r="D22" s="6" t="s">
        <v>34</v>
      </c>
    </row>
    <row r="23" spans="2:5" ht="24" thickBot="1" x14ac:dyDescent="0.5">
      <c r="B23" s="7" t="s">
        <v>74</v>
      </c>
      <c r="C23" s="8">
        <v>80270</v>
      </c>
      <c r="D23" s="9"/>
    </row>
    <row r="24" spans="2:5" ht="24" thickBot="1" x14ac:dyDescent="0.5">
      <c r="B24" s="7" t="s">
        <v>75</v>
      </c>
      <c r="C24" s="8">
        <v>-30400</v>
      </c>
      <c r="D24" s="9"/>
    </row>
    <row r="25" spans="2:5" ht="24" thickBot="1" x14ac:dyDescent="0.5">
      <c r="B25" s="7" t="s">
        <v>76</v>
      </c>
      <c r="C25" s="8">
        <v>600</v>
      </c>
      <c r="D25" s="9"/>
    </row>
    <row r="26" spans="2:5" ht="24" thickBot="1" x14ac:dyDescent="0.5">
      <c r="B26" s="11" t="s">
        <v>39</v>
      </c>
      <c r="C26" s="12">
        <f>SUM(C23:C25)</f>
        <v>50470</v>
      </c>
      <c r="D26" s="28">
        <f>C26/(C8+C15)</f>
        <v>0.52644205695212265</v>
      </c>
      <c r="E26" s="1" t="s">
        <v>102</v>
      </c>
    </row>
    <row r="28" spans="2:5" x14ac:dyDescent="0.45">
      <c r="B28" s="2" t="s">
        <v>80</v>
      </c>
      <c r="D28" s="1" t="s">
        <v>103</v>
      </c>
    </row>
    <row r="29" spans="2:5" ht="29.25" customHeight="1" thickBot="1" x14ac:dyDescent="0.5">
      <c r="B29" s="2"/>
      <c r="D29" s="1" t="s">
        <v>104</v>
      </c>
    </row>
    <row r="30" spans="2:5" ht="24" thickBot="1" x14ac:dyDescent="0.5">
      <c r="B30" s="4"/>
      <c r="C30" s="5" t="str">
        <f>C22</f>
        <v>En €</v>
      </c>
      <c r="D30" s="6" t="s">
        <v>34</v>
      </c>
    </row>
    <row r="31" spans="2:5" ht="24" thickBot="1" x14ac:dyDescent="0.5">
      <c r="B31" s="7" t="s">
        <v>33</v>
      </c>
      <c r="C31" s="8">
        <v>3100</v>
      </c>
      <c r="D31" s="9"/>
    </row>
    <row r="32" spans="2:5" ht="24" thickBot="1" x14ac:dyDescent="0.5">
      <c r="B32" s="15" t="s">
        <v>40</v>
      </c>
      <c r="C32" s="8">
        <v>50470</v>
      </c>
      <c r="D32" s="9"/>
    </row>
    <row r="33" spans="2:5" ht="24" thickBot="1" x14ac:dyDescent="0.5">
      <c r="B33" s="15" t="s">
        <v>41</v>
      </c>
      <c r="C33" s="8">
        <v>-15200</v>
      </c>
      <c r="D33" s="9"/>
    </row>
    <row r="34" spans="2:5" ht="24" thickBot="1" x14ac:dyDescent="0.5">
      <c r="B34" s="70" t="s">
        <v>42</v>
      </c>
      <c r="C34" s="12">
        <f>SUM(C31:C33)</f>
        <v>38370</v>
      </c>
      <c r="D34" s="28">
        <f>C34/(C8+C15)</f>
        <v>0.400229477417336</v>
      </c>
      <c r="E34" s="32"/>
    </row>
    <row r="35" spans="2:5" ht="17.25" customHeight="1" x14ac:dyDescent="0.45">
      <c r="E35" s="32"/>
    </row>
    <row r="36" spans="2:5" x14ac:dyDescent="0.45">
      <c r="B36" s="2" t="s">
        <v>81</v>
      </c>
      <c r="C36" s="3" t="s">
        <v>105</v>
      </c>
    </row>
    <row r="37" spans="2:5" ht="12" customHeight="1" thickBot="1" x14ac:dyDescent="0.5"/>
    <row r="38" spans="2:5" ht="24" thickBot="1" x14ac:dyDescent="0.5">
      <c r="B38" s="4"/>
      <c r="C38" s="5" t="str">
        <f>C22</f>
        <v>En €</v>
      </c>
      <c r="D38" s="6" t="s">
        <v>34</v>
      </c>
    </row>
    <row r="39" spans="2:5" ht="24" thickBot="1" x14ac:dyDescent="0.5">
      <c r="B39" s="7" t="s">
        <v>43</v>
      </c>
      <c r="C39" s="8">
        <v>38370</v>
      </c>
      <c r="D39" s="9"/>
    </row>
    <row r="40" spans="2:5" ht="24" thickBot="1" x14ac:dyDescent="0.5">
      <c r="B40" s="7" t="s">
        <v>44</v>
      </c>
      <c r="C40" s="8">
        <v>0</v>
      </c>
      <c r="D40" s="9"/>
    </row>
    <row r="41" spans="2:5" ht="24" thickBot="1" x14ac:dyDescent="0.5">
      <c r="B41" s="15" t="s">
        <v>45</v>
      </c>
      <c r="C41" s="8">
        <v>-8600</v>
      </c>
      <c r="D41" s="9"/>
    </row>
    <row r="42" spans="2:5" ht="24" thickBot="1" x14ac:dyDescent="0.5">
      <c r="B42" s="15" t="s">
        <v>46</v>
      </c>
      <c r="C42" s="58">
        <v>-20900</v>
      </c>
      <c r="D42" s="9"/>
    </row>
    <row r="43" spans="2:5" ht="24" thickBot="1" x14ac:dyDescent="0.5">
      <c r="B43" s="15" t="s">
        <v>47</v>
      </c>
      <c r="C43" s="59"/>
      <c r="D43" s="9"/>
    </row>
    <row r="44" spans="2:5" ht="24" thickBot="1" x14ac:dyDescent="0.5">
      <c r="B44" s="72" t="s">
        <v>48</v>
      </c>
      <c r="C44" s="12">
        <v>8780</v>
      </c>
      <c r="D44" s="28">
        <f>C44/(C8+C15)</f>
        <v>9.1582351100448531E-2</v>
      </c>
      <c r="E44" s="1" t="s">
        <v>106</v>
      </c>
    </row>
    <row r="46" spans="2:5" x14ac:dyDescent="0.45">
      <c r="B46" s="30" t="s">
        <v>82</v>
      </c>
      <c r="C46" s="3" t="s">
        <v>107</v>
      </c>
    </row>
    <row r="47" spans="2:5" ht="15.75" customHeight="1" thickBot="1" x14ac:dyDescent="0.5">
      <c r="C47" s="3" t="s">
        <v>108</v>
      </c>
    </row>
    <row r="48" spans="2:5" ht="24" thickBot="1" x14ac:dyDescent="0.5">
      <c r="B48" s="4"/>
      <c r="C48" s="5" t="str">
        <f>C38</f>
        <v>En €</v>
      </c>
      <c r="D48" s="6" t="s">
        <v>34</v>
      </c>
    </row>
    <row r="49" spans="2:5" ht="24" thickBot="1" x14ac:dyDescent="0.5">
      <c r="B49" s="7" t="s">
        <v>49</v>
      </c>
      <c r="C49" s="8">
        <v>8780</v>
      </c>
      <c r="D49" s="9"/>
    </row>
    <row r="50" spans="2:5" ht="24" thickBot="1" x14ac:dyDescent="0.5">
      <c r="B50" s="7" t="s">
        <v>50</v>
      </c>
      <c r="C50" s="8">
        <v>0</v>
      </c>
      <c r="D50" s="9"/>
    </row>
    <row r="51" spans="2:5" ht="24" thickBot="1" x14ac:dyDescent="0.5">
      <c r="B51" s="15" t="s">
        <v>51</v>
      </c>
      <c r="C51" s="8">
        <v>0</v>
      </c>
      <c r="D51" s="9"/>
    </row>
    <row r="52" spans="2:5" ht="24" thickBot="1" x14ac:dyDescent="0.5">
      <c r="B52" s="15" t="s">
        <v>52</v>
      </c>
      <c r="C52" s="8">
        <v>-4610</v>
      </c>
      <c r="D52" s="9"/>
    </row>
    <row r="53" spans="2:5" ht="24" thickBot="1" x14ac:dyDescent="0.5">
      <c r="B53" s="15" t="s">
        <v>53</v>
      </c>
      <c r="C53" s="8">
        <v>-280</v>
      </c>
      <c r="D53" s="9"/>
    </row>
    <row r="54" spans="2:5" ht="24" thickBot="1" x14ac:dyDescent="0.5">
      <c r="B54" s="15" t="s">
        <v>54</v>
      </c>
      <c r="C54" s="8">
        <v>30</v>
      </c>
      <c r="D54" s="9"/>
    </row>
    <row r="55" spans="2:5" ht="24" thickBot="1" x14ac:dyDescent="0.5">
      <c r="B55" s="11" t="s">
        <v>55</v>
      </c>
      <c r="C55" s="12">
        <f>SUM(C49:C54)</f>
        <v>3920</v>
      </c>
      <c r="D55" s="28">
        <f>C55/(C8+C15)</f>
        <v>4.0888703452592053E-2</v>
      </c>
      <c r="E55" s="1" t="s">
        <v>109</v>
      </c>
    </row>
    <row r="57" spans="2:5" x14ac:dyDescent="0.45">
      <c r="B57" s="30" t="s">
        <v>83</v>
      </c>
      <c r="C57" s="3" t="s">
        <v>110</v>
      </c>
    </row>
    <row r="58" spans="2:5" ht="24" thickBot="1" x14ac:dyDescent="0.5"/>
    <row r="59" spans="2:5" ht="24" thickBot="1" x14ac:dyDescent="0.5">
      <c r="B59" s="4"/>
      <c r="C59" s="5" t="str">
        <f>C48</f>
        <v>En €</v>
      </c>
      <c r="D59" s="6" t="s">
        <v>34</v>
      </c>
    </row>
    <row r="60" spans="2:5" ht="24" thickBot="1" x14ac:dyDescent="0.5">
      <c r="B60" s="7" t="s">
        <v>56</v>
      </c>
      <c r="C60" s="8">
        <f>C55</f>
        <v>3920</v>
      </c>
      <c r="D60" s="9"/>
    </row>
    <row r="61" spans="2:5" ht="24" thickBot="1" x14ac:dyDescent="0.5">
      <c r="B61" s="15" t="s">
        <v>57</v>
      </c>
      <c r="C61" s="8">
        <v>420</v>
      </c>
      <c r="D61" s="9"/>
    </row>
    <row r="62" spans="2:5" ht="24" thickBot="1" x14ac:dyDescent="0.5">
      <c r="B62" s="15" t="s">
        <v>58</v>
      </c>
      <c r="C62" s="8">
        <v>-800</v>
      </c>
      <c r="D62" s="9"/>
    </row>
    <row r="63" spans="2:5" ht="24" thickBot="1" x14ac:dyDescent="0.5">
      <c r="B63" s="11" t="s">
        <v>59</v>
      </c>
      <c r="C63" s="12">
        <f>SUM(C60:C62)</f>
        <v>3540</v>
      </c>
      <c r="D63" s="28">
        <f>C63/(C15+C8)</f>
        <v>3.6925002607697925E-2</v>
      </c>
    </row>
    <row r="65" spans="2:5" x14ac:dyDescent="0.45">
      <c r="B65" s="2" t="s">
        <v>84</v>
      </c>
    </row>
    <row r="66" spans="2:5" ht="14.25" customHeight="1" thickBot="1" x14ac:dyDescent="0.5"/>
    <row r="67" spans="2:5" ht="24" thickBot="1" x14ac:dyDescent="0.5">
      <c r="B67" s="4"/>
      <c r="C67" s="5" t="str">
        <f>C59</f>
        <v>En €</v>
      </c>
      <c r="D67" s="6" t="s">
        <v>34</v>
      </c>
    </row>
    <row r="68" spans="2:5" ht="24" thickBot="1" x14ac:dyDescent="0.5">
      <c r="B68" s="7" t="s">
        <v>60</v>
      </c>
      <c r="C68" s="8">
        <f>C63</f>
        <v>3540</v>
      </c>
      <c r="D68" s="9"/>
    </row>
    <row r="69" spans="2:5" ht="24" thickBot="1" x14ac:dyDescent="0.5">
      <c r="B69" s="15" t="s">
        <v>61</v>
      </c>
      <c r="C69" s="8">
        <v>2130</v>
      </c>
      <c r="D69" s="9"/>
    </row>
    <row r="70" spans="2:5" ht="24" thickBot="1" x14ac:dyDescent="0.5">
      <c r="B70" s="15" t="s">
        <v>62</v>
      </c>
      <c r="C70" s="8">
        <v>-2340</v>
      </c>
      <c r="D70" s="9"/>
    </row>
    <row r="71" spans="2:5" ht="24" thickBot="1" x14ac:dyDescent="0.5">
      <c r="B71" s="15" t="s">
        <v>63</v>
      </c>
      <c r="C71" s="8">
        <v>-1750</v>
      </c>
      <c r="D71" s="9"/>
    </row>
    <row r="72" spans="2:5" ht="24" thickBot="1" x14ac:dyDescent="0.5">
      <c r="B72" s="15" t="s">
        <v>64</v>
      </c>
      <c r="D72" s="9"/>
    </row>
    <row r="73" spans="2:5" ht="24" thickBot="1" x14ac:dyDescent="0.5">
      <c r="B73" s="11" t="s">
        <v>65</v>
      </c>
      <c r="C73" s="8">
        <f>SUM(C68:C71)</f>
        <v>1580</v>
      </c>
      <c r="D73" s="28">
        <f>C73/(C8+C15)</f>
        <v>1.6480650881401899E-2</v>
      </c>
      <c r="E73" s="1" t="s">
        <v>111</v>
      </c>
    </row>
    <row r="74" spans="2:5" x14ac:dyDescent="0.45">
      <c r="B74" s="1" t="s">
        <v>112</v>
      </c>
    </row>
    <row r="75" spans="2:5" x14ac:dyDescent="0.45">
      <c r="B75" s="1" t="s">
        <v>113</v>
      </c>
    </row>
  </sheetData>
  <mergeCells count="2">
    <mergeCell ref="B1:D1"/>
    <mergeCell ref="C42:C4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
  <sheetViews>
    <sheetView showGridLines="0" tabSelected="1" topLeftCell="A5" workbookViewId="0">
      <selection activeCell="A15" sqref="A15"/>
    </sheetView>
  </sheetViews>
  <sheetFormatPr baseColWidth="10" defaultColWidth="11.44140625" defaultRowHeight="25.8" x14ac:dyDescent="0.5"/>
  <cols>
    <col min="1" max="1" width="67.109375" style="16" customWidth="1"/>
    <col min="2" max="2" width="33.5546875" style="17" customWidth="1"/>
    <col min="3" max="3" width="24" style="16" customWidth="1"/>
    <col min="4" max="4" width="11.44140625" style="16"/>
    <col min="5" max="5" width="3.88671875" style="16" customWidth="1"/>
    <col min="6" max="6" width="2.5546875" style="16" customWidth="1"/>
    <col min="7" max="7" width="161.88671875" style="16" customWidth="1"/>
    <col min="8" max="16384" width="11.44140625" style="16"/>
  </cols>
  <sheetData>
    <row r="1" spans="1:7" x14ac:dyDescent="0.5">
      <c r="A1" s="60" t="s">
        <v>66</v>
      </c>
      <c r="B1" s="60"/>
      <c r="C1" s="60"/>
    </row>
    <row r="2" spans="1:7" s="35" customFormat="1" ht="103.2" x14ac:dyDescent="0.5">
      <c r="B2" s="34"/>
      <c r="C2" s="34"/>
      <c r="G2" s="73" t="s">
        <v>114</v>
      </c>
    </row>
    <row r="3" spans="1:7" s="35" customFormat="1" x14ac:dyDescent="0.5">
      <c r="A3" s="33"/>
      <c r="B3" s="34"/>
      <c r="C3" s="34"/>
    </row>
    <row r="4" spans="1:7" s="35" customFormat="1" x14ac:dyDescent="0.5">
      <c r="A4" s="33"/>
      <c r="B4" s="36"/>
    </row>
    <row r="5" spans="1:7" s="38" customFormat="1" x14ac:dyDescent="0.5">
      <c r="A5" s="33"/>
      <c r="B5" s="37"/>
    </row>
    <row r="6" spans="1:7" s="38" customFormat="1" ht="26.4" thickBot="1" x14ac:dyDescent="0.55000000000000004">
      <c r="A6" s="33"/>
      <c r="B6" s="37"/>
    </row>
    <row r="7" spans="1:7" ht="26.4" thickBot="1" x14ac:dyDescent="0.55000000000000004">
      <c r="A7" s="18"/>
      <c r="B7" s="19" t="s">
        <v>71</v>
      </c>
      <c r="C7" s="20" t="s">
        <v>34</v>
      </c>
    </row>
    <row r="8" spans="1:7" ht="26.4" thickBot="1" x14ac:dyDescent="0.55000000000000004">
      <c r="A8" s="21" t="s">
        <v>67</v>
      </c>
      <c r="B8" s="22">
        <v>1580</v>
      </c>
      <c r="C8" s="23"/>
    </row>
    <row r="9" spans="1:7" ht="78" thickBot="1" x14ac:dyDescent="0.55000000000000004">
      <c r="A9" s="78" t="s">
        <v>68</v>
      </c>
      <c r="B9" s="22">
        <v>4980</v>
      </c>
      <c r="C9" s="23"/>
      <c r="D9" s="61"/>
      <c r="E9" s="62"/>
      <c r="F9" s="62"/>
      <c r="G9" s="62"/>
    </row>
    <row r="10" spans="1:7" ht="52.2" thickBot="1" x14ac:dyDescent="0.55000000000000004">
      <c r="A10" s="77" t="s">
        <v>69</v>
      </c>
      <c r="B10" s="22">
        <v>-30</v>
      </c>
      <c r="C10" s="23"/>
    </row>
    <row r="11" spans="1:7" ht="52.2" thickBot="1" x14ac:dyDescent="0.55000000000000004">
      <c r="A11" s="24" t="s">
        <v>85</v>
      </c>
      <c r="B11" s="22">
        <v>2210</v>
      </c>
      <c r="C11" s="23"/>
    </row>
    <row r="12" spans="1:7" ht="52.2" thickBot="1" x14ac:dyDescent="0.55000000000000004">
      <c r="A12" s="24" t="s">
        <v>86</v>
      </c>
      <c r="B12" s="22">
        <v>-2130</v>
      </c>
      <c r="C12" s="23"/>
    </row>
    <row r="13" spans="1:7" ht="26.4" thickBot="1" x14ac:dyDescent="0.55000000000000004">
      <c r="A13" s="25" t="s">
        <v>70</v>
      </c>
      <c r="B13" s="26">
        <f>SUM(B8:B12)</f>
        <v>6610</v>
      </c>
      <c r="C13" s="27"/>
    </row>
    <row r="14" spans="1:7" x14ac:dyDescent="0.5">
      <c r="A14" s="39" t="s">
        <v>115</v>
      </c>
    </row>
    <row r="15" spans="1:7" x14ac:dyDescent="0.5">
      <c r="A15" s="39"/>
    </row>
  </sheetData>
  <mergeCells count="2">
    <mergeCell ref="A1:C1"/>
    <mergeCell ref="D9:G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2</vt:i4>
      </vt:variant>
    </vt:vector>
  </HeadingPairs>
  <TitlesOfParts>
    <vt:vector size="5" baseType="lpstr">
      <vt:lpstr>CDR</vt:lpstr>
      <vt:lpstr>SIG2</vt:lpstr>
      <vt:lpstr>CAF</vt:lpstr>
      <vt:lpstr>'SIG2'!_ftn1</vt:lpstr>
      <vt:lpstr>'SIG2'!_ftnref1</vt:lpstr>
    </vt:vector>
  </TitlesOfParts>
  <Company>UL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Elisabeth Cremmel</dc:creator>
  <cp:lastModifiedBy>Kimberley Jacquemot</cp:lastModifiedBy>
  <dcterms:created xsi:type="dcterms:W3CDTF">2019-11-18T07:56:42Z</dcterms:created>
  <dcterms:modified xsi:type="dcterms:W3CDTF">2023-01-16T13:11:08Z</dcterms:modified>
</cp:coreProperties>
</file>