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d.docs.live.net/faddf683e4c175c1/Desktop/"/>
    </mc:Choice>
  </mc:AlternateContent>
  <xr:revisionPtr revIDLastSave="0" documentId="8_{E2321C02-D314-4502-B464-758B6E3BCC4E}" xr6:coauthVersionLast="47" xr6:coauthVersionMax="47" xr10:uidLastSave="{00000000-0000-0000-0000-000000000000}"/>
  <bookViews>
    <workbookView xWindow="-110" yWindow="-110" windowWidth="19420" windowHeight="10300" firstSheet="2" activeTab="7"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EARON YEAR" sheetId="9" r:id="rId7"/>
    <sheet name="DashBoared" sheetId="10" r:id="rId8"/>
    <sheet name="Data" sheetId="1" r:id="rId9"/>
    <sheet name="layout" sheetId="2" r:id="rId10"/>
  </sheets>
  <definedNames>
    <definedName name="_xlchart.v1.0" hidden="1">'Waterfall Chart'!$F$4:$F$7</definedName>
    <definedName name="_xlchart.v1.1" hidden="1">'Waterfall Chart'!$G$3</definedName>
    <definedName name="_xlchart.v1.10" hidden="1">'Waterfall Chart'!$G$4:$G$7</definedName>
    <definedName name="_xlchart.v1.2" hidden="1">'Waterfall Chart'!$G$4:$G$7</definedName>
    <definedName name="_xlchart.v1.8" hidden="1">'Waterfall Chart'!$F$4:$F$7</definedName>
    <definedName name="_xlchart.v1.9" hidden="1">'Waterfall Chart'!$G$3</definedName>
    <definedName name="_xlchart.v5.11" hidden="1">'Map Chart'!$D$3</definedName>
    <definedName name="_xlchart.v5.12" hidden="1">'Map Chart'!$D$4:$D$52</definedName>
    <definedName name="_xlchart.v5.13" hidden="1">'Map Chart'!$E$3</definedName>
    <definedName name="_xlchart.v5.14" hidden="1">'Map Chart'!$E$4:$E$52</definedName>
    <definedName name="_xlchart.v5.15" hidden="1">'Map Chart'!$D$3</definedName>
    <definedName name="_xlchart.v5.16" hidden="1">'Map Chart'!$D$4:$D$52</definedName>
    <definedName name="_xlchart.v5.17" hidden="1">'Map Chart'!$E$3</definedName>
    <definedName name="_xlchart.v5.18" hidden="1">'Map Chart'!$E$4:$E$52</definedName>
    <definedName name="_xlchart.v5.3" hidden="1">'Map Chart'!$D$3</definedName>
    <definedName name="_xlchart.v5.4" hidden="1">'Map Chart'!$D$4:$D$52</definedName>
    <definedName name="_xlchart.v5.5" hidden="1">'Map Chart'!$E$2</definedName>
    <definedName name="_xlchart.v5.6" hidden="1">'Map Chart'!$E$3</definedName>
    <definedName name="_xlchart.v5.7" hidden="1">'Map Chart'!$E$4:$E$52</definedName>
    <definedName name="Slicer_Region">#N/A</definedName>
    <definedName name="Slicer_Segment">#N/A</definedName>
    <definedName name="Slicer_Year">#N/A</definedName>
  </definedNames>
  <calcPr calcId="191029"/>
  <pivotCaches>
    <pivotCache cacheId="18"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I9" i="9" l="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62" i="6"/>
  <c r="D4" i="6"/>
  <c r="F5" i="4"/>
  <c r="F6" i="4"/>
  <c r="F7" i="4"/>
  <c r="F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9" i="9"/>
  <c r="G9" i="9"/>
  <c r="J9" i="9"/>
  <c r="H9" i="9"/>
  <c r="Q17" i="8"/>
  <c r="N17" i="8"/>
  <c r="H17" i="8"/>
  <c r="E17" i="8"/>
  <c r="B17" i="8"/>
  <c r="E53" i="6"/>
  <c r="E9" i="6"/>
  <c r="E21" i="6"/>
  <c r="E33" i="6"/>
  <c r="E45" i="6"/>
  <c r="E36" i="6"/>
  <c r="E10" i="6"/>
  <c r="E22" i="6"/>
  <c r="E34" i="6"/>
  <c r="E46" i="6"/>
  <c r="E24" i="6"/>
  <c r="E48" i="6"/>
  <c r="E13" i="6"/>
  <c r="E25" i="6"/>
  <c r="E37" i="6"/>
  <c r="E49" i="6"/>
  <c r="E42" i="6"/>
  <c r="E19" i="6"/>
  <c r="E31" i="6"/>
  <c r="E43" i="6"/>
  <c r="E20" i="6"/>
  <c r="E44" i="6"/>
  <c r="E11" i="6"/>
  <c r="E23" i="6"/>
  <c r="E35" i="6"/>
  <c r="E47" i="6"/>
  <c r="E12" i="6"/>
  <c r="E32" i="6"/>
  <c r="E14" i="6"/>
  <c r="E26" i="6"/>
  <c r="E38" i="6"/>
  <c r="E50" i="6"/>
  <c r="E28" i="6"/>
  <c r="E15" i="6"/>
  <c r="E27" i="6"/>
  <c r="E39" i="6"/>
  <c r="E51" i="6"/>
  <c r="E40" i="6"/>
  <c r="E16" i="6"/>
  <c r="E52" i="6"/>
  <c r="E30" i="6"/>
  <c r="E17" i="6"/>
  <c r="E29" i="6"/>
  <c r="E41" i="6"/>
  <c r="E18" i="6"/>
  <c r="E5" i="6"/>
  <c r="E6" i="6"/>
  <c r="E7" i="6"/>
  <c r="E8" i="6"/>
  <c r="E4" i="6"/>
  <c r="G7" i="4"/>
  <c r="G6" i="4"/>
  <c r="G5" i="4"/>
  <c r="G4" i="4"/>
</calcChain>
</file>

<file path=xl/sharedStrings.xml><?xml version="1.0" encoding="utf-8"?>
<sst xmlns="http://schemas.openxmlformats.org/spreadsheetml/2006/main" count="130097" uniqueCount="10956">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</sst>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 0.00,\ &quot;k&quot;"/>
    <numFmt numFmtId="167" formatCode="&quot;#&quot;\ 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Microsoft Sans Serif"/>
      <family val="2"/>
    </font>
    <font>
      <sz val="9"/>
      <color theme="1"/>
      <name val="Microsoft Sans Serif"/>
      <family val="2"/>
    </font>
  </fonts>
  <fills count="2">
    <fill>
      <patternFill patternType="none"/>
    </fill>
    <fill>
      <patternFill patternType="gray125"/>
    </fill>
  </fills>
  <borders count="7">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29">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pivotButton="1" applyBorder="1"/>
    <xf numFmtId="0" fontId="0" fillId="0" borderId="3" xfId="0" applyBorder="1"/>
    <xf numFmtId="0" fontId="0" fillId="0" borderId="1" xfId="0" applyBorder="1" applyAlignment="1">
      <alignment horizontal="left"/>
    </xf>
    <xf numFmtId="0" fontId="0" fillId="0" borderId="3" xfId="0" applyNumberFormat="1" applyBorder="1"/>
    <xf numFmtId="0" fontId="0" fillId="0" borderId="6" xfId="0" applyBorder="1" applyAlignment="1">
      <alignment horizontal="left"/>
    </xf>
    <xf numFmtId="0" fontId="0" fillId="0" borderId="5" xfId="0" applyNumberFormat="1" applyBorder="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0" fontId="0" fillId="0" borderId="2" xfId="0" applyBorder="1" applyAlignment="1">
      <alignment horizontal="left"/>
    </xf>
    <xf numFmtId="0" fontId="0" fillId="0" borderId="4" xfId="0" applyNumberFormat="1" applyBorder="1"/>
    <xf numFmtId="0" fontId="1" fillId="0" borderId="0" xfId="0" applyFont="1"/>
    <xf numFmtId="10" fontId="0" fillId="0" borderId="3" xfId="0" applyNumberFormat="1" applyBorder="1"/>
    <xf numFmtId="10" fontId="0" fillId="0" borderId="4" xfId="0" applyNumberFormat="1" applyBorder="1"/>
    <xf numFmtId="10" fontId="0" fillId="0" borderId="5" xfId="0" applyNumberFormat="1" applyBorder="1"/>
    <xf numFmtId="44" fontId="0" fillId="0" borderId="0" xfId="1" applyFont="1"/>
    <xf numFmtId="165" fontId="1" fillId="0" borderId="0" xfId="1" applyNumberFormat="1" applyFont="1" applyFill="1" applyBorder="1"/>
    <xf numFmtId="165" fontId="0" fillId="0" borderId="0" xfId="1" applyNumberFormat="1" applyFont="1"/>
    <xf numFmtId="44" fontId="0" fillId="0" borderId="0" xfId="1" applyNumberFormat="1" applyFont="1"/>
    <xf numFmtId="167" fontId="0" fillId="0" borderId="0" xfId="0" applyNumberFormat="1"/>
    <xf numFmtId="10" fontId="0" fillId="0" borderId="0" xfId="2" applyNumberFormat="1" applyFont="1"/>
    <xf numFmtId="164" fontId="6" fillId="0" borderId="0" xfId="0" applyNumberFormat="1" applyFont="1"/>
    <xf numFmtId="164" fontId="7" fillId="0" borderId="0" xfId="0" applyNumberFormat="1" applyFont="1"/>
  </cellXfs>
  <cellStyles count="3">
    <cellStyle name="Currency" xfId="1" builtinId="4"/>
    <cellStyle name="Normal" xfId="0" builtinId="0"/>
    <cellStyle name="Percent" xfId="2" builtinId="5"/>
  </cellStyles>
  <dxfs count="101">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ont>
        <color theme="2"/>
      </font>
      <border>
        <bottom style="thin">
          <color theme="4"/>
        </bottom>
        <vertical/>
        <horizontal/>
      </border>
    </dxf>
    <dxf>
      <font>
        <color theme="1"/>
      </font>
      <fill>
        <patternFill>
          <bgColor theme="1"/>
        </patternFill>
      </fill>
      <border>
        <left style="thin">
          <color theme="4"/>
        </left>
        <right style="thin">
          <color theme="4"/>
        </right>
        <top style="thin">
          <color theme="4"/>
        </top>
        <bottom style="thin">
          <color theme="4"/>
        </bottom>
        <vertical/>
        <horizontal/>
      </border>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58A9C229-B2A8-4CB8-95EA-5B6272BFA056}">
      <tableStyleElement type="wholeTable" dxfId="85"/>
      <tableStyleElement type="headerRow" dxfId="84"/>
    </tableStyle>
    <tableStyle name="Data-style" pivot="0" count="3" xr9:uid="{00000000-0011-0000-FFFF-FFFF00000000}">
      <tableStyleElement type="headerRow" dxfId="100"/>
      <tableStyleElement type="firstRowStripe" dxfId="99"/>
      <tableStyleElement type="secondRowStripe" dxfId="98"/>
    </tableStyle>
  </tableStyles>
  <colors>
    <mruColors>
      <color rgb="FFFFFFFF"/>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51667983881196"/>
          <c:y val="6.4814859970479047E-2"/>
          <c:w val="0.63706315965823423"/>
          <c:h val="0.8416746864975212"/>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1789.245999999999</c:v>
                </c:pt>
                <c:pt idx="1">
                  <c:v>-785.25540000000024</c:v>
                </c:pt>
                <c:pt idx="2">
                  <c:v>386.16279999999932</c:v>
                </c:pt>
                <c:pt idx="3">
                  <c:v>-2540.0067000000013</c:v>
                </c:pt>
                <c:pt idx="4">
                  <c:v>1045.3245999999997</c:v>
                </c:pt>
                <c:pt idx="5">
                  <c:v>-206.78640000000007</c:v>
                </c:pt>
                <c:pt idx="6">
                  <c:v>1220.3204000000001</c:v>
                </c:pt>
                <c:pt idx="7">
                  <c:v>952.97579999999959</c:v>
                </c:pt>
                <c:pt idx="8">
                  <c:v>1056.5408000000004</c:v>
                </c:pt>
                <c:pt idx="9">
                  <c:v>1128.5300999999997</c:v>
                </c:pt>
                <c:pt idx="10">
                  <c:v>-1398.7969000000005</c:v>
                </c:pt>
                <c:pt idx="11">
                  <c:v>7334.6143000000056</c:v>
                </c:pt>
              </c:numCache>
            </c:numRef>
          </c:val>
          <c:extLst>
            <c:ext xmlns:c16="http://schemas.microsoft.com/office/drawing/2014/chart" uri="{C3380CC4-5D6E-409C-BE32-E72D297353CC}">
              <c16:uniqueId val="{00000001-9A07-439C-A920-25ABB94C96E7}"/>
            </c:ext>
          </c:extLst>
        </c:ser>
        <c:dLbls>
          <c:showLegendKey val="0"/>
          <c:showVal val="0"/>
          <c:showCatName val="0"/>
          <c:showSerName val="0"/>
          <c:showPercent val="0"/>
          <c:showBubbleSize val="0"/>
        </c:dLbls>
        <c:axId val="943796048"/>
        <c:axId val="94378548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15379.542600000002</c:v>
                </c:pt>
                <c:pt idx="1">
                  <c:v>2938.8480000000004</c:v>
                </c:pt>
                <c:pt idx="2">
                  <c:v>20899.371000000003</c:v>
                </c:pt>
                <c:pt idx="3">
                  <c:v>10900.825999999999</c:v>
                </c:pt>
                <c:pt idx="4">
                  <c:v>14246.691400000005</c:v>
                </c:pt>
                <c:pt idx="5">
                  <c:v>7574.5032000000019</c:v>
                </c:pt>
                <c:pt idx="6">
                  <c:v>13852.133000000002</c:v>
                </c:pt>
                <c:pt idx="7">
                  <c:v>10970.1538</c:v>
                </c:pt>
                <c:pt idx="8">
                  <c:v>20734.694599999995</c:v>
                </c:pt>
                <c:pt idx="9">
                  <c:v>14320.127199999994</c:v>
                </c:pt>
                <c:pt idx="10">
                  <c:v>19663.415799999988</c:v>
                </c:pt>
                <c:pt idx="11">
                  <c:v>33234.659799999994</c:v>
                </c:pt>
              </c:numCache>
            </c:numRef>
          </c:val>
          <c:extLst>
            <c:ext xmlns:c16="http://schemas.microsoft.com/office/drawing/2014/chart" uri="{C3380CC4-5D6E-409C-BE32-E72D297353CC}">
              <c16:uniqueId val="{00000000-9A07-439C-A920-25ABB94C96E7}"/>
            </c:ext>
          </c:extLst>
        </c:ser>
        <c:dLbls>
          <c:showLegendKey val="0"/>
          <c:showVal val="0"/>
          <c:showCatName val="0"/>
          <c:showSerName val="0"/>
          <c:showPercent val="0"/>
          <c:showBubbleSize val="0"/>
        </c:dLbls>
        <c:gapWidth val="219"/>
        <c:overlap val="-27"/>
        <c:axId val="1026117040"/>
        <c:axId val="1026118000"/>
      </c:barChart>
      <c:catAx>
        <c:axId val="102611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118000"/>
        <c:crosses val="autoZero"/>
        <c:auto val="1"/>
        <c:lblAlgn val="ctr"/>
        <c:lblOffset val="100"/>
        <c:noMultiLvlLbl val="0"/>
      </c:catAx>
      <c:valAx>
        <c:axId val="10261180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117040"/>
        <c:crosses val="autoZero"/>
        <c:crossBetween val="between"/>
      </c:valAx>
      <c:valAx>
        <c:axId val="943785488"/>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796048"/>
        <c:crosses val="max"/>
        <c:crossBetween val="between"/>
      </c:valAx>
      <c:catAx>
        <c:axId val="943796048"/>
        <c:scaling>
          <c:orientation val="minMax"/>
        </c:scaling>
        <c:delete val="1"/>
        <c:axPos val="b"/>
        <c:numFmt formatCode="General" sourceLinked="1"/>
        <c:majorTickMark val="out"/>
        <c:minorTickMark val="none"/>
        <c:tickLblPos val="nextTo"/>
        <c:crossAx val="943785488"/>
        <c:auto val="1"/>
        <c:lblAlgn val="ctr"/>
        <c:lblOffset val="100"/>
        <c:noMultiLvlLbl val="0"/>
      </c:catAx>
      <c:spPr>
        <a:noFill/>
        <a:ln>
          <a:noFill/>
        </a:ln>
        <a:effectLst/>
      </c:spPr>
    </c:plotArea>
    <c:legend>
      <c:legendPos val="r"/>
      <c:layout>
        <c:manualLayout>
          <c:xMode val="edge"/>
          <c:yMode val="edge"/>
          <c:x val="0.19608075012928214"/>
          <c:y val="7.0040363745131312E-2"/>
          <c:w val="0.12639600347354349"/>
          <c:h val="0.1079685478155134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0.35788060214269668</c:v>
                </c:pt>
                <c:pt idx="1">
                  <c:v>0.35830285054801059</c:v>
                </c:pt>
                <c:pt idx="2">
                  <c:v>0.28381654730929262</c:v>
                </c:pt>
              </c:numCache>
            </c:numRef>
          </c:val>
          <c:extLst>
            <c:ext xmlns:c16="http://schemas.microsoft.com/office/drawing/2014/chart" uri="{C3380CC4-5D6E-409C-BE32-E72D297353CC}">
              <c16:uniqueId val="{00000000-91F0-4CC4-9843-1FD8081568E4}"/>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Accessories</c:v>
                </c:pt>
                <c:pt idx="1">
                  <c:v>Storage</c:v>
                </c:pt>
                <c:pt idx="2">
                  <c:v>Binders</c:v>
                </c:pt>
                <c:pt idx="3">
                  <c:v>Phones</c:v>
                </c:pt>
                <c:pt idx="4">
                  <c:v>Chairs</c:v>
                </c:pt>
              </c:strCache>
            </c:strRef>
          </c:cat>
          <c:val>
            <c:numRef>
              <c:f>'Top 5'!$B$4:$B$9</c:f>
              <c:numCache>
                <c:formatCode>General</c:formatCode>
                <c:ptCount val="5"/>
                <c:pt idx="0">
                  <c:v>15924.574000000001</c:v>
                </c:pt>
                <c:pt idx="1">
                  <c:v>17322.484000000004</c:v>
                </c:pt>
                <c:pt idx="2">
                  <c:v>24980.071999999993</c:v>
                </c:pt>
                <c:pt idx="3">
                  <c:v>31558.505999999998</c:v>
                </c:pt>
                <c:pt idx="4">
                  <c:v>31910.069000000003</c:v>
                </c:pt>
              </c:numCache>
            </c:numRef>
          </c:val>
          <c:extLst>
            <c:ext xmlns:c16="http://schemas.microsoft.com/office/drawing/2014/chart" uri="{C3380CC4-5D6E-409C-BE32-E72D297353CC}">
              <c16:uniqueId val="{00000000-384D-481D-91FF-7A0B783A7B70}"/>
            </c:ext>
          </c:extLst>
        </c:ser>
        <c:dLbls>
          <c:showLegendKey val="0"/>
          <c:showVal val="0"/>
          <c:showCatName val="0"/>
          <c:showSerName val="0"/>
          <c:showPercent val="0"/>
          <c:showBubbleSize val="0"/>
        </c:dLbls>
        <c:gapWidth val="182"/>
        <c:axId val="1099626544"/>
        <c:axId val="1099624624"/>
      </c:barChart>
      <c:catAx>
        <c:axId val="1099626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624624"/>
        <c:crosses val="autoZero"/>
        <c:auto val="1"/>
        <c:lblAlgn val="ctr"/>
        <c:lblOffset val="100"/>
        <c:noMultiLvlLbl val="0"/>
      </c:catAx>
      <c:valAx>
        <c:axId val="10996246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62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491485075993408E-2"/>
          <c:y val="0.18981755329364317"/>
          <c:w val="0.81355932203389836"/>
          <c:h val="0.6575875486381322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15379.542600000002</c:v>
                </c:pt>
                <c:pt idx="1">
                  <c:v>2938.8480000000004</c:v>
                </c:pt>
                <c:pt idx="2">
                  <c:v>20899.371000000003</c:v>
                </c:pt>
                <c:pt idx="3">
                  <c:v>10900.825999999999</c:v>
                </c:pt>
                <c:pt idx="4">
                  <c:v>14246.691400000005</c:v>
                </c:pt>
                <c:pt idx="5">
                  <c:v>7574.5032000000019</c:v>
                </c:pt>
                <c:pt idx="6">
                  <c:v>13852.133000000002</c:v>
                </c:pt>
                <c:pt idx="7">
                  <c:v>10970.1538</c:v>
                </c:pt>
                <c:pt idx="8">
                  <c:v>20734.694599999995</c:v>
                </c:pt>
                <c:pt idx="9">
                  <c:v>14320.127199999994</c:v>
                </c:pt>
                <c:pt idx="10">
                  <c:v>19663.415799999988</c:v>
                </c:pt>
                <c:pt idx="11">
                  <c:v>33234.659799999994</c:v>
                </c:pt>
              </c:numCache>
            </c:numRef>
          </c:val>
          <c:smooth val="0"/>
          <c:extLst>
            <c:ext xmlns:c16="http://schemas.microsoft.com/office/drawing/2014/chart" uri="{C3380CC4-5D6E-409C-BE32-E72D297353CC}">
              <c16:uniqueId val="{00000000-B21E-4A9E-93B9-C47DC8C02B79}"/>
            </c:ext>
          </c:extLst>
        </c:ser>
        <c:dLbls>
          <c:showLegendKey val="0"/>
          <c:showVal val="0"/>
          <c:showCatName val="0"/>
          <c:showSerName val="0"/>
          <c:showPercent val="0"/>
          <c:showBubbleSize val="0"/>
        </c:dLbls>
        <c:smooth val="0"/>
        <c:axId val="1099612624"/>
        <c:axId val="1099613584"/>
      </c:lineChart>
      <c:catAx>
        <c:axId val="1099612624"/>
        <c:scaling>
          <c:orientation val="minMax"/>
        </c:scaling>
        <c:delete val="1"/>
        <c:axPos val="b"/>
        <c:numFmt formatCode="General" sourceLinked="1"/>
        <c:majorTickMark val="none"/>
        <c:minorTickMark val="none"/>
        <c:tickLblPos val="nextTo"/>
        <c:crossAx val="1099613584"/>
        <c:crosses val="autoZero"/>
        <c:auto val="1"/>
        <c:lblAlgn val="ctr"/>
        <c:lblOffset val="100"/>
        <c:noMultiLvlLbl val="0"/>
      </c:catAx>
      <c:valAx>
        <c:axId val="1099613584"/>
        <c:scaling>
          <c:orientation val="minMax"/>
        </c:scaling>
        <c:delete val="1"/>
        <c:axPos val="l"/>
        <c:numFmt formatCode="General" sourceLinked="1"/>
        <c:majorTickMark val="none"/>
        <c:minorTickMark val="none"/>
        <c:tickLblPos val="nextTo"/>
        <c:crossAx val="1099612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1789.245999999999</c:v>
                </c:pt>
                <c:pt idx="1">
                  <c:v>-785.25540000000024</c:v>
                </c:pt>
                <c:pt idx="2">
                  <c:v>386.16279999999932</c:v>
                </c:pt>
                <c:pt idx="3">
                  <c:v>-2540.0067000000013</c:v>
                </c:pt>
                <c:pt idx="4">
                  <c:v>1045.3245999999997</c:v>
                </c:pt>
                <c:pt idx="5">
                  <c:v>-206.78640000000007</c:v>
                </c:pt>
                <c:pt idx="6">
                  <c:v>1220.3204000000001</c:v>
                </c:pt>
                <c:pt idx="7">
                  <c:v>952.97579999999959</c:v>
                </c:pt>
                <c:pt idx="8">
                  <c:v>1056.5408000000004</c:v>
                </c:pt>
                <c:pt idx="9">
                  <c:v>1128.5300999999997</c:v>
                </c:pt>
                <c:pt idx="10">
                  <c:v>-1398.7969000000005</c:v>
                </c:pt>
                <c:pt idx="11">
                  <c:v>7334.6143000000056</c:v>
                </c:pt>
              </c:numCache>
            </c:numRef>
          </c:val>
          <c:smooth val="0"/>
          <c:extLst>
            <c:ext xmlns:c16="http://schemas.microsoft.com/office/drawing/2014/chart" uri="{C3380CC4-5D6E-409C-BE32-E72D297353CC}">
              <c16:uniqueId val="{00000000-865E-46AD-9DC1-043D456BE168}"/>
            </c:ext>
          </c:extLst>
        </c:ser>
        <c:dLbls>
          <c:showLegendKey val="0"/>
          <c:showVal val="0"/>
          <c:showCatName val="0"/>
          <c:showSerName val="0"/>
          <c:showPercent val="0"/>
          <c:showBubbleSize val="0"/>
        </c:dLbls>
        <c:smooth val="0"/>
        <c:axId val="1099624144"/>
        <c:axId val="1099625104"/>
      </c:lineChart>
      <c:catAx>
        <c:axId val="1099624144"/>
        <c:scaling>
          <c:orientation val="minMax"/>
        </c:scaling>
        <c:delete val="1"/>
        <c:axPos val="b"/>
        <c:numFmt formatCode="General" sourceLinked="1"/>
        <c:majorTickMark val="none"/>
        <c:minorTickMark val="none"/>
        <c:tickLblPos val="nextTo"/>
        <c:crossAx val="1099625104"/>
        <c:crosses val="autoZero"/>
        <c:auto val="1"/>
        <c:lblAlgn val="ctr"/>
        <c:lblOffset val="100"/>
        <c:noMultiLvlLbl val="0"/>
      </c:catAx>
      <c:valAx>
        <c:axId val="1099625104"/>
        <c:scaling>
          <c:orientation val="minMax"/>
        </c:scaling>
        <c:delete val="1"/>
        <c:axPos val="l"/>
        <c:numFmt formatCode="General" sourceLinked="1"/>
        <c:majorTickMark val="none"/>
        <c:minorTickMark val="none"/>
        <c:tickLblPos val="nextTo"/>
        <c:crossAx val="109962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776027996500453E-2"/>
          <c:y val="0.18939189830186889"/>
          <c:w val="0.88860759493670882"/>
          <c:h val="0.70957095709570961"/>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180</c:v>
                </c:pt>
                <c:pt idx="1">
                  <c:v>75</c:v>
                </c:pt>
                <c:pt idx="2">
                  <c:v>273</c:v>
                </c:pt>
                <c:pt idx="3">
                  <c:v>250</c:v>
                </c:pt>
                <c:pt idx="4">
                  <c:v>270</c:v>
                </c:pt>
                <c:pt idx="5">
                  <c:v>194</c:v>
                </c:pt>
                <c:pt idx="6">
                  <c:v>240</c:v>
                </c:pt>
                <c:pt idx="7">
                  <c:v>268</c:v>
                </c:pt>
                <c:pt idx="8">
                  <c:v>429</c:v>
                </c:pt>
                <c:pt idx="9">
                  <c:v>294</c:v>
                </c:pt>
                <c:pt idx="10">
                  <c:v>534</c:v>
                </c:pt>
                <c:pt idx="11">
                  <c:v>473</c:v>
                </c:pt>
              </c:numCache>
            </c:numRef>
          </c:val>
          <c:smooth val="0"/>
          <c:extLst>
            <c:ext xmlns:c16="http://schemas.microsoft.com/office/drawing/2014/chart" uri="{C3380CC4-5D6E-409C-BE32-E72D297353CC}">
              <c16:uniqueId val="{00000000-C5F2-491D-B270-1F6D9D9958DA}"/>
            </c:ext>
          </c:extLst>
        </c:ser>
        <c:dLbls>
          <c:showLegendKey val="0"/>
          <c:showVal val="0"/>
          <c:showCatName val="0"/>
          <c:showSerName val="0"/>
          <c:showPercent val="0"/>
          <c:showBubbleSize val="0"/>
        </c:dLbls>
        <c:smooth val="0"/>
        <c:axId val="1099633264"/>
        <c:axId val="1099634704"/>
      </c:lineChart>
      <c:catAx>
        <c:axId val="1099633264"/>
        <c:scaling>
          <c:orientation val="minMax"/>
        </c:scaling>
        <c:delete val="1"/>
        <c:axPos val="b"/>
        <c:numFmt formatCode="General" sourceLinked="1"/>
        <c:majorTickMark val="none"/>
        <c:minorTickMark val="none"/>
        <c:tickLblPos val="nextTo"/>
        <c:crossAx val="1099634704"/>
        <c:crosses val="autoZero"/>
        <c:auto val="1"/>
        <c:lblAlgn val="ctr"/>
        <c:lblOffset val="100"/>
        <c:noMultiLvlLbl val="0"/>
      </c:catAx>
      <c:valAx>
        <c:axId val="1099634704"/>
        <c:scaling>
          <c:orientation val="minMax"/>
        </c:scaling>
        <c:delete val="1"/>
        <c:axPos val="l"/>
        <c:numFmt formatCode="General" sourceLinked="1"/>
        <c:majorTickMark val="none"/>
        <c:minorTickMark val="none"/>
        <c:tickLblPos val="nextTo"/>
        <c:crossAx val="1099633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852300242130748E-2"/>
          <c:y val="0.2857142857142857"/>
          <c:w val="0.78692493946731235"/>
          <c:h val="0.51648351648351654"/>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47</c:v>
                </c:pt>
                <c:pt idx="1">
                  <c:v>25</c:v>
                </c:pt>
                <c:pt idx="2">
                  <c:v>79</c:v>
                </c:pt>
                <c:pt idx="3">
                  <c:v>66</c:v>
                </c:pt>
                <c:pt idx="4">
                  <c:v>76</c:v>
                </c:pt>
                <c:pt idx="5">
                  <c:v>57</c:v>
                </c:pt>
                <c:pt idx="6">
                  <c:v>64</c:v>
                </c:pt>
                <c:pt idx="7">
                  <c:v>68</c:v>
                </c:pt>
                <c:pt idx="8">
                  <c:v>119</c:v>
                </c:pt>
                <c:pt idx="9">
                  <c:v>87</c:v>
                </c:pt>
                <c:pt idx="10">
                  <c:v>131</c:v>
                </c:pt>
                <c:pt idx="11">
                  <c:v>125</c:v>
                </c:pt>
              </c:numCache>
            </c:numRef>
          </c:val>
          <c:smooth val="0"/>
          <c:extLst>
            <c:ext xmlns:c16="http://schemas.microsoft.com/office/drawing/2014/chart" uri="{C3380CC4-5D6E-409C-BE32-E72D297353CC}">
              <c16:uniqueId val="{00000000-CDA3-4959-BBA5-141EA0313EDE}"/>
            </c:ext>
          </c:extLst>
        </c:ser>
        <c:dLbls>
          <c:showLegendKey val="0"/>
          <c:showVal val="0"/>
          <c:showCatName val="0"/>
          <c:showSerName val="0"/>
          <c:showPercent val="0"/>
          <c:showBubbleSize val="0"/>
        </c:dLbls>
        <c:smooth val="0"/>
        <c:axId val="1374508192"/>
        <c:axId val="1374503392"/>
      </c:lineChart>
      <c:catAx>
        <c:axId val="1374508192"/>
        <c:scaling>
          <c:orientation val="minMax"/>
        </c:scaling>
        <c:delete val="1"/>
        <c:axPos val="b"/>
        <c:numFmt formatCode="General" sourceLinked="1"/>
        <c:majorTickMark val="none"/>
        <c:minorTickMark val="none"/>
        <c:tickLblPos val="nextTo"/>
        <c:crossAx val="1374503392"/>
        <c:crosses val="autoZero"/>
        <c:auto val="1"/>
        <c:lblAlgn val="ctr"/>
        <c:lblOffset val="100"/>
        <c:noMultiLvlLbl val="0"/>
      </c:catAx>
      <c:valAx>
        <c:axId val="1374503392"/>
        <c:scaling>
          <c:orientation val="minMax"/>
        </c:scaling>
        <c:delete val="1"/>
        <c:axPos val="l"/>
        <c:numFmt formatCode="General" sourceLinked="1"/>
        <c:majorTickMark val="none"/>
        <c:minorTickMark val="none"/>
        <c:tickLblPos val="nextTo"/>
        <c:crossAx val="137450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PROJECT.xlsx]KPI!PivotTable20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0.11633935069044242</c:v>
                </c:pt>
                <c:pt idx="1">
                  <c:v>-0.26719837160683374</c:v>
                </c:pt>
                <c:pt idx="2">
                  <c:v>1.8477245080725121E-2</c:v>
                </c:pt>
                <c:pt idx="3">
                  <c:v>-0.23301048012324951</c:v>
                </c:pt>
                <c:pt idx="4">
                  <c:v>7.3373148238474462E-2</c:v>
                </c:pt>
                <c:pt idx="5">
                  <c:v>-2.7300325122312976E-2</c:v>
                </c:pt>
                <c:pt idx="6">
                  <c:v>8.8096208721068436E-2</c:v>
                </c:pt>
                <c:pt idx="7">
                  <c:v>8.6869866856378944E-2</c:v>
                </c:pt>
                <c:pt idx="8">
                  <c:v>5.0955213972623481E-2</c:v>
                </c:pt>
                <c:pt idx="9">
                  <c:v>7.8807267857229663E-2</c:v>
                </c:pt>
                <c:pt idx="10">
                  <c:v>-7.1137024931344911E-2</c:v>
                </c:pt>
                <c:pt idx="11">
                  <c:v>0.22069172195949505</c:v>
                </c:pt>
              </c:numCache>
            </c:numRef>
          </c:val>
          <c:smooth val="0"/>
          <c:extLst>
            <c:ext xmlns:c16="http://schemas.microsoft.com/office/drawing/2014/chart" uri="{C3380CC4-5D6E-409C-BE32-E72D297353CC}">
              <c16:uniqueId val="{00000000-F248-4B23-8219-E697C7FB0165}"/>
            </c:ext>
          </c:extLst>
        </c:ser>
        <c:dLbls>
          <c:showLegendKey val="0"/>
          <c:showVal val="0"/>
          <c:showCatName val="0"/>
          <c:showSerName val="0"/>
          <c:showPercent val="0"/>
          <c:showBubbleSize val="0"/>
        </c:dLbls>
        <c:smooth val="0"/>
        <c:axId val="1374482272"/>
        <c:axId val="1374482752"/>
      </c:lineChart>
      <c:catAx>
        <c:axId val="1374482272"/>
        <c:scaling>
          <c:orientation val="minMax"/>
        </c:scaling>
        <c:delete val="1"/>
        <c:axPos val="b"/>
        <c:numFmt formatCode="General" sourceLinked="1"/>
        <c:majorTickMark val="none"/>
        <c:minorTickMark val="none"/>
        <c:tickLblPos val="nextTo"/>
        <c:crossAx val="1374482752"/>
        <c:crosses val="autoZero"/>
        <c:auto val="1"/>
        <c:lblAlgn val="ctr"/>
        <c:lblOffset val="100"/>
        <c:noMultiLvlLbl val="0"/>
      </c:catAx>
      <c:valAx>
        <c:axId val="1374482752"/>
        <c:scaling>
          <c:orientation val="minMax"/>
        </c:scaling>
        <c:delete val="1"/>
        <c:axPos val="l"/>
        <c:numFmt formatCode="General" sourceLinked="1"/>
        <c:majorTickMark val="none"/>
        <c:minorTickMark val="none"/>
        <c:tickLblPos val="nextTo"/>
        <c:crossAx val="1374482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65443203731271"/>
          <c:y val="0.29211710300693089"/>
          <c:w val="0.81355932203389836"/>
          <c:h val="0.65758754863813229"/>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15379.542600000002</c:v>
                </c:pt>
                <c:pt idx="1">
                  <c:v>2938.8480000000004</c:v>
                </c:pt>
                <c:pt idx="2">
                  <c:v>20899.371000000003</c:v>
                </c:pt>
                <c:pt idx="3">
                  <c:v>10900.825999999999</c:v>
                </c:pt>
                <c:pt idx="4">
                  <c:v>14246.691400000005</c:v>
                </c:pt>
                <c:pt idx="5">
                  <c:v>7574.5032000000019</c:v>
                </c:pt>
                <c:pt idx="6">
                  <c:v>13852.133000000002</c:v>
                </c:pt>
                <c:pt idx="7">
                  <c:v>10970.1538</c:v>
                </c:pt>
                <c:pt idx="8">
                  <c:v>20734.694599999995</c:v>
                </c:pt>
                <c:pt idx="9">
                  <c:v>14320.127199999994</c:v>
                </c:pt>
                <c:pt idx="10">
                  <c:v>19663.415799999988</c:v>
                </c:pt>
                <c:pt idx="11">
                  <c:v>33234.659799999994</c:v>
                </c:pt>
              </c:numCache>
            </c:numRef>
          </c:val>
          <c:smooth val="0"/>
          <c:extLst>
            <c:ext xmlns:c16="http://schemas.microsoft.com/office/drawing/2014/chart" uri="{C3380CC4-5D6E-409C-BE32-E72D297353CC}">
              <c16:uniqueId val="{00000000-6019-4967-9669-D97B87F99E9D}"/>
            </c:ext>
          </c:extLst>
        </c:ser>
        <c:dLbls>
          <c:showLegendKey val="0"/>
          <c:showVal val="0"/>
          <c:showCatName val="0"/>
          <c:showSerName val="0"/>
          <c:showPercent val="0"/>
          <c:showBubbleSize val="0"/>
        </c:dLbls>
        <c:smooth val="0"/>
        <c:axId val="1099612624"/>
        <c:axId val="1099613584"/>
      </c:lineChart>
      <c:catAx>
        <c:axId val="1099612624"/>
        <c:scaling>
          <c:orientation val="minMax"/>
        </c:scaling>
        <c:delete val="1"/>
        <c:axPos val="b"/>
        <c:numFmt formatCode="General" sourceLinked="1"/>
        <c:majorTickMark val="none"/>
        <c:minorTickMark val="none"/>
        <c:tickLblPos val="nextTo"/>
        <c:crossAx val="1099613584"/>
        <c:crosses val="autoZero"/>
        <c:auto val="1"/>
        <c:lblAlgn val="ctr"/>
        <c:lblOffset val="100"/>
        <c:noMultiLvlLbl val="0"/>
      </c:catAx>
      <c:valAx>
        <c:axId val="1099613584"/>
        <c:scaling>
          <c:orientation val="minMax"/>
        </c:scaling>
        <c:delete val="1"/>
        <c:axPos val="l"/>
        <c:numFmt formatCode="General" sourceLinked="1"/>
        <c:majorTickMark val="none"/>
        <c:minorTickMark val="none"/>
        <c:tickLblPos val="nextTo"/>
        <c:crossAx val="1099612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1789.245999999999</c:v>
                </c:pt>
                <c:pt idx="1">
                  <c:v>-785.25540000000024</c:v>
                </c:pt>
                <c:pt idx="2">
                  <c:v>386.16279999999932</c:v>
                </c:pt>
                <c:pt idx="3">
                  <c:v>-2540.0067000000013</c:v>
                </c:pt>
                <c:pt idx="4">
                  <c:v>1045.3245999999997</c:v>
                </c:pt>
                <c:pt idx="5">
                  <c:v>-206.78640000000007</c:v>
                </c:pt>
                <c:pt idx="6">
                  <c:v>1220.3204000000001</c:v>
                </c:pt>
                <c:pt idx="7">
                  <c:v>952.97579999999959</c:v>
                </c:pt>
                <c:pt idx="8">
                  <c:v>1056.5408000000004</c:v>
                </c:pt>
                <c:pt idx="9">
                  <c:v>1128.5300999999997</c:v>
                </c:pt>
                <c:pt idx="10">
                  <c:v>-1398.7969000000005</c:v>
                </c:pt>
                <c:pt idx="11">
                  <c:v>7334.6143000000056</c:v>
                </c:pt>
              </c:numCache>
            </c:numRef>
          </c:val>
          <c:smooth val="0"/>
          <c:extLst>
            <c:ext xmlns:c16="http://schemas.microsoft.com/office/drawing/2014/chart" uri="{C3380CC4-5D6E-409C-BE32-E72D297353CC}">
              <c16:uniqueId val="{00000000-6AD8-431B-9294-EEEEE8B84424}"/>
            </c:ext>
          </c:extLst>
        </c:ser>
        <c:dLbls>
          <c:showLegendKey val="0"/>
          <c:showVal val="0"/>
          <c:showCatName val="0"/>
          <c:showSerName val="0"/>
          <c:showPercent val="0"/>
          <c:showBubbleSize val="0"/>
        </c:dLbls>
        <c:smooth val="0"/>
        <c:axId val="1099624144"/>
        <c:axId val="1099625104"/>
      </c:lineChart>
      <c:catAx>
        <c:axId val="1099624144"/>
        <c:scaling>
          <c:orientation val="minMax"/>
        </c:scaling>
        <c:delete val="1"/>
        <c:axPos val="b"/>
        <c:numFmt formatCode="General" sourceLinked="1"/>
        <c:majorTickMark val="none"/>
        <c:minorTickMark val="none"/>
        <c:tickLblPos val="nextTo"/>
        <c:crossAx val="1099625104"/>
        <c:crosses val="autoZero"/>
        <c:auto val="1"/>
        <c:lblAlgn val="ctr"/>
        <c:lblOffset val="100"/>
        <c:noMultiLvlLbl val="0"/>
      </c:catAx>
      <c:valAx>
        <c:axId val="1099625104"/>
        <c:scaling>
          <c:orientation val="minMax"/>
        </c:scaling>
        <c:delete val="1"/>
        <c:axPos val="l"/>
        <c:numFmt formatCode="General" sourceLinked="1"/>
        <c:majorTickMark val="none"/>
        <c:minorTickMark val="none"/>
        <c:tickLblPos val="nextTo"/>
        <c:crossAx val="109962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776027996500453E-2"/>
          <c:y val="0.15764490027521494"/>
          <c:w val="0.88860759493670882"/>
          <c:h val="0.70957095709570961"/>
        </c:manualLayout>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180</c:v>
                </c:pt>
                <c:pt idx="1">
                  <c:v>75</c:v>
                </c:pt>
                <c:pt idx="2">
                  <c:v>273</c:v>
                </c:pt>
                <c:pt idx="3">
                  <c:v>250</c:v>
                </c:pt>
                <c:pt idx="4">
                  <c:v>270</c:v>
                </c:pt>
                <c:pt idx="5">
                  <c:v>194</c:v>
                </c:pt>
                <c:pt idx="6">
                  <c:v>240</c:v>
                </c:pt>
                <c:pt idx="7">
                  <c:v>268</c:v>
                </c:pt>
                <c:pt idx="8">
                  <c:v>429</c:v>
                </c:pt>
                <c:pt idx="9">
                  <c:v>294</c:v>
                </c:pt>
                <c:pt idx="10">
                  <c:v>534</c:v>
                </c:pt>
                <c:pt idx="11">
                  <c:v>473</c:v>
                </c:pt>
              </c:numCache>
            </c:numRef>
          </c:val>
          <c:smooth val="0"/>
          <c:extLst>
            <c:ext xmlns:c16="http://schemas.microsoft.com/office/drawing/2014/chart" uri="{C3380CC4-5D6E-409C-BE32-E72D297353CC}">
              <c16:uniqueId val="{00000000-E4B2-4E16-9B74-87671EEE9339}"/>
            </c:ext>
          </c:extLst>
        </c:ser>
        <c:dLbls>
          <c:showLegendKey val="0"/>
          <c:showVal val="0"/>
          <c:showCatName val="0"/>
          <c:showSerName val="0"/>
          <c:showPercent val="0"/>
          <c:showBubbleSize val="0"/>
        </c:dLbls>
        <c:smooth val="0"/>
        <c:axId val="1099633264"/>
        <c:axId val="1099634704"/>
      </c:lineChart>
      <c:catAx>
        <c:axId val="1099633264"/>
        <c:scaling>
          <c:orientation val="minMax"/>
        </c:scaling>
        <c:delete val="1"/>
        <c:axPos val="b"/>
        <c:numFmt formatCode="General" sourceLinked="1"/>
        <c:majorTickMark val="none"/>
        <c:minorTickMark val="none"/>
        <c:tickLblPos val="nextTo"/>
        <c:crossAx val="1099634704"/>
        <c:crosses val="autoZero"/>
        <c:auto val="1"/>
        <c:lblAlgn val="ctr"/>
        <c:lblOffset val="100"/>
        <c:noMultiLvlLbl val="0"/>
      </c:catAx>
      <c:valAx>
        <c:axId val="1099634704"/>
        <c:scaling>
          <c:orientation val="minMax"/>
        </c:scaling>
        <c:delete val="1"/>
        <c:axPos val="l"/>
        <c:numFmt formatCode="General" sourceLinked="1"/>
        <c:majorTickMark val="none"/>
        <c:minorTickMark val="none"/>
        <c:tickLblPos val="nextTo"/>
        <c:crossAx val="1099633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852300242130748E-2"/>
          <c:y val="0.2857142857142857"/>
          <c:w val="0.78692493946731235"/>
          <c:h val="0.51648351648351654"/>
        </c:manualLayout>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47</c:v>
                </c:pt>
                <c:pt idx="1">
                  <c:v>25</c:v>
                </c:pt>
                <c:pt idx="2">
                  <c:v>79</c:v>
                </c:pt>
                <c:pt idx="3">
                  <c:v>66</c:v>
                </c:pt>
                <c:pt idx="4">
                  <c:v>76</c:v>
                </c:pt>
                <c:pt idx="5">
                  <c:v>57</c:v>
                </c:pt>
                <c:pt idx="6">
                  <c:v>64</c:v>
                </c:pt>
                <c:pt idx="7">
                  <c:v>68</c:v>
                </c:pt>
                <c:pt idx="8">
                  <c:v>119</c:v>
                </c:pt>
                <c:pt idx="9">
                  <c:v>87</c:v>
                </c:pt>
                <c:pt idx="10">
                  <c:v>131</c:v>
                </c:pt>
                <c:pt idx="11">
                  <c:v>125</c:v>
                </c:pt>
              </c:numCache>
            </c:numRef>
          </c:val>
          <c:smooth val="0"/>
          <c:extLst>
            <c:ext xmlns:c16="http://schemas.microsoft.com/office/drawing/2014/chart" uri="{C3380CC4-5D6E-409C-BE32-E72D297353CC}">
              <c16:uniqueId val="{00000000-AD02-42B8-992D-EE005CA47939}"/>
            </c:ext>
          </c:extLst>
        </c:ser>
        <c:dLbls>
          <c:showLegendKey val="0"/>
          <c:showVal val="0"/>
          <c:showCatName val="0"/>
          <c:showSerName val="0"/>
          <c:showPercent val="0"/>
          <c:showBubbleSize val="0"/>
        </c:dLbls>
        <c:smooth val="0"/>
        <c:axId val="1374508192"/>
        <c:axId val="1374503392"/>
      </c:lineChart>
      <c:catAx>
        <c:axId val="1374508192"/>
        <c:scaling>
          <c:orientation val="minMax"/>
        </c:scaling>
        <c:delete val="1"/>
        <c:axPos val="b"/>
        <c:numFmt formatCode="General" sourceLinked="1"/>
        <c:majorTickMark val="none"/>
        <c:minorTickMark val="none"/>
        <c:tickLblPos val="nextTo"/>
        <c:crossAx val="1374503392"/>
        <c:crosses val="autoZero"/>
        <c:auto val="1"/>
        <c:lblAlgn val="ctr"/>
        <c:lblOffset val="100"/>
        <c:noMultiLvlLbl val="0"/>
      </c:catAx>
      <c:valAx>
        <c:axId val="1374503392"/>
        <c:scaling>
          <c:orientation val="minMax"/>
        </c:scaling>
        <c:delete val="1"/>
        <c:axPos val="l"/>
        <c:numFmt formatCode="General" sourceLinked="1"/>
        <c:majorTickMark val="none"/>
        <c:minorTickMark val="none"/>
        <c:tickLblPos val="nextTo"/>
        <c:crossAx val="137450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PROJECT.xlsx]KPI!PivotTable20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34925" cap="rnd">
              <a:solidFill>
                <a:schemeClr val="bg1">
                  <a:lumMod val="85000"/>
                </a:schemeClr>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0.11633935069044242</c:v>
                </c:pt>
                <c:pt idx="1">
                  <c:v>-0.26719837160683374</c:v>
                </c:pt>
                <c:pt idx="2">
                  <c:v>1.8477245080725121E-2</c:v>
                </c:pt>
                <c:pt idx="3">
                  <c:v>-0.23301048012324951</c:v>
                </c:pt>
                <c:pt idx="4">
                  <c:v>7.3373148238474462E-2</c:v>
                </c:pt>
                <c:pt idx="5">
                  <c:v>-2.7300325122312976E-2</c:v>
                </c:pt>
                <c:pt idx="6">
                  <c:v>8.8096208721068436E-2</c:v>
                </c:pt>
                <c:pt idx="7">
                  <c:v>8.6869866856378944E-2</c:v>
                </c:pt>
                <c:pt idx="8">
                  <c:v>5.0955213972623481E-2</c:v>
                </c:pt>
                <c:pt idx="9">
                  <c:v>7.8807267857229663E-2</c:v>
                </c:pt>
                <c:pt idx="10">
                  <c:v>-7.1137024931344911E-2</c:v>
                </c:pt>
                <c:pt idx="11">
                  <c:v>0.22069172195949505</c:v>
                </c:pt>
              </c:numCache>
            </c:numRef>
          </c:val>
          <c:smooth val="0"/>
          <c:extLst>
            <c:ext xmlns:c16="http://schemas.microsoft.com/office/drawing/2014/chart" uri="{C3380CC4-5D6E-409C-BE32-E72D297353CC}">
              <c16:uniqueId val="{00000000-D5E9-4529-AAD3-2E41E94C0A1B}"/>
            </c:ext>
          </c:extLst>
        </c:ser>
        <c:dLbls>
          <c:showLegendKey val="0"/>
          <c:showVal val="0"/>
          <c:showCatName val="0"/>
          <c:showSerName val="0"/>
          <c:showPercent val="0"/>
          <c:showBubbleSize val="0"/>
        </c:dLbls>
        <c:smooth val="0"/>
        <c:axId val="1374482272"/>
        <c:axId val="1374482752"/>
      </c:lineChart>
      <c:catAx>
        <c:axId val="1374482272"/>
        <c:scaling>
          <c:orientation val="minMax"/>
        </c:scaling>
        <c:delete val="1"/>
        <c:axPos val="b"/>
        <c:numFmt formatCode="General" sourceLinked="1"/>
        <c:majorTickMark val="none"/>
        <c:minorTickMark val="none"/>
        <c:tickLblPos val="nextTo"/>
        <c:crossAx val="1374482752"/>
        <c:crosses val="autoZero"/>
        <c:auto val="1"/>
        <c:lblAlgn val="ctr"/>
        <c:lblOffset val="100"/>
        <c:noMultiLvlLbl val="0"/>
      </c:catAx>
      <c:valAx>
        <c:axId val="1374482752"/>
        <c:scaling>
          <c:orientation val="minMax"/>
        </c:scaling>
        <c:delete val="1"/>
        <c:axPos val="l"/>
        <c:numFmt formatCode="General" sourceLinked="1"/>
        <c:majorTickMark val="none"/>
        <c:minorTickMark val="none"/>
        <c:tickLblPos val="nextTo"/>
        <c:crossAx val="1374482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PROJECT.xlsx]Combo Chart!PivotTable1</c:name>
    <c:fmtId val="11"/>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50811432249519"/>
          <c:y val="0.10171003798470443"/>
          <c:w val="0.63706315965823423"/>
          <c:h val="0.80477931830891802"/>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1789.245999999999</c:v>
                </c:pt>
                <c:pt idx="1">
                  <c:v>-785.25540000000024</c:v>
                </c:pt>
                <c:pt idx="2">
                  <c:v>386.16279999999932</c:v>
                </c:pt>
                <c:pt idx="3">
                  <c:v>-2540.0067000000013</c:v>
                </c:pt>
                <c:pt idx="4">
                  <c:v>1045.3245999999997</c:v>
                </c:pt>
                <c:pt idx="5">
                  <c:v>-206.78640000000007</c:v>
                </c:pt>
                <c:pt idx="6">
                  <c:v>1220.3204000000001</c:v>
                </c:pt>
                <c:pt idx="7">
                  <c:v>952.97579999999959</c:v>
                </c:pt>
                <c:pt idx="8">
                  <c:v>1056.5408000000004</c:v>
                </c:pt>
                <c:pt idx="9">
                  <c:v>1128.5300999999997</c:v>
                </c:pt>
                <c:pt idx="10">
                  <c:v>-1398.7969000000005</c:v>
                </c:pt>
                <c:pt idx="11">
                  <c:v>7334.6143000000056</c:v>
                </c:pt>
              </c:numCache>
            </c:numRef>
          </c:val>
          <c:extLst>
            <c:ext xmlns:c16="http://schemas.microsoft.com/office/drawing/2014/chart" uri="{C3380CC4-5D6E-409C-BE32-E72D297353CC}">
              <c16:uniqueId val="{00000000-6A77-44EC-8805-DEB6A90F0F6A}"/>
            </c:ext>
          </c:extLst>
        </c:ser>
        <c:dLbls>
          <c:showLegendKey val="0"/>
          <c:showVal val="0"/>
          <c:showCatName val="0"/>
          <c:showSerName val="0"/>
          <c:showPercent val="0"/>
          <c:showBubbleSize val="0"/>
        </c:dLbls>
        <c:axId val="943796048"/>
        <c:axId val="943785488"/>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15379.542600000002</c:v>
                </c:pt>
                <c:pt idx="1">
                  <c:v>2938.8480000000004</c:v>
                </c:pt>
                <c:pt idx="2">
                  <c:v>20899.371000000003</c:v>
                </c:pt>
                <c:pt idx="3">
                  <c:v>10900.825999999999</c:v>
                </c:pt>
                <c:pt idx="4">
                  <c:v>14246.691400000005</c:v>
                </c:pt>
                <c:pt idx="5">
                  <c:v>7574.5032000000019</c:v>
                </c:pt>
                <c:pt idx="6">
                  <c:v>13852.133000000002</c:v>
                </c:pt>
                <c:pt idx="7">
                  <c:v>10970.1538</c:v>
                </c:pt>
                <c:pt idx="8">
                  <c:v>20734.694599999995</c:v>
                </c:pt>
                <c:pt idx="9">
                  <c:v>14320.127199999994</c:v>
                </c:pt>
                <c:pt idx="10">
                  <c:v>19663.415799999988</c:v>
                </c:pt>
                <c:pt idx="11">
                  <c:v>33234.659799999994</c:v>
                </c:pt>
              </c:numCache>
            </c:numRef>
          </c:val>
          <c:extLst>
            <c:ext xmlns:c16="http://schemas.microsoft.com/office/drawing/2014/chart" uri="{C3380CC4-5D6E-409C-BE32-E72D297353CC}">
              <c16:uniqueId val="{00000001-6A77-44EC-8805-DEB6A90F0F6A}"/>
            </c:ext>
          </c:extLst>
        </c:ser>
        <c:dLbls>
          <c:showLegendKey val="0"/>
          <c:showVal val="0"/>
          <c:showCatName val="0"/>
          <c:showSerName val="0"/>
          <c:showPercent val="0"/>
          <c:showBubbleSize val="0"/>
        </c:dLbls>
        <c:gapWidth val="55"/>
        <c:overlap val="-27"/>
        <c:axId val="1026117040"/>
        <c:axId val="1026118000"/>
      </c:barChart>
      <c:catAx>
        <c:axId val="102611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6118000"/>
        <c:crosses val="autoZero"/>
        <c:auto val="1"/>
        <c:lblAlgn val="ctr"/>
        <c:lblOffset val="100"/>
        <c:noMultiLvlLbl val="0"/>
      </c:catAx>
      <c:valAx>
        <c:axId val="10261180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layout>
            <c:manualLayout>
              <c:xMode val="edge"/>
              <c:yMode val="edge"/>
              <c:x val="1.0034594732262238E-3"/>
              <c:y val="0.4232293848667891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6117040"/>
        <c:crosses val="autoZero"/>
        <c:crossBetween val="between"/>
      </c:valAx>
      <c:valAx>
        <c:axId val="9437854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PROFIT</a:t>
                </a:r>
              </a:p>
            </c:rich>
          </c:tx>
          <c:layout>
            <c:manualLayout>
              <c:xMode val="edge"/>
              <c:yMode val="edge"/>
              <c:x val="0.89334206916891146"/>
              <c:y val="0.401531094253480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43796048"/>
        <c:crosses val="max"/>
        <c:crossBetween val="between"/>
      </c:valAx>
      <c:catAx>
        <c:axId val="943796048"/>
        <c:scaling>
          <c:orientation val="minMax"/>
        </c:scaling>
        <c:delete val="1"/>
        <c:axPos val="b"/>
        <c:numFmt formatCode="General" sourceLinked="1"/>
        <c:majorTickMark val="out"/>
        <c:minorTickMark val="none"/>
        <c:tickLblPos val="nextTo"/>
        <c:crossAx val="94378548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pivotFmt>
      <c:pivotFmt>
        <c:idx val="7"/>
        <c:spPr>
          <a:solidFill>
            <a:schemeClr val="accent6">
              <a:lumMod val="40000"/>
              <a:lumOff val="60000"/>
            </a:schemeClr>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pivotFmt>
    </c:pivotFmts>
    <c:plotArea>
      <c:layout>
        <c:manualLayout>
          <c:layoutTarget val="inner"/>
          <c:xMode val="edge"/>
          <c:yMode val="edge"/>
          <c:x val="0.1278765211166786"/>
          <c:y val="0.15509711286089242"/>
          <c:w val="0.7578833214030064"/>
          <c:h val="0.79397300337457821"/>
        </c:manualLayout>
      </c:layout>
      <c:doughnutChart>
        <c:varyColors val="1"/>
        <c:ser>
          <c:idx val="0"/>
          <c:order val="0"/>
          <c:tx>
            <c:strRef>
              <c:f>'Pie Chart'!$B$3</c:f>
              <c:strCache>
                <c:ptCount val="1"/>
                <c:pt idx="0">
                  <c:v>Total</c:v>
                </c:pt>
              </c:strCache>
            </c:strRef>
          </c:tx>
          <c:spPr>
            <a:solidFill>
              <a:schemeClr val="accent6">
                <a:lumMod val="40000"/>
                <a:lumOff val="60000"/>
              </a:schemeClr>
            </a:solidFill>
          </c:spPr>
          <c:explosion val="2"/>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FCAA-4892-83B1-93CD514D840C}"/>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FCAA-4892-83B1-93CD514D840C}"/>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FCAA-4892-83B1-93CD514D840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0.35788060214269668</c:v>
                </c:pt>
                <c:pt idx="1">
                  <c:v>0.35830285054801059</c:v>
                </c:pt>
                <c:pt idx="2">
                  <c:v>0.28381654730929262</c:v>
                </c:pt>
              </c:numCache>
            </c:numRef>
          </c:val>
          <c:extLst>
            <c:ext xmlns:c16="http://schemas.microsoft.com/office/drawing/2014/chart" uri="{C3380CC4-5D6E-409C-BE32-E72D297353CC}">
              <c16:uniqueId val="{00000006-FCAA-4892-83B1-93CD514D840C}"/>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2"/>
            </a:solidFill>
            <a:ln>
              <a:noFill/>
            </a:ln>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Accessories</c:v>
                </c:pt>
                <c:pt idx="1">
                  <c:v>Storage</c:v>
                </c:pt>
                <c:pt idx="2">
                  <c:v>Binders</c:v>
                </c:pt>
                <c:pt idx="3">
                  <c:v>Phones</c:v>
                </c:pt>
                <c:pt idx="4">
                  <c:v>Chairs</c:v>
                </c:pt>
              </c:strCache>
            </c:strRef>
          </c:cat>
          <c:val>
            <c:numRef>
              <c:f>'Top 5'!$B$4:$B$9</c:f>
              <c:numCache>
                <c:formatCode>General</c:formatCode>
                <c:ptCount val="5"/>
                <c:pt idx="0">
                  <c:v>15924.574000000001</c:v>
                </c:pt>
                <c:pt idx="1">
                  <c:v>17322.484000000004</c:v>
                </c:pt>
                <c:pt idx="2">
                  <c:v>24980.071999999993</c:v>
                </c:pt>
                <c:pt idx="3">
                  <c:v>31558.505999999998</c:v>
                </c:pt>
                <c:pt idx="4">
                  <c:v>31910.069000000003</c:v>
                </c:pt>
              </c:numCache>
            </c:numRef>
          </c:val>
          <c:extLst>
            <c:ext xmlns:c16="http://schemas.microsoft.com/office/drawing/2014/chart" uri="{C3380CC4-5D6E-409C-BE32-E72D297353CC}">
              <c16:uniqueId val="{00000000-5324-4208-AB4B-23BE063DCFF7}"/>
            </c:ext>
          </c:extLst>
        </c:ser>
        <c:dLbls>
          <c:dLblPos val="outEnd"/>
          <c:showLegendKey val="0"/>
          <c:showVal val="1"/>
          <c:showCatName val="0"/>
          <c:showSerName val="0"/>
          <c:showPercent val="0"/>
          <c:showBubbleSize val="0"/>
        </c:dLbls>
        <c:gapWidth val="98"/>
        <c:axId val="1099626544"/>
        <c:axId val="1099624624"/>
      </c:barChart>
      <c:catAx>
        <c:axId val="10996265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99624624"/>
        <c:crosses val="autoZero"/>
        <c:auto val="1"/>
        <c:lblAlgn val="ctr"/>
        <c:lblOffset val="100"/>
        <c:noMultiLvlLbl val="0"/>
      </c:catAx>
      <c:valAx>
        <c:axId val="1099624624"/>
        <c:scaling>
          <c:orientation val="minMax"/>
        </c:scaling>
        <c:delete val="1"/>
        <c:axPos val="b"/>
        <c:numFmt formatCode="General" sourceLinked="1"/>
        <c:majorTickMark val="out"/>
        <c:minorTickMark val="none"/>
        <c:tickLblPos val="nextTo"/>
        <c:crossAx val="109962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0A789C77-7801-4652-981A-060C638876FB}">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5E3ECF76-563B-4B60-B315-28CD8192F171}">
          <cx:tx>
            <cx:txData>
              <cx:f>_xlchart.v5.6</cx:f>
              <cx:v>Sales</cx:v>
            </cx:txData>
          </cx:tx>
          <cx:dataId val="0"/>
          <cx:layoutPr>
            <cx:geography cultureLanguage="en-US" cultureRegion="IN" attribution="Powered by Bing">
              <cx:geoCache provider="{E9337A44-BEBE-4D9F-B70C-5C5E7DAFC167}">
                <cx:binary>1HxZc9vGtvVfcfn5g9Jzo0/d3KoPIKnJkgfZPolfULKkYEYDaMy//i6IcizRjpxTN/fBrJRZIgD2
7j2uvXYz/3Uz/eumuLtuX0xlUbl/3Uy/vky6rv7XL7+4m+SuvHZHZXrTWmf/6I5ubPmL/eOP9Obu
l9v2ekyr+BdGqPjlJrluu7vp5X//F74tvrOv7M11l9rqbX/Xzu/uXF907plr37304vq2TKtN6ro2
venory/Pryt37V6+uKu6tJvfz/Xdry+f3PPyxS+H3/TNqi8KCNb1t3iW+0fCF5oZrcn9i758Udgq
frjsGf+I+4T6hEtz/9Jf1r68LvH8j+W5l+b69ra9cw7buX//+twT2fHx1csXN7avulVjMZT368sP
Vdrd3b646q67O2w8dTbc3xDadQMf8AR2/MtTnX/zAXRwcMsjsxwq7EeXvrHKaVGklU3/QbsIckSZ
oEJKste7/9Quvjmiwldc+g92MU/t8nck+r5lvj55YJvTVz+nbex4/UU3//t4EeyIaKGkFmIfL/yp
XQw/krigKHm4rr6svY+X0x9I8xc2uX/q0B7//+e0R3WbXlf/oEm4OTLUGC2Z/12T+OqI+chgyqyW
wUscmOTHAv2FVb48eGiYy5/SMBfpTZLG19UX7fwDwSKOfC200T7ss74Ok5g80pwYbVb7ra+DYPk7
En3fNF+fPLDNxelPaZvLu8/ttcv/wagR9EgyTbnWah8V7CCRmSOfEgAD8xBV8otf7BPZ35Ho+7b5
+uSBbS63P6VtLtKqunO2+yeNo464MFTwL8qnB8YRR9T4nHAGq+2h4N4qf0uW75vl0aMHdrn4WfOZ
c7Zv0y8a+t/nM4BlrrT0iaDfjxl2JLTmmrKHfHYQMxfpjyX6K+N8efLQNq9/ypi5tG2XvNhc5/9s
2OgjIRQnPuX7egJQ/LiZgdWOhDKImgf7HIDmvyvV92309OkDO11ufko7vc6L68SW/2Bq4/JI+hxm
egBj5DC1aQBopDaiAQvuX1/id5/h/o5E37fP1ycPbPP6/Ke0zZXt/y9iSBwJrtB4ftE/Gv7DGGKc
oDqpAxz9d+X5vnWePn1goaufM3re303/KFdDkb24L3z6UH4OQ8cccc5XKgeobX0Bbj8GBz8U5/uW
eXjswCTvf/spgubmWTLpMYv25M7/lEUzSFocpAB/YNEOWQFzBA6NK27E3jIHoXPAcf21WN+30MHj
T3bycxBo/07dja1c+s82n9C3kVw9MGgHYAAMmkawSGlQbNYXbPY4Wv6WSN+3x6NHD6Lm36c/RdQ8
kRqs83F7Xd2+eA+wVnxR0l+h6f9DlpX8b9b+a7n+pMc319319p5Xf0QAP3/13v7g+g8efXCk7+po
72Ont7++pAqNwqNMs37JExd8Sq4/euTu2nW/vvSMAJZCugdgkkIYoNqXL8a7+0uUgKiUghG11gsh
JLy7WkH3ry8F9OhW7AD2Xx0ZA7jsE8aVj4pO/5xevLHFHCMkv+zw4e8XVV++sWnVOcgvwNfU+/tW
4UBVcwST9jlVkvtMKaxU31y/w4hkvf3/NVHnF1k8qfOS1T4NmdJ03Cg6zmMT9s6ruybQbIn6MchL
bqNLW81Uhq0kXms2S8cFvSpsQ7zyzDnF22nrLVMrohM/6qkKez5IF+imWOrLPBHK17uyHUoxXnYk
T5MpmJkeRSicp7p417miVK8G0bibPB7fdiLVUUiZp0ORKL0rkKnnnWviTc2W+crzl4W+WrokrcPG
0Io0ATMsW44ZbR15VU20kGHmSOsFunWpOykav2/eZF6UX7VNZH53xcKTsHVNT8O2HbL6XFVtEm3t
bH7zuBIWS8xq2U6mYOlxjXFMFfC5Krfcpv7rvKnU743W48YzdvyUDiJ7s8hO72w/yzBtk7YLsoFN
XWB54vlBZ736OF/K4jTri+STcrL5jTnObEBtam6s8W+Kab70SZulwZCX8yn+iS6GXvHXqUzJCfhU
uu0ybsKJkxL3cNO87bMqGUMyz2TTjfGQBqLWpgxsb9ugEJGag5HK4aTylvJNT3v3cUrK6JS183i8
LHp+axybzzyTNW0wp2zygijy0pOkyNJb+IN8m+XDwLeDZd7rpKz840mq9sTZib4ao656nyw6PV78
3r6xi9DhMMWJDYXfsQshB/ZvzxZOBKph/LUVcb8xdWHDUmt9OqR0OS86OQ+btBf9lrKq33rJwILR
i6YdH/lyUohssuEcNcsnby7rnZ8W3nGTNsupSNhyQ0qmTxNH66uFzNFl7zWY73lxXx6LxZtfT/2i
Bkp30yA6pvLgy3uXMzEkF55kdd2HKSl12gTNYETVnmW1i8fqrIzcWNiN7qImMzvWeu98j/ojCYax
cOOyJUlEyc3jIdeT0Lyx9dymcfIwW/zzz/9+b0v8dz/1+vrhOpr8+hdY0v1M89m7ju/s2nq5w5vW
jPrnd32dr61Z7M9h20Fe3E9Bv6SU/+Tik4z6BOB8KQprBmICwOrP+ec3+fQAJ33NxPfPPSRVhZyo
OceIB4ANHBxBktsnVarZkaQMCdNwKZFfgK8fcqqmR1wKDYSHUQMD7fOQYKl/BLpBgm6gIFuNZvo/
SbAcSftRfl1XpIwYRTnToDF8BgEe59eCZm1Fx1ze+TTqerNltai9IiT1kC4fpezr/Fp4rXS7qpnd
LDYdm2QyhZ6NyOe4akXlhZZNuT4ziZz7TW68qjkZTVm4i0KWtTcHNp9k/VnmHaJl4ylVZDyMtRb0
Tk927t8VyaSLa9+XdXTDS96oy1ilTc2DkqYOoohatuXrhJJurDZxIdu8Duwoy/IV1XMDkeOypPM5
K3mV/eG5weKZRyb9ThVCf/pER4YYJoxUwiiYj63Tnsc60rRM+0Ql/l002iprTrpSFALhP7hWnywu
7tIxXNK6SP8oSJSyaPf88hQM7NP1VwaQM8F9DktBmKfrLxn3nSIqvc1ozvM07CyXPAmMYV6T7dpp
jNtu0yZdLJLAE95SV29GwWfHQioWNfKzTiWVywNrG97SSyP9BteeFxIO+UhGSaRRgnAiuVSUUl+v
dfxRnc5V0sA1vOEycbkH4ZZy1OpT7WTVv509vxcYBf8ZZt+xyffWk0TsmyP1DS7Q01RTTO/6y6Vs
JWsCZPYmC4jNU2kDlNMYBNR/sp6mwDQ+9rcSSeKeqXi8Pz5GlFZDml1GWTx4V1WezYRtdF5ovq1c
o7Hl5xd8CnywMTTeGMeblTnBMEsfGH1KUo8lLfduldcOWCpedKybXeGLjpOgajulPuWSRB36g+c2
euDs67rC4PgGk4RhIHC4bt3PVluP+7fxjCBWwUDqwv2WiIhVcTBmaZ++riKcdOmCJLGMqR9sG/jy
kR+t29YruvSZEdJnSEpP/SiWQ+qRKeG3ni50w0M5EiWvkZm87tQuqS4uU49aesHzZu6vckfIkgQu
SQso5XlFPPUwSCKZEr6UvpIK2uAHBuhUSrI5r6KbyCyVbI9tU5fRvPWi0pn5ePbbCVZ5fslvN+9r
X4HI9Ikh6OwPwG6ik6iAX7W3Qo1Im7uZqoXmO9mOvRPb1I+E+tT20HoTOIUx3CdL5qE12yG1pB5/
4Aj0oDRAAYYIpB1kPo765B9IE5slk6buvM9J2urSO5m6ZM0w5WQTnKjpx0wsIkxLN7M6mAzjkAo4
MOmvylplc1h5tK2uTJmUbbVppG3Zu3JIK/f5eZ2tBeprgyA0paAOBRGSahRFwN6nDtOPkd+SZpk+
T23XwglInxMoi0wjl14wtRzRWrO8WYOmG+36ltZx/58qi1KFQxwcRwJ8wQVqxVMx/Ia5bnbKfq4K
6aEoZigHyxgMM+lmec4jiULq4r7Nr8tMVihRbV22VJ74XuYNedAkKF9rKZ0TPFWlSzGciymvbfmD
PL02cAf6gpI0+iSfwcJKHRT8iY9VbaqFf3YRU165zTpXF/2bZunSugrHZm4gnKfLAdfs3JR23vj5
MntXY11Hp860aMfCcgGmPS+TpuqioDJERV3Yo+cq3qnSxEsZMm4m1BjmZTOtzshiCnxrnkZj0/wg
TCn62ycbYor6RhlFKGqPhLM+1Tw8s2qGaqg/aWllJsMarS1cMYp6Y9qQLnotR9G8z55FL3Ctv08n
NY18XJrGjqtm14/8xwF90L4ijQK+GQQSpYyvieTALfIpd2WU2PpT3SKKmi13uS8uGE34fM5dP0Md
JhqK5WOZTPOsgz5pxyYJkfBH9S5ulsg7aUuRLR9br3fq0k/VirgmMZSFOc57uZrHOm7gQvOg5fCu
brN8+bgUKh/zgBTFigJSaB8GspVJ8CEH+F8++uU0wXZcZjPe3ELizt/U0nG3U7pfbZdPcQrE1twv
b/zYm8fAt1OGr7BAY5A89aoVbHW1LPPryamqqXdmaOlwJbhduldtm0do84qyZWXoxVE5ncQCaOX3
yq8i8XEgA4WTaT8GcBuaygLzPZ8bDlM4tK8x9QFPKjT4A3rgGjyaq5iiqfu00NK1cTAxomsXjDaz
xSnvmxGJ4vkVD7MRW09xMYq6DSrDfLOia4lLxpKPv/OlX51x7MWa/pjTOYq3GhqpPkUZX+CEI+s7
F19oJBb46fNirP3Bk6DgWimmUbgkI0yg7XgaFAsf+sYzqvxYiqrsOLr7Xnp3tkkaZKMkdxXdtpG2
6ZvB+TEyTp1IG29jdMaDDXywBsUQdCxuzovIV1cTbwt/DtxI1fCu8z2Sho1cJnsOJyJJkBERpXWA
dh4Y6YwkBH5ohwTo4jTK8m6N/AF00muGel/PAc9bPg3Hz+/4MK/5HAUKcAO7XllxNFlPd5yrKKnG
xukPQ18RdAWybRm6ggG99hgIgCxxktBxgttOueF4i7v7VsFT9erSvM9GFl1Fk1pdmjUpcOVJWjO+
pshmcYTummKoHegEOeeIumgs1yaFzn6J6NS0QRg9v6WVuXtsRB8IyEfZRFaDBTGhOUjVDa/KxWYV
++B3CUdsdXW8CtB5vF9D9z6OGSEzZIuSaQ1x5Mo1pbR1g0LjJRR9EZ3k+pFtchwGKkymxUk6Fqse
mnm06jJqJtyVJnzd4hyXyu1yT7d8V/vtwF04o15guz/Y2gHKxNYM5YKBrQSmxqHUg611U0510dv5
A4+HNVN1bQPXWooltTcd8XNWBXNnm+WjZtVaH0vPUhhkUmURz9ulVBR8nOFeP34ASm2hjlFnHN7H
hwXZpEo9AxcTY1Gv2a1H2jxJWT0irXVAJFgw7SKCv9C0UqiijAVU0XU68bpQFn2GkEhA1uGvvX7W
VLiepXoOaR/EqA+4AHSlmfTRx5NvoC4dF6Fm1Xjvh1JbZIc9vGWJPw15iFY9iasfpYU17B+BpXVJ
wQHsCcoSQcN2UI5IZgEh60m/dz2Fh3Rz18GhUPuhH5HVwsptNHp2coEq+AyFF0NUAbIg6UFLYzsV
3RutnB9lu6gTPpIBAnJ412LciwpQegj8bqpQqB7MFjdjBVVOhV8hVhBFqznifFoN4WUpxZuZMzO8
I7a0kETmOWpTrrq18X9e28Lwbza/FgEkCUoF/bajAhx0Xkym+X2SzKqIgq7PeR1GI4myS8UW0c7b
JmlV7QeGMZMlQduCzTsjRc8nGdRAO955G5eeuIjKRPOwGe0U35C0ICdj1Au1yXVli1uRFUv7rrSq
xFH/hRbjazFQMi0bP6uMBBcM/Oj63ThKf7hsmySabKBKUtJXnLTUbKqqNTTMpq5vo8BOfrNkQVIN
rZjCeALdmQfD0o5zEUyezES2A4nfiytVdLOIQzLRfuyPazMmdGWKo7g77RINZBbqpRiXBTwBXLE+
nfI56oPG1ZnaDUbHfCNLb1rej8qy9GMvijjacDCTNJzRn9o5UHHnzMakbMzDWBbxiWa82zSWjMt5
ZCpCjulIE7aLPecnZFvnthQfZjnEuffBWDJN76du4t2F57rKe4eKoftb2SrVflj0EFc2qK2liXtr
pqXIj6MUdNFuscIvbWByy1kS6nZxjf+Zlplf3SastsO0gavMzZ3pu3EkYV6MjmYnXVQ10t+gD5CF
Oo5KL1eXhmovz48HVTNXJHeJX/EOWp4o91txsXA7wKUXEPN18hbjv06RbVWJutanvYnSpHhVySlv
4m02xN04vBplFKfpLhLl2Mt3UcV4c6oykcT+Dr6ieB7Uw0JQ1gvnp6MJYk+optskUbtk8+kYOy9J
j8e0RLUJczMKJNihTnv5m/V6Jd0pnAM8czhywBZ62ddAXSboZu5P6nXBtMZbt//QS9MC1zBHEVhu
sU40n5e+MWw4y1Rbx+yETp6ndThnMu/18VRltCwCKYa1LhLppdhOzCWKyvUUzZh8hplMjIxfz2M9
1vpNFnnZWOx0zj1Wn+b9bPzhtcq4TE3QGLNyErrtZJJ/1DHI+eVciAIzkK03N0jZF8jaTSLPPR61
unhF0yalxZssGzM/2o4ZEkG8tSkOX7UhUtYq0jx4BWFbEidz2mxInWetv6k64snqNxazCuuVWWHM
hz72myZs0QdDs8zvU1SQkKpk/RLID8gSNI1ZMb1IHHYf1gmtuNplybhqjBddjjfrkg50TqnXlC+G
LvZ1aMbOwgGWCnjjuDNtifvq/VaTTmJEEjQZhgQatcRFWK1I6EoJ0XQ1D63B/st/02Ja9VwJk4Gc
83qvhSm8KvcTcdc0aGiaXZumQFrh6NNZN2HqJ7L3YEHRN/3HLqv6tIK+vGSxx0m/CDpd+JleRU5h
6Xq5UvAsrMBxqfkcedPqYKr1VsvL2cNnhSlX1QwDxa0osX4zQoYBM3Ps8WE/bct58xkMZoLP5FRb
dZVLERkeitGAAApqnVDo4sF7osUZfKXOvHVzUTffK6OH17ThA8Y1cpHrX9zJ/IKTtPWuHlTt7W//
ouT9fWAKWH6hWV1CAFphxPI5T1WdtsdpxWdsumELfmEVxIzHKblCAx5bE8i9oewydHA1dN59G59W
1MyRDGieDLN6bcreQksDKwvcwmpwbG0ImiMaTJCTeQW9cSkZPix0TJrPZq9BWyOCkNf2e0pYih4t
rG2lRnoy9/7anZO9affuoaK8gH6USPHEVupi3fyk5gR+GtN2XSbBdBAfzhhD6uTD4qWi786wU76q
d+9ISz/3kBKbXL+Fpq3DczgdwuFdrktW0fcK9ZZxwR+24FborUckiMjThUk91cfxymiR7Zj2FjFt
7nnK2o2wbzpo1nymKq7gPk4CsWLz7QCw+9phOLB+IRvWNzHEPt6KiqzhUC5ylb/qVZyMH/oiLuJ0
V8U+nD1pOI35Se5mTbtzvveVNHOm08cPKjfZ0EKcKeU5vgQVwGLxrE5z1PmBNosiH4DcMn/Y1I3X
VWlIXBxhcZklFi1TV9TgNgsQBqBsYKakP9U2XsO5R33FZ/ncq8zf5QCL03zGjSsme9IJS8oyLIwo
yiGIXAzakBra4/6kaxzeABplcVk2Pf6d70lqSTCD9IIGw5Hicsi7CKTA2GZYnSaxHT6qKprQBUTz
svr+aJDKs93EG4YM47dJ0fvbokSJLbeTV0XGnUqDUjX9TtSUId/EhbV5fvLAz2ddkbTZrk8K9Ls3
s3CC85M6S6COY34fM431CyjMRWMeLR954tux+9DwMRnVSbff+mRiBxXxelpy7AjDaCe3aiEUWa5r
xao+Cn4cygRftbr4nj/1XT5CA7Rn6367NGV4a+HguL9JQYV6QVos4JWNYHllAlAWsyoveE1b3KFm
uvawg8TY/eqBZFmoLNpo11dNG7HTGKNQfMeyp94itOVgDRspcvClEc3R+pYleqcq7AoQE/K8xNQA
O+3EmGKqEed+h1TJVTSj5rkZmSbboddbldenfKUKWO/nGG5kRRXj8XYusMvfR8CzyDsbI9e26aXh
2UpS2h7l7kLnEVfdWwEaa462U5R5c7JTYy0LtwF1AZY/0CCB1CcRc4qWHMXQwPiLJxbsSlXlWjZK
Ga3u1rKWwvn2msw6CyaapyTlw9m4yDLSb/OlHz1M7pcOrMJSN0Z9Qr4FSeuN9QINZIKse4jqykPy
fxhbFCnwKpC1Ke1Yf1JmThr6WUyFKi6Vauo52glmXef9MaY0m6ItKhovZOAK8N9e6BdUtx/BSI55
957ETRbHYSRnnkzvRg1s09yaIR0a9ruLfFATx23eD6UJPba4/OMieiZsgGMQaDiCjlILTImTIQZz
eHh5mRkWDvjQ00OgR4z6ps3DTva2bOoMBHEoJZ/Xbd2nm6IY1vxn5njNJkD/a/CmrlzvqO7Z+yhj
62eSEg93zPG83hhxsBPlFp37OttIi6hGKMdAi9Hl0s203mYI1DUqTbleeXBZYEpkIoNjp7i058PX
dOrFYTvNLdcBZS3x3/SJjkcbjKQCey7mJTLsdGyqNcpjb1npQIehD94EYFl32iwE/i0I5g+X4C1X
yTFTwqMPC8nWoKQ1cBXvat+xVWm26DzIqroXb/N9wsr3RGODH8TAG7yiWUlI16pWiE0Zl42NgqRR
vXfVp7LGnrsRY9HhLGXxCuMSMWENPRSrWP19wHkW51PAY8p+DfKarXPbTTVOq0/qaGF5GsjEVWW5
TbIC0bjbKwQ88Jr0cvzuE98rHPWy84TxQvs/IL4OGnpwOcgP8GCG5KboN7Ry0mGGAL6aXSXWKkit
43hCNIwWabbxxBpBxQDiJQmGtFll/0F397S3W5dX6+CE4PQdDkEd8qxtP1lvdBpU1T41ZuCAIQX6
AETS80sdEOiIJoKpI9YCZYV/1drWP5p0jn7e+BGg5BcfIflkbdjUkRCv8cO11buNSlaj9mkGC1vR
CpjsITk+L8tTCkESHLTCfxhKKpwvgJ+zp7JEA2egb7P4ymCqpj6lkq543DkfU8nFAjr/SM/fLoiD
wCAOlG8YyMX153WPN58nLaFFSaJ3zVShUMQ5Kv6pnnOkuYfIfn6DdKXtvjIW6w7B3RKJH8D4DL+A
PSQypyITcdUV6t1DxhiTZSXtZ8VnKXeTcP6wy+poad/2I5+zTdlXaz7nLVKD5xaBevQDiZ56OiRC
K+UbFC9tcEQOo7qnKpgN8UY98+ZdsQ+qEbgOMT71eYS8nvpDChMkol/nw4ajOABaeMkqSFbzpl/C
oUFnv5M4riZJMCG1zCFSfYPbER8RvUxnjn4yHPfzrHqfZp/fxMrzPNIq5Me0ZP1hEc6jCBBwB/Tb
OC9T2i4yP9GV1+Yy1GWp+SfVwr4/8phvl8K5AB+DEF+gMdWHkVlGrJz7WMUn+8o5SDTz2DZrSrw9
v6uDURC+HSc0DGbH6/Fbo5AInpqmIl0SZVNtbkgGVvXBC3C4akU2LS/X7mf0h6oMSSlapnHurgAx
HxRATi7seDXpD9lIELM/kGt/ROSRwkG5QQUGB3fu59v+4dSNEIw3dJq443ZhJHFbJqd1qN8TwXr7
h1sqzIVD62JQlCYoowVNV9DJuKPlOYoejgbFoc1rECivmEALT96UkYxjezKjxEp7GU1pTqc5jBgm
N7+7pinRTbQZE1WzLYt+YV1ILFGu3PitBGP1ik/UcvXG7MdiuQKm56+jqqTNdJHHyWBwlKcfVEpB
LWQ4QnICvK7TclN4WQ0Xeajz2sNjCU5ejmsJBtD1kXPVfTbYI/b8XptjUjJkQHRYazUdB+YBF1rm
A25XrIe6gVRUry+5K9bJnbeHCDVmjLAbwbHPJQ1y15V0CSrXmirdqFoXWR98YQ4aVJ8keMAD90AE
A6oR+l0af62FuhlA0ACi54pta99iyTIHOB/OCEj/NA6LqXRoS0CLF1nxgQM9Gn6p5s6I+jRTxFt7
aje0oCvnfTtjxtnxZpPkfQn2EkSGBlkfZEnn2yj0ehuPpAwajlNN7I1pTK3HbdwoIZv3cjbDYt+D
tl8HQ4BShKlL2zlw8e/TGqRtvIGfYyq/S9qG0iwsKbDbHzM6OOefSTWN7BOV09z5l2CfovptZUyW
s21WOY+gocT/SWDqQhzbxUh6W9kZtt2ME1vaOSAeGvwhBMKh0g9nMUfjq9y4zi0BprpjiqbU+C3G
i2lC3LEgRTd+VqTM52QTCeDWKih1Vba/VSAwvD7A6d91cvWAZBuMlWP1yi+R/rJdlRSK9QCj93AF
/PEKt+aqW3P33jWKe1BV6SJH59MaHCypg6ElqqQ4vhNbDTFYnuO8Ze4N5j1yofWv6sp4xa5MZSyD
JI7HKzmnMtvM6Rgdp2LgJynhy2nZTsMJCAH7TreKhZORyaVOu4KAeh3a9xGc+kTE0roA0Zd8ztq6
+C0mqd1MhkZo6QreHaNnBDPDKnnu1+STzRGO1VirV2pM640WSQLr4ojxLtOT2GY27V8vWdGRLcBt
t/Vnwgt4rCpvkrq/YlTU563w4vNycN1WOjC5OM8Rnwy2N5vEjP5bXScNxuN1epu6JtoUSR0Hs6iq
jYxMc+YvrNzNUYVhalVLga/25yoUWaV3I77y1Edb87mdbH+M4wPRbWPy4jjH8eIlmE0md0lG7FUt
QHEHBZgOF3jcxh/GafGvC6+S6Ij78v3os3RLWEfOBDFJGljP468E2K5d2zn8WDnT0VtwcCmO/XTc
3FJMTNAW0Jq+G1iWpLt6rrwtdWX3zuFA6+maCjZunvoz7to5D2Q5+mGkTZT4v6UDM/MpBvn9jWMi
o1vb1x26hbRMZpwalv6d30ldbrzIa89Kg6n+RtAuezsNPEe7Udpz6TrahJGf2GuSufrVpAU5d4qu
HhrJdRQZD+PZBFR4QXQ+nIJE9s7SnCds4yP73dJx5FWwLD5N0H3W3u9j3Yx3jedNIcPB32vnMssw
mK9xrHFZHDw3KeoiwMGjtt/Uy5hPZ6qPmzggtE4vZ6qRiNGZhMPIC34mfFLUZ+3UtDtW9+xcFuUU
gDD9KMf5hvRRdCkowmdwfbcBQ0fSIJ7K4X+YO5clyW2sST8RZSTB62YWvERkREbeK7MyawOryioR
BEgCBAgQ5NOPh6Tpbv1jPWNt/2JmI8msKi8RQYLnuH/uypt0k6RN8mW6VyzRH5vyGG1CuMSdqawA
SiDqvO9SVQWWJN9h8MqKxMN0lNi3qzgclycfTeLJsG0RtViW7nVm2/yuvRrjavbW1zTSilccvx+M
ywLSFW48z/Y68cX6WMaGDfW0O/6dj2qv4JWMb6iomSulXPRUQos/qVgXtdUhPSf9lHw3ReYvHLK5
g3qfWPxQulQUpDMWO9tdsiKQfTVEovyuA8zUTYExh1cpN/NjtmbigIM+y+qy3/ObJZLsEbgLEImV
6ddYTurorI+OXLnsuyb0dcW6+brP414cZ5VsFZ/H7teGN+TIltzaFtPU9rLoMqWVTmYYn6JbqpA5
d8pKoY4zxrmo6nJTvpbTUv4gXpEvXFP5w+1u/2VxgTculyDD4c8fQzwpmtnPywvGtKBK18ldAm3E
tz2U05EMEQXgBFX2nm1hgmeZx4kU8r6ArJKK7CaHv1ErM/GjSK1+BSJF8Pu7+ByFEznwjJgPyFvz
YzkxfRNtQ/kyjnq/7QyfW5/jyMU2Ofb3UxIuZ22T9XEyVH/RRZF8EuFwOMTz5u6TbcTNA2noISKL
vfU6X0/96omE/FFMR5qNSYMtE+Qn1IPytAeaXihl+mmPC/ZaAJz8mPdi+YIHfneDmy2/26NgAQqU
9YehpOkFRnFE6mUsh6bYt4ngetfTYe8C+SigZD92Xqq5BmARHvTK5w+12KTDjrrvF10m9ha8j8CS
PcovHdmB/bNu9C3JRXETwTqrndqTh8J1BAK3Dn4GNAbKddnSZO/Lehs9doImt1CGi4tIicuXNpRa
DEs1lIpe1kB1jxArhvsg2aa3YdHf8TUd9NI+ejMjJhhuc37vSw6KMVVRfy6lir/ZAGGRemBreAdi
xr72sXPzkcUDSeqSRfltQqUuDmU4TuV5ZIVqYIcme+VgGzdFuY95xfeldNVI6HQvA9jmt1sw53iv
s3Bd9GUugeEfIq+j9TQl8/hAfBI85VOJHEjmNZMtK5V+5l3vxhbO6cZux17Ivgn0lAIspDQKjrkz
Zn/eiklbdryOHmFTzl4OUuBdk2snzgKrrR7qKMfkUqejpe4OogM3NbFR92XNd7nVMhyyC6g3GjVr
hBHxdsE+u7ylPZYojXNEqyXNMDh1E+icG7dk+TmNfTjxLzvZaOyqzc9hac8xDrvwVCQQ1o/zsE26
Yc6k9qUMOsEBsnRDqSsd0G4QdZCU/qUngE+qmCXDk9yiYD+u2Nd4HeZzHF7WkvupjjXk8Lt8wHHa
gDPbGwmB6Mzjpa+zKBfnJdi84Q/DFmTlTvD2T6EfG8gdo7jCTipOx4dlSXixNFvGsyGGTm0k7ocC
LmFtoy0e2yRClOUiGEzOapygltb74mekZMYN/kluubiZ+iSVbbem653ooTY23Pf+hnRJVDRZEbIc
yhLX0Ul0WsHVs2m+VfEKEzlb4uU+SEuf1yOnCVJEiSBQtCB9vUUq0D9didGEaLXFRylpRNrOsdjG
NUY4FsgaFjeIrrXKWfa8BYnMMZjZYuuHGifpgr8gw6D3/ScOobnIWqYGVaXdHPmyFWMe5axVsZdp
ehcFLrOv8ERHesPnIvneOfdt31n32jH1rStVyiusCePLCkSipQXVxxAPjxCHRKbhIuUIumzxcK9J
bw+O6bJWs9pVlYN2VNU4puOLnoas0RppHVv0Cc5Xt4yfS0f3Qy4HuGGdp3cw6oqwjrxZ52bHwyZ5
LA0jLzk4HN30DpIJrgdcMCC1+/VnJJV4UvNkitbkeXcxcpIvdjZL11rfOXqC+NrlVTD68jRKPjfx
NA8HMdMU6HUYteXC5K2gaXAXC5/cxgren+wMPOASa1ETx9R9n2xuj7uP46EKczyEm7B0s2lVlMl7
YHjrclJ6pVVp1tDXs+h4nWTGqaqMRgoUE1yhPZkML67doBW/7FT3Pyns4/nIYVM1GjflWu2b0Pd4
yuPh32diaHqO+QK/An3GU6c/2LxEymxS7I33XfQNApY/gH0pjzIsx0Oucv4Y8FDXbszYeziNrwMH
UNVhcTvkMeUfco0XWaVEyg8SUn22MaG+otrzou6hMZ6pivGiuxBCce9djSWcPHCsJWe3Rv2nYCT/
JmgXvYuIrBcHA7RJ1SxPBMrrGzTsWFzPNK8qwsP5LqOUYG7F4Xi9CJPPBJm6EGP7eH1q+9j8kK4I
+nbIeviJ0GRldprSqZe10b1fYNnsEppbvvKoJgPOkSoLep7eDcrEPxhji6jiAb9DxYecFbXA962h
IuGaYJtKT2Nm47zBCu8GjVlLdOdRyeWrwtbGaqEICb/hwbvqqgyK1d0Ei8iaRfHgpp/T+PVqvx+i
3Qlb9VugHtLU8x/WFQqPB2yeiL1RQEWSpuQCB0zfqg1sRqU7jDQXb6z6IeLF97WBWueq3g3+c1k2
3Cu4KbGnWQUx8KeD+eMqGFuunbgjZ2i9Hcij3u8Y5kFf/kL9jqOHMWfLbbJhf6sCjCNLM9A5SNtg
HoHOhrtL35AkHD5y5XwtDDHNEAZzeG/XPHqBSVWUgGsww1XZsrLhuGKoOuP0m9bWz4xxjHIlRk/A
EIG8J2yNgtrSK9C2jWGqWq0cQH2AHbiIkEscGU+EO3QgH+ZyFDUXGNJ0e11jXU23uY8xU5OJ7u+T
sZN4iGW0mgZbBRU40spM7qrWke2G7RiEMZ+Sh8wSWlQimnvyfQB9GUy1CwrP6QG+k/DhnWAyk2WN
bdsnqrI7G42tczxw061hsIGKobKAopOtmdxGR3G7FRSSTm0sFjD1ODioVqTyoKVLe9BWzf1714lE
ds2KWwVuBFJCZNKV87PMlkOHWW06WWaD8XczG+/SlgEjGqc2nWFZvdAQCU13VOCNlqnRWxKE/JFb
JfA5JAGoI8sBBENKd6DF8fJ/jUGZh3gfDZ82RAKZT99Tncbs5U/NM1BX3X4ZyqvCGEfUq1sk9K8O
OGz3q52A+3DPf3YJDX12BJ68436bI1P2H1atLGDVVECAC7DZUr5meETgOF7eLIOgUFwWDJT+PuRl
uCW17YydxXGHSYRPC488LvkPUtjJjU06LHabbonFy9sr9F7GsanBjpCRvpAlVX3WZuA9e3IOrZ03
CZynXzDjYHfo5oNSBcd5HCyyEYB57mIwURjdVYkTcyt7DFFFcuyXfNw2BTHTQZDsa5BJdliTtpt8
0g+tWgGulNAOJlkg52qToqXBkFGYSY6WylZRMpdJm287SY6wz8Y3VdjhNQCkslSxRCiuSizunRbQ
xvgznASmLEDkTItWZqZkjdPAPXy1xzM8vD2z2x+w+rnsO/eIRJK7gZzaX2RISS3izN7xaNvGVpER
zJMr4aeqYHjhpV/z04wRLq/IpLak8tMqpqNeQsCAvlDrhIyLEz/VHlKBozUZKSKhRWKbhezbs+mD
1WNACIYWEyg2RMpVmh51lixjQ8fC/wh26jdVRd06R8+F6EXaoOJ1+tToqdOV4Q6rwbQHDtuI5hFr
MU5oc2NZKtzPLvBXxQUTdTzVu2DdAfkxR4PDaKMCjEs8l1NNw0TKNtlCcxMZmX8MbkggWOY07mQN
QbFPsaHmm7kfiyy0TRymdnkHQQD6ACgoYLUaaMTsMCBFMfAciFv3HTbvsUpmzOF3Hr6Vr1Yi8jYX
2XAOOiNBhFvEqBUQNTWCgIg3a5piSks4O8HCjsD/8cHkvgsqAkTtZlbDzGsLwezHDt8f1wYtn2wQ
SrzOXR2ySPnHDR92k5S0KFsOROFXAAYI4iFX3SXAMWy+Yblc2VPOR32dukjc32CCyc46ydP+B45I
sh0JYszPciX0DrRh97PTEd75Yt09qC9qoYzse+8r1Yfra+FT+7jqgeElIF4HkzUfJU7TfATzL9Ly
GbnmKG9KLtdTBNGib1YgJl9XkiDfmAqT3EwJ56D8dPoy004elngK3zNtoqrMgfMxPewA3c2+VYgR
bffIesZ9E1vjkI0aJnDmZe9Kd+oyDcjLTDuoyo6uHr9uOVwJA2zDtZryLT7AaIFdGRIEHpvOEYej
N0BsoK8WlYPSI52ZMRRMm7kjVtlLF0euaMK0U/kBPIH6svp8Aby7THiVMNXzb4lmRVeNGMAf5uA6
8Rpk+qcKM/XWV5mgJagOMfeswQOdA2CCXPK4j1AAqj1TKmuFA6fWEMS42332+JouBZUG+mJUjSPq
99WwqY2p8fW6pNtHjtPC3fpl0qoZZlc8m1QvFj8uTWcsBD1UoDGWd2Sg8W3BBpGDtqHbWOmIlrdB
wOIf29CLsw+UeQTyxmugVPF3hEvshHBdXm51nxqua2Tx+62x68ZNNehioa1lfTHg/NVkuOVRvKWH
JVvTt4Ay5e+hXAkCMUCOWzWoMfroS4AD1Qie4V4C1AjbfE03LAVljHDATMN0bMeIsy8i9Xqt8dzE
VIf5vGFEz8X1fcseVrJChkYsnt4Xw0jeZ8AKXeXs8EHMKN/1ImXF0Oz7nANMBG/UOVzyg/7ogjXs
MFv5oA4wedxpi5SMge7ybepscNIcN3Wje5E/LHaR5yWdEZnQubhAF8hvAhoWb1CM+xyXQZf9QMEA
aX0Smment/gk0CUY19xdM+DbFI4gUCZIPLkxxY0hbMqavQwwOI196Y9TGrvhGSnevtEQtxqNSz2p
Z5LaFuNLdDttkgGxW6N3Rjf/XtIlqpSxIRKIqWjHYqC/g84NmyRNltcC4/4xSmj0QwLkfkfyfEur
wOONAzn/juhKcefhlR+VW3DXFfY7ON/lUVkk4qtikWGE+2B/LLtAYKKJkvGI54GesGYY0hQ5GA98
9WWdY/2VQ+xoCo9FZUaZxF55Fsm3oBiSF85IMtYJVP2TUlOE/CeARUHI52ah/utWKOhB+gceUGJ0
DaxkhIHesdHKUT3rxMgkfVg4m3HKm6K4Ij56Ri4bXrvf+DjDa4BvJx+SDUTKdlxjRB7ihsjQL+wU
Wjby/QQeelteae/X9DOdEiluuCzGJalposMlaAqXJqvG4SUAhcBrA2bAy6jPwgb8WrRjbCzCra+1
yHToT3bzUDGrLPbpIUmmtfiWTdOCQ2VWYvADzrGUhWmDOQ92fxNsWdeBC0mAKoHqxRgPOGlDRhs3
DWjwJAVRyZT8Fc7BlpsG3i54t9aodRMMqEvfCUA3qqNXFhvX4AwbpOPdHs5PjhQLVpie+EzrN1ms
1PEGfmaBvQ/Jm97ze86lsbIxa1ZkURsqYs38w4rdRVuF76L6rV5lgpGs2hXDyXBDkTbkZQ3F+vpK
kqwLy+HIOu/y+asNuj1Oq54WAn8GpDzP/G2wGCzMt3wzdMhqH5ZF7g7/Z3vu7542XEOULGWIeqLY
ByYdPJm/u4Z9ipKPtOvzn0Kqq6Ex/skpjKIc8IEHErbU/8Wo/LuFfP2JiHHDrLxGXZEnvlYM/KuL
DnGuWELg/b/GP3+i+xMCIemk4SSbnCUWzJYLfYCEQs9hCv75kv9qpHn803n8s2jlX/sU/rVe4X/8
uxKGv/2l/07lw/+7Noe/lQ39a5sDgiYFGIl/pDT+tz6H0/8qYP5nk8NfX/NXl0OR/AahGOY/Yl7I
UuS4mP7qxymK31DjADoCJAb8ddAR/+hyQDMuuCko3MCnkAtDPf4/6hxI/huKWdAnBQAHTAUqIv6T
Oock+fulleKCIhgMYYOnBJZ7/F/7HCxE/H5HGOhEye4bMg/D95RT2gFGCZHTZbu7ynoGTz1jA7dC
OoijS8b0eLdnFMYUElyipWHvfuY2Gh8w2k7fSgShZdWBM8RigDWr8ZIuh3Hap2+A48gJ3eXxg+7X
7NooowlU5KHYa8EBOrWmBIPfZ8VLDuX2WXvrHkL3fZRaV8wAGsdVrj+Q2ndAn90w7UcRKlTgDQs8
E9Q/bPAhSBdTeHMT8RVZ8k60KpvFDxYI0lVEjx3krVgj7BBv/Un4GWMWHUp7122ekoMN6Z40qY6L
pIUphdiGJiWPYIJA5Z9LhvS4Z5RdCM9d0ZItxyM2gNyFlSIQ8lMZpT7kEu731mwhlqfB3HZQjD6L
0U0fydKnQ+2KDgGqVcxPm+Ld95jFcdVzFOcAMj04O0L2tRBpfF+s93vq5SOIOTDMawGHCEv7msN3
7sU9aEn/lAxkh5cGTdPIE2J4FnOJsLWbrK6y5Pr46fPHaDZlDEdp/PRmiDCAj8UjaAh1ogtfXsAM
mwa1saZN1o3c0F1B55gCMZ3Tpcsbvu32tvBrT0+7ieaz2weGpGiXll3Vp3N+KVBcM9UaJ/QbGWFf
4rGpK24RV4IL5aL3HlTl+xIof1JrOiMmUeIJvce8AsObVXLH3rp6ul/2LrJfB7HBIUjLUaOQR8+3
rCjc76VGtLzqtiUQjRkS9uCSCeskVh0OpK3EuBpFubsbAq8xa2dWfJ83PrSd8XN6hE0oxyrmq/nG
OTjSeqXzrCoEvLvHqSin6AanY//MlCBf427sn8o9xU9DyZR+iVQM9HZmyW0Ucwck2Ep2E5CrwbZJ
1cSLQ3fJFrnnjo1DnY3cfwRTp88YhMtfq15zfYAf3iUVxLSibyH/lM8lz/a1hnApg3fegalgsMaQ
0SloMEFb3MVnoiQpkeyNRduF+9iU6RLV8xhNX/A5itc1Muwx99zcmWhj51zHrmwjuc4XRqcEjSkI
5TW4XOWXgszhQ4cR0zQBuI9LJLvkbnaJhaWAYeYehjD+jxLVOuIuf/dThHQQRvsSEEMlPMoy1Bk4
aIh/ySnqME/40m08ezYSKQkkXMLQT1jMAUHuN8i1rBVFhoU+b6sj25mljN/Ma/YYFVw0Ksn3mpD+
6lLr8gWUVu5a4zEFU1puVTRAw4N1k5QGwl0s62k06YsFyahQ4xQt9QIkt2ZTH94navSXqwtxTGYO
sFUapEXF1rWIRYu2IBaXIu6XZ+waYQ5dzg2vniIXc8nsAh0n780+lE2idhu+JLtZR0DZeTal93E0
Bzer1W8J5MynQBSlaNAGsJ6Ahp0ROMrupFL6OKJvqcEssh+VHbcnwNfxyYKgrGSRdqdiM8PTqol+
HsB4YCPgCP2QcmhzhQ8ScBX8ZtNX0czuMQdWdsSUGy79xfGzWnt8JxLMR5vTuUVw6gMR1RTuZ3Dm
PK5g3wLFLiKDbxOstYdC8cYSkpzAMcs6wttyyMvCPPRh8lFaBfFrJ2UrVxfcwXGlN931tN5s+HWK
FlXRjuJD3n5q426XHe8hXcJb3sfLVkelCA+IJb96bALVwOVbkW/5aSzUZ4pPDIB+/BxuaEujy/CG
2MxDtnL+uMzTe0JTXyFEm/dbeBgBEbiejOh/yJd6xTJShatwEObBdVbWq+IGURFRb9kEfc+ZOa92
lt0h72POmpjbhdPucA0PHWMs8U1kNgHkFh0FTV4KdtZdnvR4eWr/YN6YO6g2CVDtqIpxGd1m+LQv
YadjMCx2eg6h/B0RCAqO4HlxNW1yv9805Yh6yshVBcapp3nbymeyA2lrOsAfTyLw6wNg45+5ZOFZ
QI2/xcY7t4FZi7FWKYJzOGbnYKwKXH5f8lB3TYplAi5wGrc7IOYGFNt2P/idYqSOkFsTna2DNDH3
cdk/pRq2NyECjW3OQYrRYqz1OIwvbqD0KY1pArVLQ0dHZ0dD8DGVNFwbERP2ffD0OzOYuGNwQo+x
L/0tEiDkOcO++mJXdEAsJDubfJxqb3Hp8CD8mhqGuo0A/2DgwmvQcHA9RP4JGdM8F1Aw69367UAQ
WkC1QT78nhnYlfvaGrvby7okIFQ0KJR7nDHBhS99DkaAjfNzOrChmfNJ3JJcon+FxuqILgf2mQwD
7q1Swm7MhX3GRTjcI9iHNFd63VamLG/7DPskgsyPOXINzRJzfRp3Qh6HgpTIQG1Q5dfoW4pcSDtH
gXgZSwA+6KSLvy4yAbe6xiLClcHEAAkxzOooyafD1seoyEMp5zFSur+F21UCxlq3m6no/Slb8Ij0
Ys9OwQAwuPlj+PuP5uT/zgj8t1n63w3c/x/OyXESX+Oz/35O/mfz9T8H5b++6J9NkgnBczqNCWpZ
8P96wsz716QcheQ3YGhZnuZoJ8B8jT/6q/UM4zD+5I+6hj8GaJCNf7RKkt+yKL128eCHXL/uP5qS
gYT/nX+NwPDmCL6UEX6D68D8X1Y+7UQx+QzTTwJFtyHJcFiYWw5QjounlE1MQkHp8PxeDNvTVmgo
/q9sSfnPIc+Qx0D0Fgm8qR7HsqdHhPuI/oIYzXBbdGWPsxM9jd+c7vOPdM+mM4u64XZZOXDgQOgG
wE8/nmNPxSETpWsWx6cLV3MgPyYs6ndus2o/jlt07Nbd1d2OqOthdKsuPxzQ4OIGrjTEkmXesne3
els8blgrGjz62QVT55K0JIM0UJedKvrvbgnYuwXnOt5ILUV3gJQjMjxxQ/SFHQKw3LAE/uy6HFcY
4Ov9wP7owSz+KMXE3Y6XixNZ53U+bRzNmQukWfRojn+2ak7A5GHozDFiFSmY0XyEMPZnIScd8H7C
DtlGi7JOirahtbHO5VEd/VFQuK7Dta1QsB4lT5WYTLoDcENEXdSj1ehtqDI7gdOaCgCjtYe2DDqP
FfucRE2KsDpWjAwPcvhTUI8ZON4CsvLOf+4UUk0qwK0gJdS4TvaI+cSIth3hFVN9n49LcAqRaHkM
oUBXkMZItboEQy5UzRMLAncEZRW/iCCzfUVMCPgjmtYnRLnTQ1aq7XuuuGjXwQ71doUje2mQiypG
cdFBT47I4I4nKRd7FJObIdtMMkP4YbCnArpYbpk4jOMk8dxn3UMaQ+B3bPBQZjrRgLgjFUfG8cbs
JX1C9HT8SqcAT3hBhwLJJKceBp69Il3dPZFuNo8rc/nTADfrg8GMaDowjGcN0+oJ14M8bE72b4Px
9HGI5fYVKAQkhdVaeH/wl0GF9Pl9WQr6Br2U3HiWBQ+BpygFNUiSHhx6IC40o8MRLUX93kRY4rY3
NRdplUOOeZ0zxCBA+YkIcxBUHGT3ZuLRCaVzX8tt30+TjrOsKhcztvDYlhOoQ32EOte9EUzFt+We
MzgnKl2/oATNbFWh8BhHdFsPv0drkiHemmNlqlArO7UiliAakUB5RIFNftJr+oXPeWO4TUiVEJ9f
YAZ0XcXRnjTByMGqabsuRgMGMkNJUkKQ5hs+a4vY4RP41OlNGz8dHc3VjzVmX6NZO0TTiuKMT3ps
NwW3bDOquNshVj3RzLDzhGDOly4i+7sl+zgeSpC1n1zq8DYAwg1rdib5Ge0a5QFtCr9cOdObKA3n
luEJhU8w5y+lKOx7mPHh6yb2/itZsULW6VyIr3Mwlc0qcIdlwQJGA5GItszX5dCr7BaVNVk9omH0
yDXZHqZySs+rN1cdf4ODgpW1DB4iDlv+uu2wKs3C/nECDH8V1T3ynR2UcBdhV2ZpAXWtXwLTJMG8
YeSyCjvUyq7vy4IA2MBgR4WYiMx6BqWAmOGWxm8JapQelkC/9rt+4SrIf/pU4ukNpiIE3rlCKalj
tfMvuebJ7Qh99xICrawybmgDbPFUJia/21Y949aw5mUfigFreSg/MwsjUK27fCS03H+gVQG+eRQM
virHVd1CRkxAsiQpQhJDnGC7mbdm38vuLkHxwceSBojyDci9iTGEgxZFO7oTAEqg5Os7tO/+17AC
RDZuvsSWrm2arR70kiXvMaP9DQnyuEAF1LpdYoywTSKy1VTLEge44xIW3kezDw5aRrBtYVjKJ8EN
8CK1RGU7AE+8d2ggp9VA+9BVbMSScBOzxcOiSgwIh24lL26hxQ+xjgHG4h78BlJ7a9mCw9uek4AW
F+mm9LtNtbwtM6oz9J5cKWQbEv/YRRPGeqSODZijJLzL0TP1BTyVuc+70kJitWRtIoIMZmV6dpIj
wieV2qLiEkQxIJfeCFyiKWCj0H/OeOY9R2u2nbqAmhrftKs7ThFXFao8LnPiL8ES93VZqOITGdL0
dxkkP3s1xyjaBLhcX1OUQO94O2se4CYPxN3qWXFXEiEuLJQZ0NL9E/USYEDCQVaJ968y1C8ewHld
RBo2JIW3iqA0O/RRlB7Dfi+f5kjLNshihsi5Wc1NF7D7QbjuAG+YNnrS0VfwHcmRd2l4wP3+yfep
eEbd2lqzeQBZCAi5iphW55ULAHWapsNdKqOuTs3k7uQUdjdwcK++15gtxwQ5xydcuWMzheX62G9S
/4RkFCBjDJ0EY09SvHVQws74DbcmXtGJJlMF6HYQ6YjURZAehniTp2iC4xKa0EOpCXuwoaCVINPL
42K9bRLrl49Ya9YMhYS/nItvi4l+cCj49Y7H48WtY2erzKzsMSnmEbkGifV0ZAgYEG9+j2AVtGDY
7AsPs7R1cA9a2RXikBSyADEQ0JfeReY+C/PliMzqjN+i1w+u4yRqORLiHVarsYCDxILTam91n7A6
ndYfOkyGb7Nf7aFDkO0nQvdRu8HMrXDsfWPF8EuL3pwInCfAekI0c4r/omleVohbZTeuX8JTyIek
cX0E3xKo5WUHWfFZInCHs5MFxwVrWZVArX+CNUnOscHKrBY+o0ijU62dh/KGJNIcco/JK0A+8Chi
5m6h6qCSZfBqbpYoCJrwuth5xBXAi5rpc0lXBMST4Utvu6i2G8tuIEugNSG925NVwaoFMxuqMj7I
KP2cQ/VkobKjSG8C1YXObRzRQbXBkop6oMOMgXDt0WqHmpsQbmco73Oln3KkHkozH/d1tBUg3LUJ
2YRlahFnLvfuAHuzQOdFGFdZP8UVUgBnqA8dakCGO0Sdg+fS+PU4ZBb5go13zU7G/8neeSxLbmRb
9lfa3hw0wOFwAGbdPQgdcbXIqyawmwpaa3x9L48iH1Owks03rgmNtKpMRCAA9+P77L0OwkNxC6gp
2nU5Ru+lxC2jMrjWQ29tsApk+7aryk23VMWGDo5HiLO39sVgLyzCrn1jdBPGRt9wHztJP3xJgnKN
j/lLHShj69CfWsV5jxwWVw4bWRqxH9j93Sgs/1NM337rGjx+ZWsc1DQUd8oYgNt0aJ6DA1TcxKRx
nPLGPyQFjfwwXrxT3s13RDPe4LN8+M9Z6t+PzP3zWMT5RpO7/v1Z6s/xqD/9oT+aDkyhggBrE/Uk
d+IDbf7vs5TP0D0wjuRff28fcNT5g8oPW5p8v+mBq6XTBCz3z64DRGrAKB6cOiXOzYp/0nWgR/j9
eYqug3BtPQwTcqzD0Up3Jb7JxMYqhnrEwf001ZYbr8aq1ELXrC6q2jUQVydLsiYm/kOV1jWHe0Ia
wdocPIeCtYXzdWjwXAZrr8zUaVlcGWyzoVxAA6BJ3uFYyuXeStzZuEvBqTzXJLkdfNA2ls2ZOpTg
kGiHS4o2r2YrdnrUtdxc5CrA4goIQ7n4WegzHxdr6aQ+YvjbBXBvsx0I1UdreyyDU9sG1YCTw6g/
+snsfvIwjmw6GvhbmqGcQjDgdtDQPIdjDlYfKS590UWb1s/VFXuzu8qH/r7NhLFzW4vOxJwNJmZL
ZcUPVZLMd1NkdtdAYPL7PDGmYgv82ojWiaeTA4VjhvgLkuo+c6phr51EWwsD9yEcETuElj2sCLj9
WQmJyrjcOYWjIK6clZKzajI5Qb2TWkrJtKgSg795sMSktn4k38JBSy/MDdgA/rRvey3MDCU078gS
t5EWbRwt3xgzAv6EaerWdg3wBsV4DxsDd/lZ+QEbFn1SWg6SWhhqtERk5TmWVzXV+BBACSNyx+FV
q2WlMSpQmDotNpnjthYlIcWqyb8myDe7IZUMSnBibx02bnsvlP/JCYJyYwVWsFZa1KLYRtlylmdf
GgTCtPRVZQ6mVsQwV8tiiRbIbC2V2Vo0i7V8VqWkubSg5pRq3CzhdJFpzyEJjIRuOgIccC/jbiin
/CHT8lyRZmh3WrLTUtU68NM7cnC4uidaLjFS+odUi32yFdP1rAXASkuBlsMnRUwMN+YQhI+L56IZ
ZqTt+nVSlD5/bZI09MIr68KOavM0m/1nWhnjTQhV684diiza0Jry710tU3ocTFfQJtAuq3BZriXt
COCxg0EjbCr3y1nuxDaOqI0EKlIpL2a87lVjy53FY39VTvbyOjRYpLZG10UnmUQW+nyKhG1robVO
03Hfa/HVqPsLupAthEZ1hUapFVot1qJ5J2svmYyDfdZyW57BzaQF3j4AgKeW7skgdhcRSPC0EhyQ
kRj8adUiEc9jn9xij2Gjyp4srSL7mby3qP+2BQJzW7kozUjOMCnQnvF45WRud+lZmM5jcYEvgsyR
/qXmz2QQILtrNRsx/1n2Pu6b2Q8Olda8R5qe20Dr4NAmX1kM2xuhNXJDq+WcJ53jrBV0edbSE4wO
edCY9A7ZqxHcXa28g2Z/HbQWj0jR7KFLi2PSnuDeXnZat687TpcFoRut6AP3JB4h800+JURWxyre
pb93AJBXAzu7q3R/YNCdgnlJ7SMt2eku132EQncUKt1bWNJJXUnaDdAoxiPO0yDlxN2Od6PE72nN
xoEDmHM9SisqkFbRDUbzoUgMSUeDslgktyQ0aXVQJKEnex/LGj6fUov/mNjYMqWgzxR5cXCLKhTf
gH94B1kmj1iHaowd1ruqBoe8HhaUt7bhK5t5VG1IO4qLMCvynUmEYlOZIR1MgPbbjJDbLXrBgtzD
epchF5Va83lbegyhQ8D6PPQ8g/E8zW/+PNH8yWOzfqib6aEwFUBNIgg3ZR5JfzX4WV/dhk5gHW08
r+2+AoRIDe0MJs7CpDyiVwTliqEw2aYk1XnfJe7XqjTHdSgmazdSifYrxwMXtjJUx/GQOADBWkmx
Q24IlinhXxyuBobvaNl5oiMfGdUTr3hRcfzunyLAt5Y8zENx9k5HPXuLUX9KjQSUXSSTHjBRNAp1
kzbEgVcJnL1D2nvJcjnJRt1NOLge7CbgFUlHHr1j0w3OSwuY6RQt+cwJcbGdjx1Pf7y2IDdFa8sI
XA6nBJPv68wg/MgIjuZUCtM71TN+zs6nxjoEdXfEeh3eQA3KHmA/Y/uDVODuozSgCeQvY/RaebLd
DtgzDxZDOt49qPS0mbwGLyItUwmsrbFi0iaVq1bL2AfHofJ4P+xhwBk9LcZdxdL+FTct6QQQnONV
N7Tt7UzinlaLmqdmtVgFEbLEAZzDIW3pn3HQ1u91Y8av7MlhwRm7v2oROG4CcC5fwbH32B2zwL4H
xTk8G2m2XOeme3QtlX3Jc1t9diAbxqs4wpCLhXegV+vL+OjgSMpZbdct9cO8mbHs5aQquYurJIm8
p36YnctMtdlnMhBJcMp7PMwr4F/jXVBL9cQ+4m9J7YS7fp4FkQzXrRi4k4JlOhI4mD6lcexLFqMw
ePLR2m4n0pQ8lXNk3MaJaquVsPPmNZmD9NrOtDQ0BB1jYISfL0cfZ/Vn2dXpPQ7gh6xFJljHSxEc
U4vDIRAxXlbiB/XNUtt1sOZoCgFXtHGAMgTy+aqirfhKonP8Qg61fvOkHHaFkfhEF0I/9FdTPRun
xkqG28JhvUFHbIxP0pzbm7kpSA3YhocJ2J2r5uAasH/8cCoIZTPK6FhZHef6JE7qGatpnjzXpG7k
yivt7h4FFpurMdn1teqq7Mg7Fyd7/AXVTKJ7QjlJI58zU2O+Bn4XyC1N1nTaWIPh7PtMxvc4s809
VlqX/GJfIFl5MtmzPCecPawhX9upcC/nsatPFlAX3G/S3MwD7t8MltFK57XWWJbltjbxdiryWlsE
c5+WeFvdWX3bbVrH8S8zA+MDImHZbSY3qY6tK7H15VnRvKZN0tHJDfuWg9zUli8pAPli20l/JmoK
a/eLooC6ojtWbfC4fJRh5H9woyJ/J+BT7uxIOyUn4po5bbi0NNajn7IiEok3jzE46Ct/ke7b4DTZ
oYqqOVyL0FnAydqz/dEdm+iiI4z1RIAIf62X25Ncofu1q6IUMIdAIbWYiHsiiomNQuOlQT2QRI+s
d7y8Ar+uQ6ZKBt2d43cotwlI6dd+oYCktz/2PEtmSzK+cK3Pfi1q8la5Co2TVybBS+x3xQeOtRB2
7SKaLvq2n/dDgv91szDlicFDdnpMwvTWXPr4pS7c65DxQ2WUD1hMjO3o9SgoMAnuZOeTFnEhBYQg
/uINlH5xozK6ZB78l32tKCxWTjPIj767CLWSZRU+FRKLuA7tSAN1zbZoDLexufezMLxuO7FsR1T7
o8CHul+k022Wys5wz5j9JdrXVvVN/iVKBL409Bv3i0qYIEWEuYg2qeqaD6HjBh8ZSRXshtIEf8mv
ubRrjJf9VSSm9BhSZuHLCRwiZXETJhIKrEw+V8iHxarR/6iMKGNpscerMqij5yyYOOzTpUAlcoCg
W0F/2VSEOXnAlXeRNnCsQkZqobmFBORzgwk1Td0fvNjHK12IMH2BgmPhMgrGIcKS6+AWripB5zFY
lovUsBCMlLQu+YYZUI04/hQsMa6muOsOeVUTmfHt4lhnkFFFujxXM6IJw76s5j20a/fWrmvjiwXe
8F+DBP7Tcfy7yXUS5+YvT8nlCF/52xPy+Q/80W00f6OX5+pe4reePF/9pmgYWlDBNfCXdOufp2Nb
n46ZVIO5FqIR6/N/n46l+ZsNugK0DydtCTRY/ZPTMSbp70/HNBuZ5GQr/IJoQ65tazDxN6fjOe+6
oXBj72TWOY5WiAXo/CK9n2wHCa4YliPDytiXgEeyRwHmZbs6b1znPSxwW+OW95qdjeVsuJVg0Z7S
hfPMRa03waiLk/BIDJxdKihwnKzr85aJt37LS+Q+zU433vVNZberBqRncGKtzz4PevMdSLc9RVOZ
UBScd+fuvFMXetNmDzpGehsf9IaOyZq9XZ33+UJv+dA/si8FVUCYUQ6Qshmeu7iW9xQyVAv9UAVf
yc/kN6FxDiZT/lNcJ6+LLjVkEA7PU4jFXcxt9NWwbeoRP3QIsTWTe0uY08dkONst3oJwulpcstQr
v5HzV+JUxh1DmEbgE0MeXg+GICt6roVCqgykh9KWlyJKUtLGWBTYh8c+el+qsDgQTWq3zhBEr9Zs
06yyvdzbt1rPoNOgsofZiqIbPErULQBcDoTfw324+EBXOKPtzRJgwIamj3rIo3CBAw/jxF3NM+sb
pxbRUzen+Ko2+L/9zzPE5wq1oHHNNRsWBy+/Ac8epPWpD9Jkm7SMdiEEVap1Rp7voiG4eFZMCjoq
lUe0v/SxGhFQvx/cvD6Ec1QeUsNs8T0GXgczIWdUHaGo6qHOxu5kud55EBc3x89IyBtVkd1YbuCa
K/j+yU2s5rKH2+wOLxnmezqrsvMQFUqXtXGZJzKloetjdGOSxyakj7HN2qK5KQjmr0khU4jYBAg3
EsG/XJlx2526JMcjr6IpvPW66iuN8rk/mN1SE2T37PIrGfVMruBfZSPE2qX7VDS2Mg5B4GVPQT8l
x8EGTgRgL7GPVaGGd3iV2BjHhi2PXXZHV5YYUGLX9s4qfQSVKbbGm4WRCclTbabBNNwthheXGUoJ
B9+9aw3x/Ti70W0OXsTKPvPr0jRZR3kTc28nWURGe2nCwSnja1PpPjWxGn+TW6A+LNkNr6MzKhxf
lvgQelwjaOsNKO8H2U7hdixsxkp2ljUUh6Cwqh0D0FDtE7pygy/cE4V5umvzNOf11inwsllXYUq6
u2ALYt5SuYV9nq9rejsAiNN5Zbid2MYTTckmtOEqpdaFgEh9RSTCXU2lhJDtHzIyk+jrsCQYCsSJ
xSxmhNya+94z/ypfDSB8NoXX8ARCejKJo5ez2rRtb685vPg7wITdSeRNvo2RtI7IJeMljUuSTnWe
7muH49yqzJf6QrU1Kf+kz+8Z1yIL4oTK2auk6O4Nv71bIl7MtEy+gl77oNElKqN34DWl3CQKfkAZ
J+2j0RPNyEgirduCHTieHOuhkSmrlpcjMvjU8iv6nuTn0PtJaITemkNOR3QmvbVl8eRLaAbhwouN
4/6QdOG9UkWEzQAEUlDjZ0hosTnEQjPv0CwKQ0Cq9N0ux0fTtiPEmNmHECuXrcjUsPdEIu5VpevW
bEm32BSdo+vIfKsYIUNDWbb9lYMzbltPyXQ550hNdibli5uT2o/oPyOEoe+7fec+4uruL6pR6ZZk
2LKmoH9xkomdwPhkMgYDW3UaLjc6h8qRNmTO5sDamOK/ODB2Uh56BlhektP1yRG24bQLxNKvO3I6
a7itNOHitL7O+yHeu02uSxvxjqxL1h5CxG4K8mVF7K7b5q3utNrclLsRy+42WJBr1irMuNvCTnhR
sX0h+8czm4hng1nkR+imdYQR9ZKIYHuTtN74eQCqtR2KFItJJ8yt6dF5SKRL0rb18he0IO8WZwin
iZCf/4W2Dum03rh20qm4sYY+5hgXmo9MMs2+trPsXl0rlA8u0di7uo7CLeMUzF1WUfcNS+cdEWvA
j2R4qbeM+8pYdKO4f4iZD3OiAWm/2y2PtG3X4yXn0+LKs6r2ANfeumm1g2PqcFC3+Tg/hFauPKZA
WPF1N/h4AbGHkuPOgoMZOcl6SNp0A6CGJTMLbyy/TQ4xg0JvDQwpZJUH2NIha/7GTjrM2UEXLWD9
q2iXY1K/jkUWfIiYU8BsK7rebxjOdB/dGOJLMaTtoRUB0KTFmj7mjAxYL3a1PNqDzWEgSFw93ybu
wpVbtx/qcBSXCwXnJQeCIVwBhk543uro3lG99SDCQYC0T6rNPNYYM+GLRc9VrTNvi5puGaqFTZ+F
iQGDcTK9R2mdPdqRdKH/KGtChAJ/ZApsLwlP5YmE3V3XzyAywsa2uu7FrCEOCMiII0yxl9lA4zmU
k9vEzxL3YYFNslQ9O1FqesnNUkbMMqVXhC/DUrQP7WEiOsuYgs9eN6htkEKYgqfLEky6Ck9lo1EJ
MNn7/WhCi5qmeh+nI7SGECM5P2W26Ysiu7O1d90p3FMfGtWmVk28/k8X6f+niwSSWc+F/PddpCss
/WXfxN/WyL//oT+6SIyM9/Hhnetg8WdwxXeIoOCGA/XxTWTFxHFngXbX83QE0VMu/ocZT+HRk8Ik
xAR9lNiK/CflsWNrs92/Ekq/j3h2MeFJ02HaDTlc58cxN42lklpraKcFOgYNnCxUQ7eSSSBmhD85
vJph7rK3OeV9DGYME6uvad25aa0Lv0+2dJzMh6SjnbtlJ0xvIq9LgCcYiBsEsPeTTwa+I/tMhwY3
wwb/i2cDgvA1TjcdXZRDJ7oYsrHEYUz7bVWK7LIihX6rl/l9Dg5tH1BJ7dHUZbcOcyPYaA8dsfyo
OaYU/ldkQwI8KW1kQN+ZO4KW4NS0Tq+ecXxQeLkAENeTG4Ssf/0AP0R0h6EAElLWUlIfYVA49ubH
NF3Kd2ZKYjlKbVAczeR1W/4P1B+DmnYUPQRQg8kLicz78OyioDSP1hzIA5uG8Uk7Z766Vezf2Enh
HalQmi/hxOpFEVRZtzEwun1nY2bHnTuektQ17RXuoRnRJxFfErM0mf2AjR3UDEFiA5LNdWgW4UVb
LcanQpE8wKpVimuIBgUyZv1CF6C+T5BR92nkDR+iqusefL+b6IcYS/ORHnL40jB3w1/34B5WSoXo
tksBM4Dm/DEzU3qFQp+hI7ZidDl9uq7PB20hx2clYHABpcg+ssJ2B18fzy19UF/0kT02aTosoXNK
mw7amj7UV0E2rFHbtLnAa8WmUfGMH3/uRcOPiiLgn8UB7lLP36YlA9Ha2QX8tmDdlLnii2qBodVa
g6VVh0TrD1MdZI9lIaPnlDEJ6Zp5SHQVZqC/21w5iQWnTqsa0VnhiLXYUWvZg/ADCkh/VkOIlAS7
CPI/cQxS/Gz76CZM9yY5DEBo/EpaiO0bB14Rr4qsJYuQRMVtrChUZD27l2FTLhuHAnslkFCvqs5I
LsVZwwG9iZ5TnrUdR8s8wVnx8ftQfsTmgQErrRwoFFocKiszPyzVQgho0OJR6RUW41Md/y4M5mg9
ojFVWmyKUJ1U41zHIC4+FVqUMrU8NZ6VKqh1855aerpYzkpWokUtX8tbxlnpCs6ql68FsPqshUVa
FhvOCtkwp9Zr52dBsQ6LukcuLOq3ZobD4Fej9c5YMAx4w9wBXcCx7h2knWLGajy/PMQcFDmlabWO
3Rvlrtcinj2Y0UVtRvJjr2pwM5bkoV27zYL0FxbeW6LlQMLcKIOTFgk5ZKEXzmftUJ51xEpLip4W
Fx0tM+KT+Who4VHRYLuyejV/caoGXbLFNlRoeFJByEcrl9lZxSy0oNmdtc1Zy5yeFjzzs/bZaRmU
syHh2q65s1oPjRTIfrdttHDKyVBuPS2mMiUcHV8LrNBSYmaV+P120fJrWlrguMwWJ/9ZnW20UFue
NVssgO7a0EIuJIj4XmhxtzzrvMZZ85Va/hVaCF60JDyc1WH/rBS7WjSmFqqvcRqiJPtaVG7O+nKg
peb0rDrXZwV60WJ0cNalPS1RD2e1WmrhGiwYGraj5Wyphe3yrHEzfWe4nbXwzRDCiOEqZz3c19K4
oUVypeXyWgvnwC2tK/uspndnZd12CHCsfdSBm4imH1gi2nsbFY3BMRLGyChjs3oAN10xjdIfLxpd
WeRZSjybYkPqqgPPc3bn60pk0DVJoquTEgTJHmrBY1g4/b7VNUx8LmcAFlHaGLrK8XW9U+vKZzkX
QYOuh0pdGZnnIinT9dIE9praSWa1opKSDQ3B5+VcYs2uhEj14gFapfqK/lWL9efCLGAuAbTTROHM
HIPdYmXNPQPMzHsAZyEEPcL4LrM1j0M4PjnQPu9r3/Pue4vJnJyxk+BpbFTxghnL61eFW4ynaA7T
J69QhO3akdfKY2TnrdlP+a3vmuQnGGiy7uJUXvth3q7LYQEL6zRgEC22vPWUz/F1L4Dq1B6MVkIo
eY5wY3YvvUpppcF9GlZtZmAHhf2Pot+06rK2+PjL1Ikrx4ESBHaoCx6k16gjZtPxMewNDxEWUeWL
jWP7BpBcnzOhjln3Mx5QAiJV9bDwjB9DvvinKq4Ru+bG2Z9L+4mBEW/owFO5XmpjOYRWNu8SOYvV
ZHX9lpF6/TYFMDFserCcHJCx/UbYmtcIFLd1RibSqeFdBWXWSpzBaXA/omFjRBRX4FCBoxS0AnjX
+vKW8clMXOJ+PjblZGEKWQAvSjpvSd0YNylzteytEKNzl/lL9Bk5Lj7EkzHCja6niuuY3XyaF3e+
E2kz7v3Z948D7Y4nAJL57WABo+F9ApBW9CW9HnLkOT9RiB1zmWdzwzgfmFq97dd3o6ZqQIWxScH7
uO8iJzbhtmXypk/zAK3Ln44tGyNGTjFeF773ySxj/5PVwpxYOa1Tv8RA7d7MMUiPbWlU+8KODI9k
HEsNj1/EJk2I1FnbpJF38ZCkt4Ffjm804kkbdZZ6FWXs3Yi5yLcd9gSafX4mULPG0VlwTwpRPhSz
/xIz7jnYDpEXVRc16gBuMXz4Ea3i0X+NjSB9cDhm1beKWdvtAUtQzeAPBWobGh5HwEuhuph9zLcK
RHoOOsAP2fi586VYZqZkhCR6bY+AUqTcXYVZiThgoYJ1Eo53C+bV5KI7hxZA4UUvTmU78bs4xxoY
F2Q622ZcmlCtUtSQRV1ZWLyHbo/JOTb7E4+saNITTgtltO/I/a/UvtNzmhrFp2SYBL2f3n206rA6
1XX8SKNl3jJ3Pj9yhqvw59MEc8vpXmULamX/VcbRe9KpV5fBah9trP7RCjEBzqTTv7q+kRyU62W3
tZVtR5kbl/w4grEwVXos0q7+ai8OzY2uwoaxGmv69Phf4+zQlHN3ZztjOq/7XkY0vhrAdY8efZZt
vojlLlqod1adHnT/O8H+Py2Gv2kxCMvy0f9/dYT6hD/pvfj+CHX+Q38cocRv0hI+PmuQPLoxwKno
91CTb/4mmcXgOxJyMUh9RRfgDyOe9xuZfJOnzGd2nO1oLv3vZynIAET1TYgB0tLGPk5g//d/kxoL
v5TfURz+/O//VfT5LYSTrv0//2X9kP4XjAm1NZWAfgZUCfPHaQl41VlXsxaISyVBi6wHAtDToXHQ
loLILFTO6N45Ly+T1DLGD/FUyONUzRELXOtXzrsbD4WwNrMJGn1CjlbLTCJHZjK5CAVzoWneF4Ba
wDY27f6bO/37V/n2o3MLvj0EEr/nAzP13TU94Tjix0/utf2YMR2vubBDc7rHEGOsHbahSxit5vVo
YPNb/fqCDMz86ZLMK7Fc6UBNUPyaNIC+bcsYzIyvNKqddKl/WXaukQBA4UjMpB4QaSSSaqM+WI1Z
vfpjDX113Uvq5gOBdKp5ykWrPAZuTFG/4O8OV6xe/bIXHVKOV8QM4CiLHlWHcuMxE1a37GVQlBcI
/+D3Qgg2A51M7fevG5jGzF6DvocpG+bUhaGG6T6DXb8R1uK8dwxgbcEdg15c+dARIfu7QZJvGEJo
wUdnkfPWil+EDnLX9v0uAJtwNatYPDZwgSncmRj03th5vId95zfbpausa2wvzFxyQ9RCJob51EqW
/uTU0hkRtSgUj5ZF5GcVuy3fjTld9asRzUQS1MjHmASz7ra2I6pXMYzpsmZqZB3dTFHOJ/Jnxz7C
OIqmD03tRCxjNZy8RzDhVnshSvSJ64Vzt7FT7qyqF0HGOzp1TcvzF7bZwngi1xnuwQCJR8POxPTM
BIDJeLOFBhfG7cTnYTbsVB6xY+f5egAssazxQ3PprBr4Xyva99OWhD+THqalNpGUTQwntwGWeQgF
TZFHdDJsvn+Skr1Aiw6e+ln5T0Pf8Mf90WpyBmKpu0gxawyXf81Nimdc6zAYmJj6EoGDrg5yMRm3
w320+7UT29yWmEE/42Zyunp5mBeUdSRuR1gXdJEy5A39k7j65vh1jMdkrGwyH2B5rE2cdQZ1/jCM
VxGpvzuDjB/M8D9RtGxUVrdtm5mXMPNhY+JldEcXfpfItvqcvckc9j1iIn+Fpl2cvnwPk865mjWe
1iCDdz0OFT5POwVYAVXrwNRjCVIU4N57EWLyYX4NAzithUcWcuN0O4xD562jZOSO00NMZxKMnE+3
Tun6Twy0ars7ES+G2jiDy2ODIZHbO8a5am7MbnJs7J4EKjOSfbUNQGuWjNKzgVFIQ3wa84nfLrYr
OX6dE+KPr/xrnnytpnG6j9F5HuH7ZrEGvDrvrWBmxDoqfZIwQv/yiMu1WhnByG+b0m7Kt4tbAu0Y
BC+XyxxFmCIgk5mIZMIXe2kJtd9TefEiGNSEE0dLXAH7NDPhyouFOFowtc0hHJISQHkgJhquTq0x
dvN0aRc9t94te66igC0tK4u3zd9OuASpGnzgi/ifiPIUUSqaR2h0hvFk9O5SX3aiMRpsWD6fJCOJ
MH5YELb9D7EkaXAPWonpxrnREJQcbPu4DJIFYoH4RcndgWECfTQCtmcKJTeCg3xzIA+YTQCiAt4e
bNYEi84PcjoZ/HClAXRsowb9UnSN5G8BEs8aSnNSkKEwwHqDJorUC6N5e3GT4BWCVhZaIE9cCGfX
kfISughZzjVhcxFrQrxqkrfGasYQc0kfdp/BgHbpc8MKYUVriB9Og/uPIo48FQkjf+tmodFsiXTz
N5k8Ticcp/zmXcZ4twQD3fTs9UGdfnFc2JWwAGZgqtvcHIS4ydl/lnol+iRUR8arehDs6ZWaJodB
Mv04ldwlXRlxaL4BDGtXcRx614Vt+i/O0AfrcrGYnhVO49rKy/7DzBAzzhFtREi20oDsMDraAM43
dhCg9OfxMK5ICRMWjWj/HCACqPGylAngsmeSZ327k4goyIllxRQGFhn8i5VnPmGUFWs7N9+MgkK/
K7KU5j0IjTgasRNaqQg/Zm3gfplCO1jRCCxuGGR02ZOBm7dp1kx3qnTDN8ceim3OJgUBG0+zVwfF
mwW4dQduMAwY25vDj+zcBkrazAQAHPTQ/pc0uyLhln0QSUv72my7HV3QaWUM07QuAD9uKdSrmyFb
8ktHDv1WMwDuWNart8Tvo4dBZreja07JvsE2u6vneoJfD9p+wPf8ELYq+zDmsg13TVcUl5wQLFqU
9XLKDD/debbEEMpoZyh8LhJePNjlI5tO9VI4eRVtkqUtdl5sls+RUvrWwp1becqB5QF0e7qu1GST
NgFiGmJu+MpJvNnAMpYHsSThbsyEuHZCHGMbMGfFvJpozBebthEDJxEQjl5Wz9k6YQTm0Y0mJg47
1h25mGqvjYobLPbVS5I21cguNQAongNr2M6521/XnQweALqqPZOh0p0Do5wp1Mbi7eZZqWsj6uoL
Fuz5YBYFU3oNzcxnSOx2bhtwXIIBB3U/J4eIAdePzNVbPptmllyQy1guyKkByf91hfJTMSddF0Fc
O1eYHMTR//v6BD6d7SWMCThNHSbBtAiytTlyAFlJFAFs0EPJ4OWsOfz6qrrq+UaNpxCjnYkWLzA/
CRhlumr6xqwimT0Eq9fxT4TrqtdYxiwMVSeoMX59HVoLP11H0YqgXBY0GH4cRT5EdKNaRKSTTHWF
AW+DNbuYqleHOY3h3xR7f3Ux1zQtbqeF3efHeVcW77ARUgSeztnLsozksY1Utjbi3t/++nv9XMji
x/W4b4DdcBdpx9G3968OfbcyJlOdbAZmXhe6retwxF634A4vWpf43j++nsU5xOIxMRVZ+x/GkVlY
C8siy53TAsfq6V9bUBGR6Cfv11KNtPHM7f31NX/o2PCM8OU8U9PyJD/ej8X6DAKJscidPKGnUF25
Bqh6ypKAHbiYBHugVPyptZEP/LtpJGwfv/4APz+knqMY9ueZ9I4EuaPvbzJqPIIdk4NOfR83h3E0
7ONkjeXF/+AqLpkrpSwHEs0PLyC00rEI4ladwi5qDnNc0KH3mMj7z6/CgZLxicpneuGPr7nqbFE7
MM5PPujvjYrdbH2OIv/6Kn/xWNL6s03GNPLjuT8+JimZAMYLlc5JgLHfY97koRhmpoRuZwCf1x3D
Zpa/OdL9vH6xprOa8LVognHZ73+kIh4Yjp0pecIro16s3gtPizlQivQZAazCQ/gn57PwiPz6q/78
sgPS823L4tsCnfjxq/pijM2lcsQp7Xm7g5J1slMAc5dEeZe/vtRffEUeDiYhMA7C5cgvvv+KbjY2
XCoXp6mJckaWWOXFQqDzFagZK7Y+wZEkiP/mvv7V92Oanqd7pkrB+fv+ooPJZOzIV9YpU3VzKHJp
00rzoj0Hnb99088j877fDnzUCUdK6fqu9/ObFnmNZ7KenLAo+96K4fHOuHJcM7tnwj0Y3STD2RfM
lMnTSF03Umu110M9TAwkMFrJ4aJ03rNQtJ8t/B5UnQv5p1svVVX2N7fl5yfcN5E+cJ7gCkeg0WvG
NxtXAUUE8H/AEw4e3l7HQVy9EmpivxwSYI6rxKes//XPb/28DvkmBlIcnj7cWM/9YbEPM/SSgD3u
ZHgGtS4qO+eHbpo63FG0fNZRFejnPYmt67rP6tdhcBYLELs/3detqLN9HfZLvaNKivcMuiUZ9usP
+Ff3hJWSZ8WisW6KH9ZJs8aWN3i89UxNoug2neTNCg37xPxgWo1jTeD51xf86dkkQKbfBqQcHlFM
At//CHXc6qJ/Xk6DDJgPZSaazlgXPKZTxWn8n18M3QhTovJZan7cBRiL5jP02J9PUzhNt0mR+pdm
63HKoR/LKenXF/vpp+abkbWRwIv0juf88Nbl2jHeBuZ8UoHDwRKmGE8WLyKnxF9fSPwAJxKeYrnU
xYPDlyNr+8ODnGGRmsgRjf+PvTNZjhvJsui/9B5lcMxY9CZGRASnIClS0gZGShTm2TF+fR8os7rF
YBjDsta9yDTLKolOAA64+3v3nssOog6bO5UzHJwxp5HJF18ppuZQxh2VECMwnKuwDwFlpqWt1wt8
RyyDRTXch1FCnUDpOSwtGzGV3ya7rj1VsShlUfXSNwSAzcdz0JJE82jBeCdxLoJV/PxKPk4GaKe4
0QEtmfAVT7dCUT46pZ01zZ6SPyGEtEYOWR/CF1bHf7zrgm/JHDBIRqSkBy75/byTgarJbgjrfQ1d
aof4j+uvispdK4TkHIx8uFg/nFevPz6MBsua7Wi8+jaubPXDU8qnTBdVbRp7qxqMN8vSOkD1vvv0
uyBC6jJVnWpKzS/FMGgXXjJ0D6eD83rBLEZzCoWWnZD+/nKN1JeR0UfxXggqSdMKkJGVNNvRmlp0
aeA3nVdLJAmYhqIBE+EGBW+gXgeRp8kRXommxeO92mZUESd6TRNFSHs+WKAvmhYTqJddnVkNviJ+
/h0kcyXnJ/WR6f2V+CQSFL5Hctymp3qeXvQM2T0gfMFUAZAc9L1mNcOdSRYZ6BU/oe4HAIWFPqo6
1AcOOrnk2iQgpF6puK2O4KPjm9qSypZgCevur8ioAoPxgio2rG8VrybBYGqs5ksE262Lha8ur2Ri
AJM6jZCCzCmWRpeadLdbEUIVXbQV9g9q3yr+4Rd9wqbLOyMQ9y7bUqTiJyz+hKI4waP60h3KuRhK
pzW869CiBDAUqqnYWQUlyq1bE2HoWR2tnWVeTfy/U2X/vfnsyPMYNm4672uqknctzFNz/EW1PIKz
K4Kag/tYI0TYBY4y3GNsy0Jw94R6XSVB1cljozc8ECCAvN2FyMrkvphU1ou6Je5wIwj2vE9UzbkK
LKtI7u1SND+HRuUqej02pzekoa1xXVeYsiHlpzzmQY34i1y6+UKCHUVJNNZY6hItNq467mZHRaOl
NhclMhk2VglPYkUdhMoVjAgK4U42Wvq6031+ItQWKO8TwYk7JLOt8jAUEUNXCfzYlavmBiWcMNUb
7TbvsZ3ei0gJm1VCQFh4x3kVQbQY7b5cKkpk7LquJnh31coZ+1vi2VxBO2fCwIwt93necZDQ7D6y
r4zOJ0YtHBTgIHJA4n1T1Ck1LQdl77QdUs6wwC9cqoxBq8JmEjm+r60TmUywPAQnd6NENWvD730A
NXtm3xRYlBpCq6BuBjhBHw+o5Ae62NNYDL+gY/h3ztQNiHjnEpyZktK10MNBPBqxZr5Efhj6QBQb
oCN/vVY4y+eAKd6Z3tZj5yU3I0pvvTmKRzGIMPKo9lKb1wB4tMvaMplFlWNxMgtTk/uqNXPNXI+b
9nWMwHtuhog6/F+tGUGaF4FF80YiMNjbOYVtvJBQMFdia8rz2OU4/gxCpQL/e/mzAdXVdyG1K/sK
RxaehESF074pnERtDhlpBMh+S4VOQzoa3FjD7wzyCF0tiI7ItvlFhErtZINHuLnPJ1EN31uibZWO
Qo+ZJPcOqFh000MqHq2YMKBlW/vR+OYodDLWsVNpxnEUJVXgcGRvDGpLELrBekwbAN9ASLmCuYJI
h6CV0JC6/czGPEE9i5i1KPVFGnXAZLCJTRm1eSU1431aN1Trx5Si5IYK2uRQksADuc/U37RaKuTS
oUA2tV3c/7Xi/3+f9EKflIV0Bnx80id9ifK3P5ukf/+Nv5ukFnCR+bzHGX8Gk/xJfrQFjHR2zGwK
KFi805uCODEpKDg2jdLfitP/65FCi8TbZaq2So3DoEf4T3qkJ5sSw0HryqqNfQLpKs6wk93V6NI/
ZUGbPCybbEPM8Rp5zx934+6vTcCfvcyPQ2B+4iQvXNqZ6HZPhvD7NlUCzZ28bo5TmxyklDn1T27p
/97z/2CU+bf447yDv2MgxINR7Px7o3wvhjdpXtjzXrqQk+ONHRVGXnQM0U7AkY5jxJbm9fOrYPt8
ckgByS/4kM2FHGaG+HBwmxVHZHZzlDWVvP5R2MRoriOCuUlnYWjThxuPZsZHsd/6xAmr7WZo9GGN
l0Rsx6Hrt1FJPoVGP0ng4G7iVS3tI2yDjnp+N/RXLjrQTQEOYqVLInXRYkLPIlc3XNhZGz+ONAvp
E9nxobE6G05A+R02MsRtp4EYL4iShg2CAyMEJ+EKa5UodkikXTnSIG6LhRXR7rHqNt6FJGscVGey
vinkZAvwJWN4rVaKdUiJT1tOqtKsQ8UE0ByAMQDJDfwAp3F71eJH/4LENV2FJQSw2K5+WFpm7/0o
09cAabpVQxdga2jNlZFo8suQj8ax9wFF0VpK14VexzsjwxyStsLYEG1YLeyhFNeOChAt1o2BSvjQ
3eu25IckjryySfdZF4DIyFuGk3BN7B/vQ+ziRSna8OjHXf/DleCwu0lvSRXzcfXYXcx40fTW0+j+
GpZAVVYEw05frJ79KXRq8VbXrNNLszHkLwWcHE0hMrGfXHrF4WawpHHsOpUfNN9g08DqBFdQLjI5
A/JH01plpS/BAfg6HRSD6AAfHwEeugaotGtKe9mmsXIDDfCN6ExQC6Nsf8bT8MWYtDcXX+K3QcNM
Y7RK9JXdTLxTR2xiizqs4Gn1xtski5p9Y19NqK1UmqtpyUMw/Uk+tSo/Lxv4PchxT/ZETjdPEWkp
xMJX9iHDd31dErVOv7sWW1b+2YCjxbsg14mTqct60wNX3xYaXZkFFZsAGePorx1kp/ESzmGwN0dD
8yZhMYA2WcuqiqG2ZQ4xMWbcPSTF1D5IzCTLqYYgtkjYvhwRCmO0o9G6p+4AOlop2nVHoe3Wcbmd
C5qo/iqrS21F2pd9I8lUjXexZmUs3RXOn4F+sT+vzuLeaP3gOAazRp7uJeFY7ONvNba/5K4EKuE9
tf/q44LEKqkp/o3Wu5A2ktC224UhctgYvm/cjmGtrciMJIJlCow91ILqqlJscS+yqdsBRbXufEVX
tk0Z6nc26eBXvWE++Vk1HaUdwuobQH/QRK0sDXm0ZGfeDriBkij0XyUU8gUK4EICRWiVLYm4zi8j
TpxfEGHksqEfd6gpf7+GLsmfQVsZpAJAxVgrjXRhPLnz/fBxX63ENPwkwYY72XRDug6DUiUxTYxe
RsXwCqe78ahC4lz7oyOAZeAz2jp2XlOgN/qvDsFr33PfDI9qVqmg7vCRAa0iEzJCF6MvMmqAP0SC
9bECuXYDPKN/qQkivM7bwL0dxKQ/pq4ck0XToKQGhGUefh+tQflNm6CsnTs2a/kLboP+WI9IKYY4
lDdDU1lXYrDHa8yI5oGYy3wrKpO0v1FaDyVkF+Bw4wR6X3G6JcdBBmCfxscr1aAQ1JNqk2ROcp2N
AMUyVyB8i03n9yq6NYszT5gWIYiWLv4Ji7jx4EA060TJmi1Tw1wNiJM2JQe2LUozYgaakgQyVhVj
3apGdUh7i+iEkBjBx4myfrAIupSfafpkYsUuqnnNzqc9v23wqIli2kPDrQ5mrI3L1PSjahnTHoB4
nsXuzmHHsCnwS66Qnrs7s3EJVLOGAs9RoGwpR0fYKS1SQ5eOHpMriyx1DZW+3im1mnIZFVpBHyvb
ml0te01NTd0lNA/uw1BMUOpzZ7jL07p6xVqFSaPokmOKIWwbxuq4lHwFvsMKmdZFZ9setKfuzSaT
b6MFjnnQcpFve04zzgIiS/nSoLx+lXYOjjaF7/yrcdv0aQTtd+uy097//uNabpn4gI16Nw4BzenJ
tPvbfoqHWzAhct1xnhzXzOHfYR5gRUUAAuT3kNFUJgZ1b6NbtqPmNgs9lbPzQzbP9iCbVWfiWEVh
qCvrCNfuNaiWmENCoN3PVYxvpJwWT12UIbJ123xrmpO/jiahLmJl9hOiy16qQ5vsraJ9cVxd7iha
OoRwt7G5cvwEqWk/KxHHurtxJfFVizzED1gLN7q2kqEjTVgCLxlFMSAJcVHiOqWgGgCznya+02V7
BExDggTCkmAu42nykCfxC6uDNXlulFgPgjPpV9l00zEyGh4d+d30okoCyW20SqilypZhEQ/T2Jyc
ZiFqaMSFXSmPEH36HrYJj97RJ6SiVLV2LfWwn67gTyeAjx8yTlAHH0fwNrCaZqVVAXSHylecLbvR
eoeiK3nq8Xls87yyHtxqxiQSUbF0pMy3QeKSsjUvdo0ryNiL7eGut2xlrYvOXRZuo3NG4fSlw2p6
EVkFxKpkgoMDTTAn+eilVAMjpqHmbzFr+E5r1OaxSazpiYkU3FmhEhAl1rpAnPBRWEbj0mkp861T
69ZXyYZUgoDVfEh15NAtGxLGt5qvDHcIPKbjpKjdW5f7ypdsxtxMUuItcRTr7+eUyMH/NXLOJPdN
7zeqgYiLk6byGCDGuUPIM+7jVGvXijlE34jCdo5u0cHHUlvzGVOS8dzVivEcm+V4w0plbcIqVFZj
FCkrpTRC5B1+cU2ye30PcIRsP0RSa2gcw83vuy5NDmFF4yAcnsMk4Jyy8DXxAamLoM6GIhuZDaHB
TMQNXGD1YFcEBOZuLHfZKPV1SdzJcgA+yktMnN++1cb01odWshNZiKrh91ymRD0dXcVw2Fc4xmFy
ouEG9ieaEBLLyAKQHYkHJhm1ahVnO0hGFuF0freV5GOaC7Tw2groH49/qqZrIvGma1E1UEJ6ZDlL
lbgzPoFC3IdK9Fon43DDR2HcaaWf3+IYmaB4o2ohGqkcn9Q5WHuBIzReTyj5N7agtEwYWEwCjh3f
QoxTNhTakr3RZuYh7qfhTti9svbrcritqP0VxHrneNKrQiHJlsz4BCkfR2UALZgyWJu6HYxWAIe+
0ZTXvUxzvGx2Xjy2xZBvyL3Fwh/ldnMQhiZvqwAOfN0ScR2E6QREmSIJANB+o2sCSnqV5Mpjo6qU
WJysY8dsQHpIYcEu1aDh1SQMNl5MTYSx2emoQVVll2+lyNMntWU6ZeXEttqNxKsaGOO1kVWQofte
fSWsQ2ux3Rf6QgHouieiQq4jOqW0mtGo1Ylt763eGNeOHGuM8xrZ2frYlWRQuigYF7Ir+NKhaZmO
lK5451HzEUrv8x+PoKexJVBL665QeOPw5o/exTrhUyQIQc1uCK/ZRqo+7UC0W9u+irbzFd3Ogg/y
Gs3wRkwRgbdtlD1guaJe5sT5mpC5GUBLpW6Bn0T7PlKBRhOXVw/4dUfSQSPlEPjdXVuO2PyMCtNT
rLw5lbQxluG0aElTSsFFXXEZCanMlE3IXG/qjePU/RrKtLZFMUSQKvuSA+kodQu9QbXX7BDRYE0m
0IxwvNPosxL4aWU/7Fz50Uzm7aA1+kYb+mzet1XYZUEl2lP02BfhtKwdJfD4Wm25ER02FyNHFpPV
G0jhXxWKtksZE/9NGFblr5x+BoToJPapDhB7YESkWtkYjOCemQa7KnpRfLFzMl1JZM/DYAlJOV9b
UVpEi0LvSPeFDv49aDvTSwaRIsRrh46+1VQ8lIalTRjUaBrNyaGHMLbKuzxPyq9KkJDZrY3Zt0Yp
2x9lZ1sPoHWMAboxOncwXtOeIlyyJWqn9ZQQx9WqCCrjDp/IdIeEq34oMbkjSYJ3tRwG1JUWXoE1
5mSQJXUYbjFdxJuuSjiSq2m0D2LQxwshQXHWU3YQsCA8FE+mS12tCPS+3DjtkCSHJn9ley++DVbu
XAu3leqy1szi2FUxfjeMl/2dT1VvJ8fQxXQZNhvptLyKWYZhL3GVOUeh5imuBt98NUKj6kHxT+Ot
IWR8zE1ZbNporL9Z9ZwMTC1PuxkdV35L0tDeJ8Q8PZMkqfrooVv9SZ1XSIuq7ULFNOENed4ewsgx
rom/ls+51E0PbXa/h/HSHRA0Jz8kFlfoG4KHSwqGf9fZZfYzayCGdJagedbEBWJav7T3SMmMq1rC
METlOps2u9zgrNsY7XpUpPFFz+1snfimSNBideFNoYxvSWc7XzWK6GvVnQBtBum0MZs0JiYUjDd7
vImlkHhwgG3AKVcWppwDgVqxF5ddiu+WmugqZbXdj5wqoFDp06IXDrjWckJTkj0qaUTGFPkOAV/5
BYUbZ5W7I4diUT7XeqzDhUr7aKEadtUSVu1iz3Ct7BHydnElp1TbQepmK7UOstEPYH8nhENDoGx6
JfM4LlnK2yiBCC6I391hxHOeMBXNFNbW2XKK6ReaEvlfUl2R9AVswIV1Hb8MQi++xFVSfS1bcKXb
UqEKS6AkctttV8wxNURLAW5WZH40dNHTTSii4XtS071ZtHUf7zutfYOM3aPidMTV4Dr5QWdn+yMv
iaMZUautLCW5mYoOvnmjK+lWJjYKax7VVdJBOly4VSlvDM0JbvBHWYvYSONm7ThmdY1fBYxcHWv3
vP8/wT9A8WBNIxnM1uA6+HLau6Rp3iUqRQYjSMOnoW50Fi5MQiLP/GODXvhVV8rvRtz0341xeJha
DfGebUGqVfJe4GWa+LKXio5NZ+YLunYvl2FY1femSgIIIulmY4WtukFpDF+RGe8pTmFs4WHbsEVJ
GlskdYvHimAej5Cq4NUcTbqcfAkJ4FGCjRMM9iNHHdYT0GPf/Yz4pjJwn43B6A9qKbQtP0UjMqmS
D0Zk/MTFCZW8kONrMPkd3NceA0yjj/G1C+twi0qYOwZygj54DJhQcbkpum8/211oPEZdUW/iNuKF
rV0Ck3P2VIC/XYR7Jj7mULvjDPI0Szhvh3KyMPNYgBl7aa1Lmh8vhUtVPK17B8qmHt9YKFRzEpM4
xWhYwLwBK9WS3OOcOncDT1BTjlk2J4c7Y3b0I8W6sys1WFkxPQQRdvovEQAhKeK+XNdtFOyR3ba3
uTmEV6mZmA9GGRMuPPP7lPZbDALdD2nIZXxu112pl6tJDuqRiGoLqEvZLguZFNux01OC5AMVnEte
rl2iFLZ12mKqgzo72LOGLCjGrezr7yGOWi8OQlYsNoKQEm3Fy3S3u2IrR+KEAQqpCaqE/W+R/2pl
3EWrVJavehWX31CewTpcBFWYvBYI4dWDKFv/4PRz0oYS9Uy2RntsNYXIWAVBjYvzFxXlssgrVKF6
XZTmpsqHiaNZWLs3+Vinj3lGWy0zR3cbRk2wKilhPVpa84b0AXT6xFalrvR6r079D8T82d5MtQyQ
vskhqepGYBpJvEMVCqy+EZ5CO3LP+29+tTPrKQvYGxs+BCZ2hemKcsePRovaVaGOMKNj1tex7712
sF5sjiADyE5iJI7soSwqZ5SJlNYRP8hc7g9GYeprq9IppCTAjMi49TqCp3+Flm7e0X7Ujs3g/qJ9
qzwFvHpfNM2G2G82RYXRoh6w+TvgAJTcLLYqfY+1FlX5ypIBCWOYdG4+L4R+rIKiVqBHjjgRMRim
3/flXGtItbxTHNRsBvW7TqEYF5UFc7Lach7PLrSQP1R2sdqoqM6Q8eFiouH1fjR7MAf2STaqtgL+
tNrwryhDDJYG5SUZ67mhhIYD0AGNbfLpez+U2lgl5UfBhZFJ/jjEBktG3IlrVYJl+vwe2vyoP3vy
DleFaBVVooFiFj/V+6FEgiE51Rkqr/P2Kkll4ll1zJaTybuogiHbgmUZ/2mRnEE1MRuvHEAqcH7f
DwrJXGhKgQkSnaW50Az+ZeHVXnAmNS5c3wlIbg6vdXmhaWHYszLEOrmVCR//qSyV2gNxiqQ89XEf
KpUT7xKNiiaU7uqO9A8qiOkUXrcpVK/P7+88K07vr0a8rYFTbe7RnMyaMTBKlKVB4zmZQgE+5wJp
ZH75fJBTYcV8kShs1Fls9lvf+f5+DoLlQrpa7UlJ6dbuQ3YRga37N6mmTt6E1AxmFCilomaT/PnQ
5+YP4jFTQ1kqXPR174fG2zeIQNPruUgyrjGd0pqM50IwCteZpx2wAxtDQJKfDzvPkNPbqiNBQ6dF
F8QSJ2oOvXExAkQMiys73Yus+wL+CTe0xax1bebv58OdeyF1vjGz4Q5l2Kl+EB2CKhRnZLhGmo+V
Vm05/A9wMW31wldGzDfsw5Uh8EYeQ3bbB4WWCyPir2eJMKX/gSaGuTn67U+4VHgVmlSQ0mupW8uZ
1JcQhIcne0rxn1/uuUmLdAuVpqFrOP1OXxpbl+g01BqTcmAccUJRzQ/4xH4+yrmbyiOc21cojD5I
og3Y062R8en5/RXo4K0vAdoOICni8sLzO3dBWE2pgehU5d0Z2vNn4y/BKdiNKE/RPVfpCoHld8sp
vn9+OZfGOPmoIZfRLBZqPPKaJBm63hpOdvx8iLOT47cyERm3gWT09G1zY6evNVl7JXvXa/Qb2l4r
chplXR99DRW+MFXezYG3tFnIelChawCs/vyX+Pjq4YMnzhvLikoa4Klo1DBLgJmFC2BRgHyThbSW
4LMq+MUk1pCLlK8+H+/jfZ1993NM+Gz8s0/fvYpjlUOwWOVl+cAGxRqPdijsC1uJj3NRp4dOOCml
3Tk0RHs/QdwAtymmyMoDTIb+qiywzpXdlY2f8MJUPDMSF+GYaJ+FOac2nozURBF8A6fw+LQRc6Q0
B8gkj2UdP31+2848Joy6mip4Vny55iSTP6e8VWaJ7iJR86ZIXdfpi+JgAEryZVT5+89H0j6usfq7
oU4+F9SoLJjNDNV2LoX73AAo3tt/pSWDpOjy6csIR3CLP9zHKWtIZ6XWlf8NWpGylhM87Jju71Zr
KKNltU4BPDOmZG86cbmXOsHsQR9O137KOdCociQyiMHWnKvkOtWI7wZbkA43fdFSwR5bLCqU2WJM
vtF04UKNUw3h7xWcvp7KC4A6+HSxA4uo6C6aTA9ulXx2s5yws865xwkVvWRTC8ItxdBWp/63Gsvt
xibJm561tbMscJImnVkxp1lp7ZfM52AkLeDURXZf9sCrfApLWZFU6yZBBFRFEFb9OoaaFMDFA3gP
MBPfVbscjMLw6G33Kykdbck48YoSnn2VkIPIA3Z9Am8LJENBv5zsYFgRpZ263C1tjmObGvXV9vv8
wqJ1Zq5pLjoEFCy4oDT7ZK75WVex+xi5LzHA0I5w0x1PffCCuI6LBZnyvff5lPu44UFRbBsG5ABA
a2CK30/uqjDw/ZZZ4bmOxI8fFdm6grV1Zeml3PpOIK9CSq+PRuQGFwwuZ15fdnPIpzW0OB/PHDV8
cSVsrdyjzDV+7SAHfq/o9zxCMIjf/vFFIvDga0Stg39Ot470RTlvjm3uZV1NV6SbXfB0gkgyj/N6
ZzUJYTANDfZx0WsU7T8f/Mx1sq+CwAyXgZt8qkrHnQ9bhQhJr/GLaItx8TEYAqQeMXiDfzoSTAHe
JxuFEQTpU8kzNaAmgFiaeprjPI9j3q80Z4Dxiuj6H09TthsIphBGcfpQrZPVs2yIUQy6NkVX0BJ2
Y1F41eNbKC4Wck7r5z+/LBTpc1ivOGM5CaK0BANRcVlmpnsKFL6CHiI9HYwEcN0/H+zjC4imn60N
siCThvbp8kXYn8B4n3FlivEY6spzNTk/40F/DHrrwh5kfpff708ZimOpxaWxvHwQ9SO1H3MFIYZe
pmudWqlbmOTHpx0q6LzbU6a8tBs9PyKGKGRs80t3uryAqiaJhBEr0e0Tt3xB7Pyo12ShtxgSF2Gr
XbAofZz72IRUTBLzroMR57v9h0zMbDh3SN9OPKVt94RSeYaRgINWLwzzcWMzD8PREBcMu4/TgkLn
qEMU8aM9iNzKo2JDFikHVsTPp8bHTyWjIHQWfJlh4J7K/AfU/DCXReLVOhUtKj3LNG5/2bl1jCtJ
Q92Zlvp4yQb4QW2P6+P3h2P2xWKyPH3VIPBKl2Nf4rnmSBU8dSnD5WUyXYMwUtbEUTaLZsQjDbnY
IEzKntyStpdqb+VQBbuUPvIGMPXjNJrVvduSqhiUJZuDeVtQFZp5QBZnfXG13vIC2ZgXvvFnH8xM
uKcZiPP19MEgSQhJdObVpTqdr+PRjffKQJ3z8wdzdpahq6SkBO76w5YzMyqWkaBIvVzaJBkVnacm
4tGx5aVdy5kXFj8me1u+Q9D7T756po1xqaxyPkTQ2BGy+OFusNRh8/nVnPsCYX+mDIfPgmLHfE//
eGemWNUGyGYJ4qEmXgBhn0UxLfyNJn3FTPbPd9GcGZGJsmTA7SF04P1wjoxQQRNgzdnR/znfuxr2
SFb7z59f1bmXx+Fth7FK/UY7ncZDA55+Knh5yHd07pJR0GLzzZ80W4pNHZjOjz4t4x3VwkumsHPf
PBSxEI5YfD8eeiidqmBwusQjjflW5srLbPMv46cynh74XG8/v8xzE55jj8Zk59j/oUiWco22VTYJ
CMgy2YLotI89fqDV56OcGiOpxXEG52ZqLEc6MueT76rbakNrUnL3nLZXnyLybzcKiuOFDzsppTdn
919izNkQQGV3W415cmMSObgNiZxZT2Np0ViGBC0qEHdp76DHaNv40un2lAf11y9pC31+M/EJnW58
ar9RTYw3rDaDQZtAVi9CugUZs05DVo7zDIcf4hmg86s016OnpO+aHbi476j1l2QLyH0JBWJHFcld
WKMCfiTkOj6/kWfeNXrabEGBHWDdPF0QU4AQcTSw3e7z6Wc5CblR4VoW5Me6xfjy+VhnJqL4rTGG
MEWB+PT0rYkRDgE+fG/yxU+VgsMqM9WXZoSUbbv5zOq25IUdxpmXDkqysNjRsGJ9KOt3dUriVlBw
ebH5FfqYstRQ7dDHqKeFro3Vl6ru58jbvPP++bUCcHbnihQbxNMvJaQn5IZOAzoVfWhl9TVV6fRI
NZ4YEeLXCbK8RAU49yTZslEGgDvt8il7/xnjXellY1SFp+DKXI6iQ5WQ6/LYV27mZcTbX9gnnllz
uED2UDoLG5vFkzeQgD8jjApu7QDqZZ0C5VypeP5WOorY/2QoF5uvgx+TOv/JglDaYDAyIug84Rb5
nZlWUHlsaR0iDHIXPl/n5qjOCzX7EOZKv/b+LnZI4qBWVpxVsvaxDYs306weU+JLicyqjk4LfvTz
iXLuNuqYLjSMmrRPTl9AMdBr05op98AOovGz+/u6rVcldYALA535MFNSV01dp/KMjWP+Rf5YVcup
RwHmcwRMA/MZx+7WmarHC9ei8zNONvTvxjiZE+AYE+htjIGgXyyARZf7BmjmvdZa/sJPwQnDDMLA
3tflqrHi4EvR1zZiIXq1rVMDdxYtakhio5eFARAfxrJY986YepEu6/1kGOFRI6ltmY+d/80v1Xyb
NYizON2OS2SwwGpNhyaFOpvZRI1Wl9wNcT+5GWKrXBDHXmQNQYxd5bscoIbgNk5VdocFuM88IcE7
JGR1K+pm3KUmEs1OD7PrTqk7D+rtY1QkzZI7nGwyakVEWyEU9BAn4mzsp5J0zNBELJzM7CJ9hm/F
7ebz23tubrKK24J5otOnOJmbUL7ILbCYm8iEX6pBvkAHvTV0ZYOLcU2AYfEfvHbsudnsUb6nIXQy
nhmOeaUHY+7JKpxrTjf4Rne9zC9sXj+W/AxqpTS22JtQpjulOBhDEur4Mkl2UZNjWUY1mkHnR4Xd
uiDNtlegl2vfgzq/cGQ6zYWaV2fGpUrLHeVwfbohc8usysrepCZSjNPXcADGChZaOWJ0IT8VzQxn
nMrM/LVMumqV5ogEiYPlQ15p3c5E5W/GvbLT1RZ4rzTypY8wlAlXbul30sF241dTdBzUB6SAiT0F
Kxf+K7UXe1oFwn8gTLaBx2CS7SJjg8w2UpLWMb8PiK7yDc+HuCMoCojr0FcbHF3879lkLsNGxmtb
sbWnSjcvPYpzH6OZH0AeAa4RXcyP6o9vRKQ2ZpYnhOyo8mWkU7gYe3WbCNldmFnnvkV/jHO6MerK
jvwkt889x4Sjn1NvWGZhuP78dTm3IFrAOOkr0G+Dh/D+YtRKK+H717lH04loRzNfcBh/LpIQTX0z
XjCdnR2MeiVnFhd32+khwqr5GOUp74oSgvmEE7DtjHKDAhQttYwu3L5zHwKLsj+rBZa9D5vfdBx1
YnVl7tVxfdQa21oKf3wu0vpNRmgWQuvCnRTn5sXc8+YAi4TAPu3TTE2Zcn/Zp8VDGuLy0gShf3W/
06jFrwpdCT2jrORyKF39PlKxaI8BpoYAjuq1EzjJxgWR/8XGEoQ9ww+M6cL9OPvr8UGkjET9lvb1
+yeN4b5RwK1nXl+Vb7obPIVa95Dq6Eg+n1Fnx4EVi9EF0caHzUHTKcBa0eN5nERLqjnyJR+VfkUu
yIWF9Ny2leIUog0oTwTtnbyHOsQqExxr5kk8I2GDxLXPjzUgkdgRt2lRPWape6FQcW4C/zHk6YY1
ngwy300iCgjD2AZt8eYaKeJ2a18X3YUzh35u/nIipUnG9pGz8EkZQfaOUU6DnfGZ0cbvMix/wUAl
yisVzpLybbBUSgW+PF/kdVTNXgNFzMrMGtGf2zXPEMvDZ7+aA1w1HAu42vAZhbJ+APRZrJw8hXPp
N85msHvnyTH5ai6svEEwpTQDwIW5tFlov9Rew84CEGwo1e9x0d4gxSmBchdvkdP1xNjq0brNRu2h
RHTNYq+ZF2bTubvgzk5dShzM29MGbJqWDSFvJTu/coJ0N4mFVI1nszQP1ExJ87uIujr3iGdnFkIZ
m2Lr6W0vYxGMFZshL6pcQqjKti435MM5Kz3wMfg3syb98xfmt3biZEOIYgb0MgHTlNFO19hAGVO6
pGnmWdnkLsO+tR6MUBAToo/mISzS9KnUMmh6BsrJ33YBJyTJPGsnuZZI+rZKT37gP7/vbDZmCzSU
OI4TJwcl1xodsrf01EvcwFiH9WjNrILJG+OieY4hanjoIl8v3IiP7T5QbexuOPxwZvpw9g0Gcyr9
jje6mXykrHpgbBCkwmX1Z6wFiKsFMwXlpJmu3aAOlyM9GZwXhlh9/ovoZ75hsy8cOQaUIBpt2vtv
JUHPgZXJKMO3HOu0RmZfQ6Sn0xFtdW4euDP2TsaokbFYNYsgpYgslIw+KtCy7q7XexVco69+DcEz
QFWY1K9si/NtSCrQ7Jgihm9wzS2S/LcRMTaf7G5tWHG4RitsrGoll7AfKpv473YmkQAkTvSHRM+H
W15bTGgE9E7PodO6+1S1v6ntmFw4mJ+7fjpgeNDtuUN/Wjii3BanjdS5/jQZHkJkad5gDdFzJJRw
8/m9PjcUwmu0BrjRWTZONiA0naoqm5clUj7CVVk5s5tvKJO9G6bB8+dj/X5up2/aXP0FQE6V8QNj
MVestO2ziMNBZ/rOQtIwxuw1GWLrl0W3yu1UHESh+ndyINhA05TgqEnFXRpEc2/LXP3/JN2/028v
4BvmHh3v1P+iBFYv8uXvv3nzkr39939dR3n+1hSS4tn/xen+/bf+zbl3/wUlEO4bPWmdyq3Kl/zf
nHv7X1TpaIM41LQ4ms0I/H9z7t1/URvRUYP8D3Vnths5lm7nd/G12eDMTcD2BaeYQ1JISmXqhpBy
4DxszuTT+4uqand1HRy3Gzg3RqMvEplZGYoI7v0Pa33rXvDqlsPB9nfOvfG3uyTT+k1xaqHN/Pc4
90wmOCX+9G1DrAPDkE3Dvdq67yX/coMbaeFW9DzqqVaVJpVEM5u2EixaHaN60ZY2JJhraDxy7fBn
L/TxKIHbwUCgXBKoV20ZidNYuy4L6Vlugy8n396WjQTIL5rLTjOYe+0zEXryWi2j42eJbb1Npjlc
0IQPjxtnTRxlDem0APUV55LM/Ca2jcVtdwr5nvuOxI8TgpttXy2YubvB+FRmM15Pai8XAR9TH85T
7pr1q1HEo3Pu8aypONztmdh0szLu1vY7e1/vCcy0G9Vzc67KtWfTW/RrYHSq4aeOMX5jrDinizdO
lXIpjMy6o5wYC0QFn+0zt2pl+4ZeNwUne5y9ailZRgn4cmxHWQ4d1+SM/UFdI59tc9SJaR/Snb7k
uKjdNcT3nPm9KjN2IFCZd7meQUswikebBKV8zx8xLsQexVUwLEaGEZQZideZiK4HTflYCsADQs2r
+QDsB85P7Roh0gp3Ic4cxwKcWWkRUKT0N00trcvkghPXhtHRDqPrSqCNmxt/2SrhPLeOFb90w6qL
QxcPhhLkfWuVJ1JfAOtgIsq/TnOXMq3RHb+g2+Y9aCdPoqo/2m5TnoaWnEYk2yhJAVPFoP3XdT4N
40AIqZK0aehk9naTdWKSiB5j1d0Xmk1D3FEB6cPMxTxvdQD7c0pRpss8Emsc782m0r+2m7FWuOuU
7cUtHRJvh2R2sr2pqKL8wgB2rEmTRc+rhiOIpIUY96F0+34H2npV+0OaWDUKoby0Mu0j6Qk14ZPD
hWbR/ZP4afq6bM0r3tM5XNQYJ5dbawfQw3hIYjt0ofX7RdHMuZ+R80PQO5HKOCQGbtWhF95d4oPf
wtLnsMR/gcBGsJlUnJdisRh964dk7C7W3SO3zZsH7uNqyk0y7sDKtUDccIo6qgGLvZJR/7QwPvE6
/pko2Yiaqab1m6bOWLWdLCapeH0Ghtxj7qeN3myZn2WlqAdcaUU0xFI/uty8XgGNLOwVGuDKXDLs
k2UTzaLJTkq5bgcV6yQfUKm/Yjx+rwdh+pLgaw+fvOKbmBqipkaJdWRwkB+Aan12wKCOZHYlJ4R1
Iwl8Feqwdt3hXPZ7sx0jc2t5fxQZZJVC6JhUSA5stTzFSJn+tDb51VmA5rvAoxmqqJvnml0hfHYE
c+COa3LG30HTnjFSkeyqhkzBrtxkmgclOvbNLtceefX5KbdWpYMbP7QHZOLjTwL01kBgmYocHrY9
hsugcOAb1ck27BspD/VsPUujvIF6OG9aDFZsJHtP314yG5+U2rtHJ5lvvZsd4MzpgVDXMMl59xNU
VmIyX3spd2JdLjmmDc+1xiXq2hLbebxRMcXmF5uQ37thpg+0qvxZmmqHC3LGtI9B7zlTaIqxzZF8
hWFGDhaHYCYu5t3GnVcIc6koNI9Bg/mEQRw2+dLVvuNOM9+tlhqdz8NG30bClEJY2V505XeCkUh5
QFZ9xOiJcqxDnY5SKr+m7pDvR7CYAU+F9pSk8oms1lAR/FBbU18XQs0+yvtpVoyx03oi75VT2+rm
LdOlfWzaIfX5wCBS0dp/w1X8FYoKNCp9+ZUOlbZPnB6FYyZLrHf3ESzc+eO4ZkbYc6w/DVgFvWSz
3UORO7fY7p7maVCxzTri1OTKTFZxYQ9vnCtjoE9OPHmtMeRX0vgmXw7FsFP5oCK1kSNAciu9Gcvi
kiyl3rZOGXC/Y4hMdIAt7viwLlWEXwYcQd46iEf6W48+nneIkMlRzaPcKAxeXmN+pGZ2LYyU24HA
9qXQUEPlw0tZF3akV1v8PBfzpVVk5y+4EF9JJXm1Ehe8sjJ99Jv71U70gz5aNt/jsWUQTChxqs8R
C4J78NXO1fOYd1GaV11L5G4W3fcaE1dodVt/73ZfWrQgfIEL+s6KCLyTJWf1mmrGbXTbc9mnX+wC
G6hebsSfkdnISRvaivtuujPkfNPyi/tZ2iriUfTGrieo9rbw0WHzn1j6cIyK9yJOtK8levCgMxwe
NcUEOOhMF2edQjyeR5RoQ2RNUifFLReenEgF89k6pn6xlmJXLuN2SJthT/91nLK42A2lmvmJy/4x
m5SIy6z0t9h1PDGbxGw1CK+/4yceOLBR1lzXTTWf0opYxM3p5KUcMyL/5gnSRG6ln4hSTH/WxzOh
5twJc/mqmdO+xvzuThsXa+66mN+HZ7g4V5k51fdpqRHmrV9zcjnDiZ+H3Iem8Olws9O0GgeyQrTI
TGP0iwk0huuCDxdsXCzbYASid7IyK4lWxVi9fkyMb3EztuCMNBy1Cmz9NhTEUmHXM+rHRJnISm66
1PYH7rU2Yzy5Nri22YK1UT2241lP6piQDh323KhmXmwor6ky36/nmTxH2/UUYV1nldksWRv1g5q0
E6LJtTSTjMYmH291roiD2xfbcZmMV3NR20+2CxiQ4wo4TATFwrgTKTTWTabZrNOee1YPp8H9Tqrh
o5Y6mT+Y83DrrfpxrhUF/h++uRUrXEEL03dGF+HMao6kcr2JngHOkkHMUMgugTs7BXpdyneOV3M/
E1v6kW9aFxJjA7cBaU+YN1O6s0sbmzy+Yr8iUY1F+vSNZKw+rFWhXPDrFV9ad5g9xjDil80GPhhJ
YfCs1Cg/GuGsz86skAMyim9GYbV+JSrni4PXmpROW4VXkuYvdVKrxGHAvnUd2krDWJpgMe8PER9Y
7hmLUUSS+AKea15eAoAurPIfbVd8rqri3Fy3nt6MfsJXO6ZXQkytYGVwBEKq1SpfZGwlYRp2pteq
XXnqt63Z52R8USPUyUXTy/1QxIWvoKAN4VM3N7ItJJ5EkY5PGBXFfnNs+aZs7h4fzPIy9TTq0DkA
V7hbkZ3rYfghC/Gd07mMpGu7AZCf8TXLtZNdG+6udbs1sMjoCePW5oJgrBUwayDVE9dL7StNrhOU
wXoI4ZE851qP5Xvo13Nlzu5+brQlcFL5vUzQ9kHoybTHtp20Zw7Inryf0YCRYg9zWhIBmhCLUZkF
l1ev1N8k1LVTAscpKqkFv6gzGZV+I0qBz8NcDVgphvYJD9P+xDcNsWO7Y0bilJhZqMdQFnjPdXRV
gFQE5XE1HZ1xU8hKU4Pa0B9iGhWD57buQIClJC1UVB5+KrIpSRm1aWBlT91Ilm9RTckzdnFQpBcK
Lb+qpy+dux1sff4BhdzeyZbtRwXuPASLdM8WwWO9LZbrcUnu+NSOVk4ovQuIMCibJvcWc3yfBnJ/
ddSquOxjAzNzE3sdmeC+UjT71Kxbb43bwSOmqNwb5ER4aZdPxxqMWdwZ1zzNDVJe8FCUrS1OWVqR
AjWACy8cl5SgNConDLrMNsydqn0SH0fBRJwFMvL4FWgoWbpSD2LFNEjDbNlaWp0n8JccO3utQ0cy
S6z53lXd0ntMAjS/UerWz8wpIB5GcpxklocrhmRHiW9xK9L32UVbTIEfwSpTYDW0r0tTNyGSVoJd
suqE2HwN0K6QgbRQGhJNBFkgcVruxLI5NI15c1GF7OzE+F7W4yuhKNaDYgN6quhTdOIao4UYK79r
iT41CeA1Wqu7KB3otW5T9C84V7DpllX1ugx4kvF+ctWt2H5yDdO+0aDsB0lTeHreYKqGjFbJlkAb
Ynb8rImzH0WnBQCTAKaQvRUupe2tKitQexHxq6OVZ5mO5rUz3cEfZf2L4rf3irQPtXxr/FQho3Mx
J5Kq+pTR41i9dmaOV9Yck0iatRua7GsougVGLyUvL0XC4bLORRW5qiWvtog/1b5jk4YSfpfOxfJE
Pq8Sub2t+UwaqXq01n1Q2/xaL+t41VWyKhuwAlvf3ZGX6nrVc/eoIGxDX9MYvjNN5Ce4znwG2v+j
od8oNeWbLraPpCW2V+vHM23uyptREIyyHWJRTCGhQrsy/aUIiYLL7tWz1uftXhbdI1L7U72kHI8A
k3yyJ9SobWlvyUIydsYw7fTG0oCN5id8YVyguXpUC/FqOSnjv2z7WJzxezwmn01T8P1pjKdxuDhN
/EqUKOiapU7eFUVHZ2mWB+IdNz8xnPPmiq+ibYLOdZtdweXoAcNpr3FMSqlSq9rZNNunnCW6r/S5
6g8jKBIYZ4l6LeJmpjxTHke8RsIrqmXjSshjflxuAklyRJtGbAH7Q8c3+H3tCBktiOQ04nn1UkPv
O282S3aDqVV9K5ucJXSWaRVCK50Nz9IYJQVe0zmBnnY1DuF76LaySMQ3drHLMyUhc1nv1NRvCpj9
+qyRsgS7lianla/zKMoDMIXpQFVdHFyALjvTrc2oXbfkNKujHWEyfVk7RBOsCB5cMeaPdaZov6ys
H09bmtnH1sDPq5drcRybeI3AjHUvZr2yIuj0D3r4/FLUJg1+oj5sW0L2cd8kZwPgqj8SQHhhZWyG
ckMpYTQLM2qgA9HkmEo0AKUOuiyhAKiJ7KkNM0iIffIqbPSAQoa7IXtVoJPjnjIRydptTrppWsYP
NilvDB7XT1FBUa50h8y1kneMohaOGfs17LIHlAfoW+bpSnoSZUWfOtzF7rurqgAgmS0HeUVSrNJa
NWVQtwVzwX++dwk45dlJMNrzda3miEEnK2N4LSCw8yht1PJA3XhwqpqgvbKaovvgMuQ0BxpRWXVY
FtkuR1BAMyVuY66YO1phJi7Gkn+bChcEQGyqxYWrmltoplu4rr17Yq8ivBbVR6BDsQPQU/kKxGKv
0XR5ctZe9Wwis/Z9ATGj6yDhQNpST0Mhh2PfGL/kNl7Q7gLnorfQt+yqcbqHQO6qx7zjY2zuEAe3
0EOtLGefQFjNs5tsCAri+E6zmT9mOvivoqkuie18aYTb76ivJZvIe0jvskS1pu6w/Ez48S16GTQN
0VgAhFbESOZZNvzcmpYgqOGygl/2unuQfGIQ6QbsAhx17VdKRUbrkPLjlYxrjN4nGo5T2VLjPfsL
XBRFa1G0rMeZJ9Uf74sUdRw4IxGgoDSePicn/8wcCxmffFyGZjlk/UqwupQnjugvLAXqCMxdSKvF
NxlIsz9M/QzsI1OveAv0nVhmxigbl645gAJrtduaKweRk1M92YUvpVa7NDpb/SZNhbHJPM8iAjD4
wtl504EG8hNNQ1j8BiwSs590tIODojIcbr2RiUCgxRnhxqiKYVLUn/XQuE95ovBBCgu3hkwDAqO2
V6GZj2irB/Zlmh4YvRqhlnZApXU5C43GUgK7dFaPBid/qQgkFpq89pt+KoT9YWg6ZMSPQavA7Ihf
3YSZSRXZGiKJhRZYuYHMa1/L2zzY5PQLok7hl0rxnkolDaUJublvFb/QYbWUm2BWskHLDOqaWUCq
bZQtecwKL3/sUg5ovx87eyGlzXQeqnHSjwo1fUsqGhLxeaIpn+Ta8Ye4yckrrIjvamVY90vdBeng
eLO0T22lnTrV8oGcgt5einKMmOIQoFKOQEw2zZHc0Ksczyz6MWf2eul6bFy6Q1ZK+NWcaoPX9Fpn
QeuD9EUkGxX58KKYdtVHleiVNeqUYu58A0I6/FJ6hJXjQx+zKDddTepezXtkxS0zh1FZ1fPIeuGz
L+BjDueY5F8mFt5vQ+j/atzy7mdzH2P3/+P+H/5OccE5lw7/659/2f/+a1JT79Pvf/pFWA/ZsD6N
P7v19rMHpPX3vNX7n/x//c0/Buf/YhKvmUhv/2+T+MOPj7T58xT+j7/xxxSevu5vRJrwP42MERb+
7PT+mMKzO2QMD//fZLUp7hbgf8zgMfRxFIMJoCjGp/+PGbz2N4IYXPseGWC5bGCNf4ej/Lvp8s8j
+Pt/AbU6NgyDlcN/UJgWWixHIOP2FT4Ftsa4XuSJLOVVZ7xDmJ6TABTFt1kfF9W1y+ctay33E3zD
z7TZrGfTKUip1hrjBZ0/6cyOkp0sAwQiwx3BGdYSJMijsQGKDBRjW4ebUuoJjPkE2/OrWsP884jd
K43qBNWv301TmedXR09dyRNUiijr0/pQxStFVj6SjbpqPLAsNGmnhRWlGTuHkMnNEy5fxtY5gdpn
AmHbcz/qw261J3nU3W7+QWr7u1kN4ofp9uq3cm6cndpm7XtXFSrXX4Uh0ui5zNlte4tIOcMdvUtP
25oue7VtzIgPSrnSd8e0Vs4UpaqABOd3MNenDu31iN//DmaCm6Jnc/7AxEh/I3jgbI5gY7RsaZlv
pept7evmBsiFJIZBfWNe7L4u1rI+LPVi7FrdfVsWYYcTtMvYmKonMye8ljwH/dpVFRRFYdzhKVl2
rghyQOSfZhdXKT+IfbRG3us2tFq7OEnu+V3ZKBOPuhMfVuDzEa6B8mdVZtw0iD9+cpIKoiL7Dr+i
nv0cR70L3TlbviLim2tyUQhvk61IfFmV4l3XxyK0nJy5mGjeqqx640DNLrVsSXVI5+lbPChWCEW1
Cc0ic3yLwJDac8hXBWEHwZliNXOrZ2dbTNuL1bQ93L+Rr5KEgEhwbdyna2Wxd3QiHrzUcQZe/eQE
tTJNBjJLw16Dtlzm0bMJYLiZhVY8rmu/PcRzqvopOtszdSRT3UxdLP4VowldZAQ7My9xIlZMz59n
uy/PxBqu53S1jQuAjhyGUjw/zp3sorrvl+8Mqssacr5By1Eo7S/m+/mI15XVZ+Xk87nb4my/WHV/
HmKmnt5iz8mPVC8VH4y0tU+1oQY8OLYOYB4XTn42OGQe1yulC71r6ZGES+subVhRCUHJX7jsx5mV
1apHbGMkSDXVyQI9SSEspTojOqWiGGQ74Z6mqqJYGFoksf4k4Sm583LOJC/KkTbaWFZKr0nnsIOY
Cj391YxbEwpRunsHE+G5s5Qf9map5B+kOdU8HbNndMpMD0WB5But0UZOrrpv2YTUdeqcEzTF7LES
AJ8R+aqfk62VkZ5p9veCHHa4gRUbFHtifjx3CoW2NsxfkWYZjwQIOAEWtjgauf0Tvy7m9dQAgxh8
IeLmSLzJ3AZVzG28jvr26FhmQ/SGS6KkvdyrTIPllV50t1K1WP6X8/jFSiHBZQwbGGLGhUKXlbBn
aBnEWfAlmdSATKaWY5nNtNPt/cqZyYDg1gu1bcp3yxCzAZvF9jotYJCmWWpRakE5S11IgoTfxZdU
1N2jbUvqF9G9kLlj31xj3He1sT3MowoPc3GO1shjDW1ap+6Kq3kvZrt5zCukP9qsQXsWrVifC+Rc
l6qf9Bddl/l7pmoyoJQiTHZG5CZWMMmHGkHB85JL3YdV5BuIhi4V+Ea1buanxJTdeaV68Tk81Ssp
0AiYrRqbWsUsfFKlG4DNUw+b1H5oWESvLQrzg65N+qHqR9vLNDpxGFSAyPiQd50epwH5Wfj42jX2
Vt0Ynjc3XX/CzWv9TXFWVmKV+eSsssr4FKluEZykvpaxOXLGpQ0yliGeqm8D845xeYUgRshoCyDL
FpN9UZdawSTGQeSyHwniwmVc16io9tqZUMaF3VdnAulnz2fZ37gEtz3bZeWnRiQrk7vUQJ1ijr9y
4pCuppU1t17Sf7dMAYZGqh/JViWhpGAP6COnnZh6hU4vluk3FO7DuavK2909yyDJrn2DpuCklwlb
XUBP0QwL8VHVMvehT++uzGGMN6KWmN5UJhwF3aARg7A+BaOTmj/RJk8hIXrfGdtMbJocokDiYk7v
OR/KOVVgHUHPmt/ahfmdqbXbzRazGwxGY38bRcqzYdiwwSxaTYJ8FmRAo8KBlVB+W5n5XpAv5glH
0pXgsd9taqN9zIQvBsuwvcYjR7o+r/remgAk0C3H1jP97xK06iYOsNlvm6odqB7YHnds+cNCJTGZ
nbLlBk42Pc1tkbwpC9TKfKx6b7Xr9BFpClkFwDnnL2piy6NrSOeYIPNm7lfE7p5zU/H7QT2z0TVu
2zY+jiRhET2llqeRNwz6+zi+5KteHbFaezwS2a52tfpsb4TuukK5FavLV23uGsHk9U5JqROxzxZ7
jBIxlGFvjMBaRUxEPe6txu7HQ0y6ETBWmk9c8uaBByqNxgojdzKM0D2XUgKwjKtzAo2WqyieP9JM
ZQ8/qfZpm3rnu+aU5WdHAX+1+u6pNyrreRPmq7qa/RXGgDzPs+EcukHZkA05QB4sZ3rtQSMeLbu6
TySGQ5o7DIiKrNlNd0XQuKEq8xYl6Y/wfMfQzBLz1id187hJqwjAsFqTl+dPGi3QN2WuCSHgVmYU
psXTmwZ0d19uk3WuWiKc9AwwtpEzltDVh8I2vywoBWhOqjIk6C/2nGQqX1yRtPfORT60YgClCwsw
UmX8UxQJRyDbzJ3oGd/NaV/u+6bczqlpzqfWKpKvk8u8xemnJmi3UgZs/LdflixfwPwy6WIx9lzE
vIRBKwa6AYYvdm5ckDLUYZtq73HPIqVqzPQhbxvAxUTLo1Y6E6prvpaQZ48yN8yQRNrpHirpRtlS
xO/duC5skLPufVFqstJcchjJ454OzownobT79/v4n76H1QnSCa+44/7LMf1QRmsNutVQPUfk8BDd
1cO8X56W4QRx2gTd2FTT1SybhOEvs7UU9ONrrtj1M0VVcaql4Kq3tNjxsrkQ+UPTDBpT/qS9lozR
K4gKdLNqd5kNKKv1Yinwwc0qUlM9AY/C+K/T83GfxDlD02nO7UdptcuBLbsWLQJXzJrnlj+b83uv
cdbCT7Pa3Txr20M7O2jsrU470o/VkSXm5WMUsSgZu9IexuBg6dvKhK7eXqUZWEDLv9dF2r7b6+RD
6Ow/qoREal7IL+jyMsqBQ2PUqxUI470q/CovlH0C1sX2HVlUuaeZRX2BrFb4RmHaIX0lOFvFTH7E
A6h+E3gxV5rdDR6WZnKjivyButcfsrvdRLe3SEWVFW5zrB0BkifYXag2UyHUPUsl9RdqMssbsIt7
4zA3rJYGMrEyFsSUHl3Yl8WTRQK3gaB9XU4xNkNf1kQiqHzU743WJ/hz4zh0WFqxkF774tj1BEkk
qdIHcibr2ZNO7HwlU6NzI21kbpNt6pPTciFhi0nyqzYP2veldcoHxl8cCMTc+0Zc6FFcb8CSn8US
j3kcxChJmu/ZWE1wb6u6hELoLCnBZ8fYEllxGhbhNi/zOvGuNcOPRQGX7NZUyl7e2RD7E8atDmJQ
VDSBBb3cCdY0qQNliPPBAxW3/CTHK/0xA2GCBd9bX/k7zbuSkOF+xx0fyHkAW6lNYgnUXmTHcRLy
worBovm2m28GTx5gbgRIC8srRlgyGJNV3zGNaRsvaZf6Rxer2gUIqWBFQZSaNyOoujqj/bKlREnK
zrJ/mOh0Y5aZW3uKLXcOrc1lX1BJw8vtqjsqVVs9qXPKlMRoIHg2iFz3jEWZkeEyYNbQ6AGsYxj5
c195CSBeoHilSTy7pZ/UuifFVyXQMLNUwkbKdAkse60Mz1H499SibV6XbDLfSOGwFqQQbeWg01VI
OFPLwmc/nt9mAEF+Vg7rN1Z5D0kueFvB8y/Py8yMZMqTLL5PfVUmXFAl8wFsO1wcdhM9O+LRi5NW
PIjfRnNUWuMhJ7EQnTVxkcelyvOXRJTDt4HSk56pn65rvSXPlbX1kbi/2XGV5jsFYwshUnqVXpUY
KZBHkPQU2mOrHta8l89xXKkDgG/+6Ag8+lD0XX1jAdUBxdTkl44wra9aK+TXukkIrXDUs6kTk8Ea
XwVJq7f3zQ9DGlRWkM3dqn2e0qWvgzhua+cyLqn5VKfyw9k6gDnoyhNQ16m6+WJWufYzAjPme5SH
/VCUa/mWsx14Ffkc7wDhaSBDmfWySpiG14IV1o9J0QzG0mha+ippA15RHUGe4SFEhsFY1mbB4tF6
UOsQ9MFmKLXmz42qj4pfQTAL23R9lI4oUni8ZXbrEuRAqtw6oJL5qIeEU2ihzhztMIMwPqQQSs9W
OmUHcKLOtbToHJzF5sukKp+laLZXoscA55KkxA9nrBwaqlWsbwVHBWlh08wiI3e2B2VtNkLc23g3
6FN5q+91krHxveo29mkasrljrJM5SViu4meZ2+zrPNZg/GhJQ/95L2Q1qztbd0x3VqvW/QRLQneV
M4hYZAaV/Nog268eIIf2RlhiTzQuUuMW8CYm1Cw7UjYhOPtMe/tB3pI6P4KNzvd2SqxlBllzfRvI
IF1etlnJuV+VgYZ3eBzV3nB0FrGAVrA3YwObT7wlnRARBGs28UavNWPh/ffKnPrUHJTluiXLLlYc
TJlltfwrufpd+v3nmYq4szosnDVUZUx3/sqPaeUyE2yvzddE6a0AGmvqabCJnaU6KEIEcfJOuu1u
yvUj6+1IMbvISrVQONC+xy1E9Bnyo+6gaTOg/jdzh4Ex8trwkKOkdMh0/qsHp9ImWatkYl/btrs6
LbUiWst/Zc34i2T5t39Ewx6KuvPOQ/jrG2Dlw0LTO83XTFe9+/9tpYxqp/ldGf1fPWy8ZN+7pm9+
Df88XvxtZPiP2eP/RyNJXRc2Xp7/XBx8/fnZkXDyz9rg3//SH1NJ1/ob877fcFUWbgJSr/8xlVTN
e1TbHWGB1Pcu8v0/Y0ky3FSwiPg42WbCpkNQzE02pP/zvwEe+/sI9vH3R4HpLbNdhrd//PrPWWvI
zv76yJiWCjyD04loMYsXxu//yTJYGqMCGZggAQOHx5RetqLTddYQhinztT5PTmaubYVokpUA7ZXA
7kj4yIslOvvQb0P8XFYi3ryal3/ptNx+0LvePi+EIiLmJJuM8BWaO09n8BHVWzZ+Nfuquna0ZXkw
6e4YuYPIrvoi0LChjkQHMG162OKa8hFeGVfSviwftqaM1ElUj0Wh1o8DrpKbW9vsiDKSRr8gNJ2P
FNGCvIXOrr+qco6JpUrv9yyZi7cyFdUNVuIXsly2Qy+0hd2wkzza0tpuqlZ2tyUx4shweflbPCyh
MhvDkcnmRqtlFD5zmCUE942+Miuo/Ud0Wx+OU4EI7BuI2OZG6omUbf/Io5++MQYcV19tAFQYyaRH
bupoz44l05u12ACtVRPWvaLWy7lLZv0sZP/KgBBYKjAC1GHmRAitarTbSz2MFAna8llA/UdYNBWI
0JQpO8uszmlFW6t/zyhVEYTwGb6WRV5dxTylkTKk27Ejckn3UrwqQTkJ5x5xiTiErj97JDgH9G2Z
PLB7zJlBLQV6YotNDgfXXp2b+bykIIBrRcsQt1U2foRqXp/XQY5RQQQrvLpCp+pYwPbqsr7A+p7P
Zl+ve2xjxkduGs0R+c/wjHmMTCLSn4uw1ls0Zl2KCrlioHbZuNUiqTlKUMdl/aQMqvE8rObwDW18
+WvVYbbp05gF5OrUD1VvKVcjcyLGYsNX3qt29eVSu4+yF9VXo8sIpiO4IagHXQ3nuiCXWSWYR+FG
+iHnvn/QBvqvHHCq7xoT3t+cL07iuYrrfkcOO3a+7DTkh8pm1KWPSbIITRr6p7qfSEGzXTmEKyAj
r1IbFq/EgiMWMT/oycSpRiewQ9bfXs2OemSsCRJS9G3E6Zss0aIpwHYncBLnFv875v1W7NXJLn/m
dZI/qjAy+U4l20Nh5W3r5VasfEc5wOw+TnrN9eRsI1FkhTGe6sx2WKmQlZEV0DaNCgD5PeXzK0t7
9a1b8uVsu4UapmY/XjKnpeBsWjk9dUqyfZNliwFOKduFtjZLXlyzsB6ENL1OtMlumpz6EffwcNMZ
gYaFRcYj5RpeO76TteNZaDg3Lx3QPds91hSvR702e5mw4wNyiPhAKdYdLKrF0kMbi3wgZurH2LiL
qy8cI+3jWpfbvk6kGk6EvoSZwvwNdmc978aJoRhDGhF2yOsfqqRKHrrU1ANb2sZ7mZUuOcboX976
OL0vRcS4Ptt2YSR+W5fwo3It3VtAJ4/jNtV3k6Azx/6kEKsV1e2qPuQxFAIEY3VRXRWEE18cjfk5
674mbn1TypiTJCOVYaua/83eea23jWTt+lb2DWAeFDJOSTCKVKCCLZ3gsSULGSjkcPX7Lbr77x5P
6JnzOexgWQQB1Fpf/MgFocqr3imms7m4FD0kmU2AfkrQ30s0tK2/ScnuCOE2SVM0E5GS85KWtcGG
Ui+IOD05PRi5Lr40bVj2a+CLRtZs7BgzpzOpXN6U8MWp/kJj2wwyKlS/zux4EfL0vtUfQ6jl2XmO
3EJ2FzL6+wG9c8HTzpZpIJJfdx4SYxlYg5GNj006Rd67FWVhXGJnyPXRfi4ocsWe5Uk0QFsyy7r0
Y3alFNkOVXLTcHBxuP1vDvgLahJcUc1v/2YOqOgT+X/Bt+xXn9DPP/j7LOD8zSYUh/PXUbYfQ/n1
f2co1SwA/0iyiPKeYRj6YxjwGQbwcvOfwbRsYP0/hgGb7liYkv9rgRX/zXBgXX3Kf8zTFg0XFgZ8
BN1E0pC28Ksx2/I92TqTa5wWJplo2VFWMHdhUDFYFrh/KE/xN6y01C0Nnp3WK+xNy6tG859YQ1vs
W/qITyGDzGautWKLe7UCSFjaM1vZPm7M/uixoARW7js3VV9qj5R9S4oTIu2mSzyxApJ2HgcequeU
4hiKyFGd74Ssq1XRgvg5LR1z/DyxNWqeEUStoblLa55Pfm903Xa0pyHx7Jis+Tju5Cquw4dxqe+m
tgpcriNKSSn2NWjgCptztnZz5ygscJE+84M4qj96W4xBn0qwoKFJ141ZzuewiSJsKHowDfp7DEIL
fNtSXkWw3nbWl2XHyzLCq2DsqD4ov/jzkG5amSUB9qhNPjV3TTZbG0qBum+MJOY2dwsPYYskYbtw
+PsLqtW4UlbQlZ6/n9s+uWCDqIJC4GyVmeGvxwr0b0RZSuBdetfMPvARmuQNLwqx6mG8V5ZOvFtM
lkwQJRBFoypMHaq8PUISnmPhhythFhcAxHFDuOHOL/q9tMaMiBejXM0+VVgWidFoZnQ6S1OxRnbz
YnfDvB469SFk1gUd+HmQz320huZyNrnXfy9aP0DjXxxlKZIb2SQz5imS5hd3qxGBucUxUgZ95iBM
pbCYbA5n72M46OZKX3uZgT6d+o8XfNvVilQOm30M3NzsUQGxzyPOpnnnYIBCPKEVZowT0AgurBOO
VWFveT3OQTvpFns78n7bi3ZTD6xVm6jAfJG+YYGwbmoUVHMZopu0TdCkthmRa0e72Oxd1T1DTAhH
SpbWTwBQL960nFJjdFcR+NhWKwlPFvoS71xZfFvs9I3QRGuXUo1LD9aoioJS7Vgb/g9r0dKgw5AV
cE8QPjStnJFbwmsiQrlSWpGibF4buMvWWdTh5hLLmqo/fSU6+1AbqXibrUWss6a9mbTs+zJbE3Zb
T27SJJ33dgl1uJCayGHOvcAgWAcgtFSyL/QZWfE8rXES1UEmmq80fBZYZ6jiwD+Prqaa653w+AYr
07e2TkoDQGimz43hRGcKdYqt6X2P4OmPxLvWkMmO9oSDGadK78RW4OZJcikGHD5l69CYmMXzTiZ+
88Qk6wW4tbPLgswlaNvl3HZNvvXSbNzAhTnbJeuLAAW1uympCFh1hqbfJ06DSYIRYyNaL1auKQP9
jgkO46bOQRiw/EnkDXvDiA6dPRg3LWV8gWbE8rm3aekEHzYDg6p2AHx/RLRdIHm0IZlaO9Wf8SXq
q04TDk9uvWzJKHDXfr8IAJWsfMwwFNyHstePomtHe+U7MPrrkRAKbI64l6YO4x96vmxjgr5u+VX7
k0ubGP+jdirputwhbLvVrOx7MuApSksldqyZTnpv0AJ34XrKpbX3bpyzopj65xTGBBWMJECo9Qbk
sXtEP3Xoy8EhicNNkGHZFydM682ow6LHPvjeMqoGVQsm0Kj9977LLwm1p6Ho7/MeMxhyBAqcE+0H
SZjzNm+Wm6ZzT8nI/9+SoD06tEmVVlliooK/K5pWBnOILgDfowf8nXyrK4iyyFse28qY9u6QAeei
I1mNXt+the7NNLYAfjZlzS0FhXeeDRfmyPjm1yZWoyRVPUmt/RgaFKUVrr9Rokmcp5C/Vv1jaPMR
ndccoo5MERPkQhwB9LMtXO6wIQ0byqzLZDD6hbePkVpWufHmOO0pjSzsafb04o2ti6vO6dY5eSkH
HBvlEyU/X/KQqDIp3R9OPNI4FibdeozyJ0P0N67VNbfSM44J9RZMrVV+VkwT7uj7PA6BHE2grrCu
P5sGaXziY62xl77akXmVBCHz66bGYHhS9QAQMI1HbROsXZ7iYjPjNx+L/dNszfsKDP1mcSBjBjLo
aEXLh2Dy+BvLZXmqByu5xxiFO4BDaEK4sspGn+dZRPm26W36YmDQZEYlpAMGeTPX7SFqmEjRXGgr
SDljlcccL3FRO6943L9SVd3v3Rl9cw+WFVNttUVjM+6QrmhbHC322i0G/67Lh3s9Au6rKa7gF8cG
RZfvurMNfBzhpULAvUGbvqXbmMwNBw2yiLUv2JbSVa1NHyYFkLwL+/7gDUvDuwbFCjZNZ8/7Nzki
rx+J8eAtN3qajVKVBcXLDXOXLKa9jfC9IFmUJpHkUuwiN/0yDol9WDTvae7amzbDLCS16JMGFveY
l3m41VxCzi3piC09Ot5GUMB99CSYaIXBAT1gFW4bp6kChM+sZN8hvcrumRi5EI8Pke9IF/YTNg1L
rqeOHX986cKhwF6U1k6b5quau6/wMD40Ph42NzYy9ZChcbZbc18bFQnaiIccI3w2+7E0wTvmuWmZ
w22KL0lBw2EBgq3Y3tC+mFbhOs0rfaDlUh7pU2hdf53SuwVRUaZ5osU5u3izNM35f+P1VT/4V+O1
YOL9d+P1uSrJ5vl7lO3nn/ld+6fGZ6Z0NNDgacK3ERL+PlkLh8kaiZ/p6CrOUnnj/wP1n/U3BgVy
GcmhBFdWYsJfYLZ/B7vRhvcL7MbU71xD4EyymEkA/QV2kyijjTCc4zuWM14O+VVzNCr5kV072bx3
ydWgyjSL4jThBJHn6Cp4Qsz50V5VUC69yXLt6XENw7rUyL4qgqTel8bA+VwmdAsx3M6nCl9D/iVR
Uq2qXfSP1IwmfyXoAKRojCD2OcCZhtiLxrbqGXewixCo9ofhiA2pGc+NdMoN2c34eGeU+Di/news
hW+tRR9Cjs7aSe9niYpFadZEWi7U183N26B0bQaa+YM1TIjqZqV9o+GmxxiislN8LwRnoH0AUbel
1HSEF42UFffuXiM/8TBURYp4Nimnh6HWdtDKsHCo9EYl14s1arTXRUTZK4/tkn6ZbNYG7FV4BlH+
xb5I6CDCHCcE4noRdkFf5SkGHwqRbdiU0sAwhva7RYsTogZe8c1zlfWlF+jRE/tIMXN730oY7JtR
uPY7V2S+yVo/DZsncl2XQ9dYrWbduE00ZRsiZ9hURmeSO8CUON8YkzGeK7oLEytXbgESTsst1s6C
l85oxQw5ezJb6QWfMNDKoXdvFswhaNXWogUCnDZjnPUpoClJMhO0vyiwuQ7UiZNJ6nR4ZNCUZgfe
gq4rA2Ad6xXEUFzYhqZ7jEm8zP3Slemnjz/tk6wXYzRvjZJoOFBI3F5bp0vcql1JxSGjGFJ0cuEP
pzHKKL6+cs5uA6aAI6dPDwmuDZPSkOxBiKrZ6IrFppxvvGsVva0nSYoOD9tKMCseXDM45pn7qk0U
6ct2SaiOzKr4TiRyunROb3HMMrdy9DZgFnndRUfP61yLfYOrvTaoq93rpY7ePSdh6ECEVLNdFL1f
GTJ/N7pamFv/qgZolDCgu2oE2IIa3OGUUh9bE3Mju0t+TAsWl71V9m9oFIZuvVSWfa9SXSGXLRkR
SGjpN5GSLxAxoe0GJWlw+evOuZI5iEVMD6WSP+BSQglhKVFEcdVHUBaW3Sh3MCojo8XnkznlASLP
vuV0StH2sSKdHKW/KMMFlT4N6kGGOIPfkeQDpdno8+jWiVuqVHvLOemu25JeiO4jVgqQqliGHYYT
a5MpfUgvXPmctsutXbr2g7qz70LR6gFoPnEGtThDH+LmSSRKP5xiW9XjDIRsSv2zIq/3rlIalkgm
TIe1RbTlkKFwyZHTz4kT7dJ0yHZhAj+O4bb9MEaCPCUE0mNksTY6pgc6nbkvC9KaUmlsXGygp0xp
bzAda3RctuMXu64AoFNKRTEFm8YrtYaY4Pt5qSLC3nXzApTSb0TZmp+a68WU/HI1tpmSBTHTvpNL
55OmQd5XoPVz7a8yZpNHaY5TjN90qN4tb46esBXS81hljf0dn5wSRbUtP0Nqh5wxZG1SXL6q+yE/
jDr22WwiyMFL03QTDum0NZVGagIjZGkucUr1Doaazo5YtN2+S26EH/dPnZJfoX7NntqpRviYYi01
5pOvFFu20m5prpJxeUrR5TVa4pN2kHsfdOfG937uJfshrMoPN9F9mo+VUEwWgDibuWIPmRGShU56
6YqG9dPEVJxxdz8KrUJ4JpQGzVdqtBFZGkS0CObJJrfBVcq1VGnYql433+hPJtVMKdymUVhpMOmO
/YpShp1bKeOqq0bObcYv2PVo6jTT6sxIRr3EgMBOm1DaDQgRPyMsYDAt9UIhc9wyqhvmV4OYhLtF
qfYGpd+blZJPKE2fga7ghmRSXRUWL9m6rRH1bauqjVjOkQp6ElWPRcnMJbW0qsMojrgwTnttRQdw
9InMVd+XQ+m+miRNaQFNWP6GwSpfxx2ikpWn5IulEjJ6CFoRLSFuNOolWvNEmlsrEsZzVPuSrk07
PlZ+I++hrIegqwHQN7NSVNIv3D2SHFun61qpLhHU0DQXC9XWOtUO6DUazaWZ535tGfWPQuk5xVT5
K9M2qjNhA+laMxF/LkoGmkOjI0/zzzUBFYi+rrpRk8bac6wUpTii0rdcqUyBueXZVcpTfVQiVM2J
/YvlTxjkvG46VFOYWKsqtFQfcqLfgfRmXwq/qr9ESvKKUSx8kajGbnoljY2VSJY66BnApkp3s5LQ
hjAtK52lPQ4sPm3FkGvo3QEMfSCRwe2fLUvXQaehXAItwUgGs1dtaj3WIURcDFBIgatjeRUAF0oL
bKdzka2TRhgbGmtNriPSYWtigLWVnJj4BZTFJCosR6HkxgY/X1tXSo0cdfGIj0b3v8yLDf1kLRz0
Xqn3aLOiNtk6SunsJlI+he5AiIpmN0zTUeglFn3b06mvkU23VwX1/4bj/2Q4Vm4REN9/jT0/KmL4
n2DPv/3BP7Bn9kBqmjxypaChldPl9wlZDc8OCVbMu6SRg1D/MSEDMKvyFdKtKAe4UtS/89AGmVc2
KeWOCmtFbeL8NwMyhZW/DMg+P8JgdBeO8Bm5r9n8f+KlfZ2FLwxr7cayxPDg0RlG2BFl1kW+ZBt8
H22gL4NxoW8MiXJlLRsxzP7BE14cRET6PM2ZU9yYLb25ou48gGAdayogbUnPlkjXLu/tTdZFl0ia
eyvDBRtaTb62rPJl7LP70UB2k40q4AhhPzbhFJ9pa/HSRya3aq1Mx6Zh5cZjV8IakrjirpHDFbcW
FQBPBAkgunE7K0Dtl3/oWr+aPfMZg9snnVT1yg37h9mfu0taOcqhh2sPU3FfXJJ06Qlt8eqb2Y0H
Jj2YZCYT4hfSHLZ4Hh33UNDDuknTpTtaTehvu7Y3kQFVixNEXM7bxtGMCV8vRshhmjhe3Kk2Y04g
uNlFb/SNLomFkHZtn/TG2+e5cZE6yURm54szc+ZNGU5FkE4+DgyvgwqMs3lV1zgLOl0Wa24YHA6l
aOiDzSAAR0qgMxM3XtkVN0tHWpFra+4R4ZmzDityTXqLNK3JiIgBmUokOyicp2hDw+pjbZd1MM7x
iz/znh8L2znQsjC8loJMgZiRO9BnswpvZTPD6eZVnDT+GvuL0G+GMjSXx7Ixs6zHZFB52nuWT8Jd
VlXea8u2BwNoVn3JxrMGErRw2/Ia7VYdr8FLbZberR/5OmFSHu5YTKNDPe4K/NB7w7WRBqDshZTF
bHY3FSXGKbfDDgjSVsQdEQCtOZBSldgnN2sIuRBEdGy0bMFyD+Rb5Ku0t7JbjRAdqQUaeUDQJtVP
cKD6DSsgPEZBB/wgBSTIn7CCG5adAhkU4ND8BB986tUVFtF0FQq2h7DLil1ZE9MR3ZkuHeTj1g9j
vV925DQ13cX/SR7irYZJ1IYrrcjAm0MyGj8pR6RTVwYy+0lIjkk5Q0+CEsFVCkVbVorAHK9c5nzl
NWFx4DgzRXeSogqzovWKBU0UIRpfuVHjypN2ijLNruxp6dcf9hLVS1BxJF/KPEYEwpsEhAtRevwS
/mRiEbmLNRsq3u1hdIZtfuVt+zqu8AJ1ZXmcFbFbKYo3WVzYXmDJ+bG5csCmooOzKzPMtmy+1You
JnQjuqsVhewoMrlTtLJzZZj5BfTzorf2plAE9KSoaIqr5L2DkPEFqJVd2L2y1taVwaYVojkYitaO
FcHtSReu277y3pGiwAWBLPivFDHeXTny9MqXC0Wdx4pE7xWdXiti3YVhJy/VvvPTIXoKr/T7lYmv
FSn/vwPxPzkQDRJvyOb91wfi+Vsz59/Kjz9bRX/7Q78dhq4NJESKHAG3DE7UOXDi/XYYumQ5+jBl
tNHBtJIb8H9noen/zUUQ5qH0UGHrBobQ30VZpvs3HmES3RxoXZf84v/KK8pf/mdVo8KqHIqNPHyp
6AadXyVazFppU8TZsncjQUJhOFjliQa++bkQ07COItte/+ny/BNVmAKf/qB9Ca2kZNVEQmgDnhFJ
+WsYOskvRMYtzrwneaB5QHE04BMb/0oQCaL3698CwWyYlmUDpxm/xhl3dkuRg43Pk2E32Y0Ga1dW
NaTZupbc6NqYrwT8XIAOTbu0uISe//2HJDzzH34BBhU1y1jE/XBtlTTuTyNG388k4MwumXI5Ihti
V+IFNjbW94Nle6eJ2IsjohryfefQLcB4QjNEICzJTSHW0bQfK8+GzKpCb6bmgBV8FQmiXrxlzJC3
Z/y/eTUX+PxybRlWk0wd1jIUHjYqjnn+pAsiu5iph/SKpYsgHHtA54ZpiM6l+muY1PMOSFtLVjIS
ZCRWtVnXKypylr1eT+IJ1l7eNsBbT8Y0TPedSbQPZkv5zWPJ0eH6hvmTlJZlO5T58AJjNO/adCpx
n2u0oobQ6/DIRnmKQ53CIjL6XkWk8wfHKfFPpGwS2eA4aGMGt+iCoZV6deBSlcU6ghoS65C4XHOH
CZePqbutsSEkyniaq9kDRQHwYcEsKdLwESrlQJeATUnzUOUD4vbBHTt07K63ah26XBdzSqiOKMbA
DJPmmPVG/dAWXXikRHXaAXHkh5pi2I0wu+El1YvhpU4X55Fvx9gsNAIgLLNzGMqpfp+rkefBJZ+a
8K/5marx6rXXcU6vMM/pe2f0eYbGJjyaXemfHKElezLn5s+xl/Oz3vBHZr1pvzicz6dwiqxDHXXi
qc8XcqW7sTxNVeWfCkKxusAnIy4FYh01snNQ5+NOyeWmlZC6uG+NDWdfdpHshateoL1Pjap5t0L+
McoECvWItMJor01035VWX79PCCuePa2bd07S54fK48tFtwMT2RM6GLRm2UAw46U9yBYRX7dgkyLK
ZNppIswuEaXLW8eL61sLTfA696PhB241fUXclWo70XVeGqJ6S6Z6eCEqbjn7NViJNBWDW5A2LCY+
sT9q5M5k6mFHPXWnRfqwtnw+C+iov+p8oJshy7gVh7gcfogsmaEfDYuMFL6JcPAJnioJbsT2axVB
ToTK50j+zzc3921klIze+Ey1pAyqOAwvjh7W73hrlnM5xvOzQfTxrqx4GPKmRriUld0HOTPiKbGS
ESlGvmyFxrXFJKbv015danWLMhUPP+aGT79kM6huvfBNWE4171ga5s+GQtHXPHLDY95mr6PWYlpM
muIu8j713teHFTOdw6geFsYhbu03HTbvK7B8/xIZ3JsrQyNTxdDJ+rMsbOwsuD865tlbovC4KYFm
11PMF+W4WrcNa0veycK07shXs+96LF5PZdLK19528Lx0Fnermy1bzKHVmwlIdpOamv04ebMnVxr6
FpbqsfpG2mlLMbMJleo3fhZcP5wX8xC0ZDhdplmWJHiwKJxhxtovstWyywxO6eG34fqIToTHKU+L
tTPqyb6rDBe7WzglOxs/2Ts1EOjbLPSp7nqOvfortkn/BELpmhvHMOvbzjGI7f3iZb7InNehKsfu
PWl66zURZZFFe5aR0iIieNHKDekGY3/GYhDaxzEye+uCWYdlwZrmZ+HN3bpyyL9cCXui6Jn8jC33
IWbojholIC08mNuhL2/7yjdWHXcYAt7svtNb7YGom4tm97cQGMXWi8E9l4b2D9udzNvGjh5DO7wt
CHvD8cxDFBlLfCiM7Lm1LbEBW+k3vTV/T4jo2VhD/5HFBur/MnqfeyuGKqHBqxS9PGGFI9fVHgDh
w6j7EElbb6IEzUVXh1sIYHGcFmRAYm7cde6SlBfJKLm1Fms+a75EC4Mv/UgC41HL0I0QHIK9RGKH
PFiGjnVWm4hf1SN7VSQZLTIkTX5GcsFWROuLu+tba16TX3yZSzfZGIXm36RxJM+tk47443lg65QM
kwSD1KbHvXhYKEJaG2LQDzru/H3hVvNadqa3weVtrElK4rEsod6x9CG51gr9Bgusv+8j8YhQ1N9S
h9GeSJoxoSe49u+wG6MD1+RriFoXvkOi4jvEFhKNrSPGtxJZy6knGGWNe76nddsX9Nr4QDt2iGV7
Dtt3sxr7XWRHnHkc4B7meY652KCKOy2d+mJSG8skn7VbenZjcK4Mb4zvTW+ePVDJbWYTWVsRoWp5
lr0SCF0h5JiceecnA/k+LjqMwLcRhriDZcInmvUD05lH1o6N21TyftWDmZcIfHeGNnIlea7OVt7K
m3HBc4xEzTjQctkGmO95qloICfzIJUpMdAcCHYbTTM/LaKLqSouBRIZyP+aBOWjVUTTO8k1ihT8Y
c7E8SaybcFutv58W2z8UfTjfJ5m5BEPY18cMMfPaMfKC2z0jWhUWZdOSSfLgghIwHKieyKgZMRhL
b1ujYdpoPtT3iFUnID08/eo6pEsSUUviUzhjGPQJ6azjvKLavHggzoyzPNHHQ5KQrIg2fAgiLfJf
ci8SOwgmscG2FsPZT6Ey71rnikAAnMOjdimw792KepmPs9cM+Qq0JyYQy2mKH1ZU38bh4p7ALA1n
bY0jyB2GNmKNrRiCr13EQcYFIqAkdpob0o/N1x6iwVq5NlZNvHB5exMjvfdYgFP9hyyKIg8smmRx
8qX6gFO+ZrMttGbXi9x+hWRKEMBlSXqyuqh9L8zU0c+itQbiv0QpIvvVH3R9D/GF50+vSnpDgaxB
E2J7+F6lolp3+ajmAlk/TDAsiIMHQi+8oSCUYFJN6yFR2i63XxEfYOibk1+3FSl6E1UvK3Q3JEiU
Xtiu06Sy72aDRIklLuV3Q3pau27kTGYljufVdURKUxLMc5ow96ndlieflZyXs+w+vCQcJYpdSg+2
etZy4Ejewp80H3iBnLXwIumJ4hnIGBPcUJdhENk9A1GcFOs6lvYdfJh2AfWXfNzERMeBl8ILIrq7
1gVDHmgvLOL3CTOS3CBfrG/FwulMkX19/Dl81Ykhnoguaj9k6qZeYNhYlleiULFVk8qOYQx1Hifi
IogmZmAsN8ZgIWAmLuNggnmd0AmRBqCThF5UIy/jJiXzrJBGjXnWbjnc/aLSLiVG1JfEMKM73BdZ
UNqOvCUIWP0Wfv3V1BzGUmQ06qW8FPNnlzKTJL7LeOKTZ3XPa7D8MKVDb4EW0U/RMiYeCTwswlXR
8OvMLSnTsdD6F+BxvjuBLK9c60Uz76LCmW/0IeXz98MYRBFnecWw9UozeLFuZzX++nhD3W7KD0bL
R4BOFk9eMc2fHkT0bloIfywJ7lyJZEQfSgqTUpVIMz+gnawf/v0SIf7ZDiGoMWVfokmRN9Df7xCw
7VkVRVq3jzSjPoZwQmocdskbSevmIVcTzWLWXgARIN/aufGCciR8J+g7+68WGoUC/7JQ/fxNAFOI
H3R9tUf+eZ+pzKqQiBL3VsLkv3aW3r5zHUC8qBvDI8IlfRX7XNku0qd7N6rAEVvb3C9d9Ub8EDdm
adYwqMN8U46y/tr3lnU3JMb0PDJxb//iwrEc/8MvS0qi0mgQquT/+suiec7cQTPbvYY+bjW0pfM4
Sx40nXzxO4zsWcBRxA0GgSOesg56UOecOmblVH1LJXOzC0v/U2/zr91Qv4DOLIHosA2Qb34p1/qH
xTfqa+6RJGr3RWHW5ppKhjBovb4+YXscdojG4oBX87KZTZODJ+yZoFLJ8uoSYLyarSG7YI6sj4DS
y74P7epDJrn74DmR3PhdvexDja4AlRn+V3269j+5EZGmeIAXxIubqu7v7798u9dMmc9jswfvTdcz
jAxitsKft9WMOlMmJZnssel+olgb9gkm460mjG9eKtFUQBglNuOSZpOD3MuiOg+NgapAyvKMwCu7
0fXCfDNo557O1AKXww0x9R6UpsgC3UoWYgt4oAteJXuytu07XcRy00wF8yro44kBctki3JhvaBwd
g6bu6dxSbxiIYe0yRI3zqNnu/FmQammTtG6RmWC2vGMdy2HuHav8QE5SfojDipmdZZm9JMpUQrWl
7pAGJQyCDjWrI9CqHwhJVu8UX43tGQO9j+gLRXRCdZGZSdQZoSRBXHgncq2YQQWQQ0RQ5QtRmlFM
HLyRvyFNz5xjly/ucKrDMeIiJeRFalOLOcyOMtKPemmGOfZmgHvwb9votJYMRYKCjBeYP0FwgSmz
g+sseXTIGGmCcFH/ImSgD5XbHWVqmDhomGky9owb1P40SeQmeVUWOtQLuZrEP4bgu8MqIssA1NJm
I8kR4+1I3ddXGhEya9Zpfc/2zSvWs9ovesqqaZSg7NilEHETTrucp4bFzYst+X1Oyahuki5Rnhue
p2zkjlw6Foq4dPqXLsnf3Ib9cZmEfPXG3EwIk8Cier12fjbi0F8W1Rpkx9qlSQ3zIDg4HjIMVbuQ
Bu5y7dkd0aa2V30jkrb6Zs2C2dDIDfLwJr5Ps/OaezZR7zTjf1/1I0u/k5ftlxI3AQlcwjzoRCy+
dWq3K4m2XMdFN4xra8mnYYUqs98KkpMoxEjZWkrXJJwycR8Ks+lfdLIWN0ZpVN9IKUl2usWGJQXb
MwLWhROgI1fhi5ECKNV4oW47N0EqGVq8TbqwxGztdWxGIR0lLtE/C89Iq/elQGzDf+z0pX7HFM9V
KQiUIrW+JeqXWB2aD+tjLbERMhJx5Exg8AVdY7wu7Rm3YE449ddxdr2TGIFZWhn7p0jI5pjMLqEu
EReu4QDdlbhAiHsmbRk1BOv9OCc7TyFAdMvJ2yIDH3IT1mQiwpZPj6d02STeIl/huO6HyZXfKeNg
3dbt6E6UFgUtI95rYfFDS+jth+tvPZH2LpDtVtwYVa6+A3NEA6oe1Um93/UsQ1YLWPJmA4hvp6ZI
ye7UR+zdQwIyopbXZEKEG8Toex90Eg6JaEoZRa5nMelEZaiwHpRS+FhjNfSC65h0JACs8ukIl7xZ
iLg+TwPo2vU2NHDHJdzetb6fiEk8WxGIh9nO9cMV8YEvyvkobr52BMhJXbAFo7xN9rnFQJVj2Tj1
oUOlpoIHtEjjMlg1my2AI5deAXlL4s3bTAIIEfDw2XjLfF543Mr1NEcMI+MEFuZFoFe6nLILXSET
9TFxBs3nMZL1lTvd19jg9nHZ8RVHIxms08Inwp1jAOIsPILUYALBhYRLA+0QOSl7jRidlFuwBLgb
NyV6njWcnX1nZI79yMBDm0TrDO0XVEsggouV1V8XE/JxZXdj/R6lIC6t3s3PuC/BbYwmP2gKXDFJ
xlcZ/UZ4vCI1msd57jFqNGt8tfykwgDsqRdecabgr7/iN9dDcsrAbssqtg6arv3Q9UWNy67G15cX
DEt1SyXuz1uT2JettICG4EhD5YwtT7IysqC2Le/kEav/tRJgaCSUgKlRuF6exsKM7waLTWsd6R0v
d81oP6rcr96miGGnITvrNLq8ZxEJcQlju27e9ZJA9RHuTmxa1qcN4S5AFSnPtLqfa/yKCpOpWhpq
chBJP3GZeZH+UDDS1fNNYjLw0fxClEyN7GS1sKC9CY9bwlr69qOvw+pbLMLozu0lsFGj7h+yGvas
OoCRDh8nVOjXdbz1fBDSKCuzSzEOoEgWx6TjCiQe6mwQiIKOPSqVO5dXPrgTIOqg2dYdknqbo2L0
vVPtM4bUc2Y8jRCJa5+kg7VTMQlbrMO0yeAAkUQcksXOF+kDEB/mXC9Pi9mXJ5v0pUOhvoOY8fC1
pYVCkvJdMZyPKDVwvQwv88iYLHHunnQU8k/E2fKy5T32tWo9+Ro7eXgEv6DzQEGCQwdo6RkyPEYl
0pp0YvxseZsgFNXwMUTexB1SUavUdyw7hKsmu440+31d5TwUsz5Ub7mBvrsbwYzNJGRV6BicTace
AwNwmaQmdfNcX7OTy9UAOZpvmsqKvrDVz6jKjELtE+0ECtWY030DaPMsaRDYa8sIZDG0AxdT5/UW
DzxHmW9yajmDZMczudc0PbxMJLy94RouaG+x7Po4UgdDzDK/Kr0PxqYhs+9u8RBY0XRAzBBJDxuz
9jkfYiATnskGdLrs3Pns+kI8Idfqf7iQ2jsSt5FpM+CZa4T/jJd5Jb+3RcPIUbdLfiC/iCVGJvGd
4ZZvw2Bz1RZiug50C/CoDBnXoKOvICgJs/vKVJJaq57+Kw5lvfKZW3o7uR01BH4rMneHl6oKmSDn
gQyZni98xnp+zgwg9es/Xh/MuUg5YjTRN+82OrP/z96ZLceNXFv7idCRmJG3NbOqOBRJcdANghJF
zHMCSODp/w/stt3S6dM+/q9tR3TYapFVhQIyd+691rfuceY6V+Ws9J22QMzCZkn21VjxQCdUlZHv
ssiQDhfdOmD4XWD/yXxdezMnstEHG99lH70zV9427jjAfjaK/a7+6licTMelCph0w5Gsxpy8p5HA
Jx6v/DwdD33gvM5tFG/mZRKjaKhsQZPyYlnVB0cVkgT2Wf3/1zf6b4Tt5BZygPzfJ5WbH/nb+Nb+
+POk8vef+fOgEgUOGaA+hz0OTv8aVLq/gT1Bz+OxigAa+WlQyYnGcsmQWJJDQYz+a1AZ/IZ+xnSZ
fLpW8DnD/A9k7ab8n6c6unpm4AgzkItp9ZdcuSwd4tScZXOYvCl+Uakq642HmBMwA/7qtfbbQu3q
ZrrLK2tm/wH7xyxSrku6Jbt0wM22mu3ZZPzVF/GqJNWHh1WMP7Qini7gl69xffHoR+quDAxj1fb0
5QE/bOw+IeQF89oe/FnE4UN6E3ZUnxKkcN2H38c39Jxv8pRtdhUwFjr4KB+cdYgN7uiZPNhQ5tHy
+Tm64hjejy1pfemmBXNZ2DnFv5vuR94cNpnWq68YeIVXFSk09yU5pBC6kq+p3xgvSV4Yj5DKcGFC
KNj3kGq3HJps3OFdDY+Lk2yhu8sQRO94tPmQMJhWZmxdHIsulJSQhyYXJ1AalSQoRdlH3do4doRU
1aYUBKu6qHl3VqNqNntePR6si2drcC++ulaMCbGAWpfEDB7Dob82Q5rtsS4fxmY2z3rE7ZNnJTyO
AHCcFRRnRpRnJ6hfwkJZ69lU+phN0VeJ7sFjsVgRgnnJpuwrdnrIRlUFQtOYX7O8FBvGR/EmQwK6
6wU7H6zQNbfgo7bDLQxxUmRCb3kLDC1dfrVsUO77sy9u7cyAwU+E0kPUyfypoi//ZGq73INeqNdN
RKoq5yK9DK+Qcorio5vrO/RqHFYc46icqXmrHLN9BDzMop+ELOgcfRHzWPVdProH7BHodF3V3BI4
1744WfDodaAHK01VZHbkknlh5jONkeZBNh7cgTz4ks+10axQoX+B1xQdnQI3xdqPuuJiybD/bohm
SfFqhH2hirBviqSJMRdYMSw08hPnbR6XD7YBJsRuyxbafGXfAyWWuy7AdmbblOPh0g9Pl5NgTBgV
1jndyH37eUqMatME/TtVK/AClP/oYCsCqHR/WlpL/Q5xrPvFd8bkhCFaECalhk03KSKWE0IFNy7X
EsFu0IbtCrgtrf+pcdVVlbK1uSCBpg+cyLOxD1r2pI9J+uN1TqIFJXrpZNvcT2wgbDk8hSI1H/67
0P9fNCmwxR0W4P99pX/8od+6Py/zf/zEP9SZ9m8uggSklBLkj49G4p/rPLEVvzHcR5pBt5FziEWn
5w//ku2hVfH4V4tIRDiEUv9zobfc34AKUaajb/mDJ/CfLPRoPn/u3+FDAZ6+6Dcc3pDNa/3cbxLK
MGDjVeJqbKz2eTAcwHb59D3QVk7ugdFsYwN9vS6q7N4fg+uuq4cXb0ibh7rC58+YnaA5TokEYszX
TtUb0LJtL9wPVRrf9WVjvPW+X+G3rQQg7iDksO66VtTdYYOY7IvjJJlVEJACgPAKp09g3UgHwOuX
jrgfsKYI8iq43pmq6+ugbgV4STGMwBApOQdVOKswJPNiR2yI8ImtG9u2+UIJTFN2Bc05N4Hbag96
kBVKteUk6XS7OHesmuUnSsghWFg6DOm0NU2o4Tjvm0cmctaTM0Vdk63myqyoop1QB/vA8nGy9Mwd
RIh/KiFeIZwMox9Wpp8NzSauXDqaZRi8R14a+ZvZ6jSjyJbED7iLHPAS8aDnFpiQ4i10ZMRU1olc
7HmxZcv4FLLhcpxSvtvtBoGjYztzKg/In0kPeKTqV10mihgk4kUPKYoDHMaB+zoNroOZIYpBGCUP
0RJmvkJrcN2QdnrA9P6UVgkwBTWCyiwkIIUxAnrTFFH8nOhkjLbTkFz5gb6unPYEMrF/pj9f4pnu
7uxCE4VRDpJiNfK+Kx2O7NPj68w0ZY2VeZ1p+wrj1JMeYDpMGIbxADnfIjy7WyCVPXTZHlnEbBA2
wSU1oJuviPsa950f+7vAKveWlPfDnDyRdflRQU46zR1RODKLbua4IW2lV69V0R1htZeHTCX1hiVu
QwFirbqpJh2iFuYO/9BdHBXVKrOyp1oYCUlgnNxJwPrhJaV3XXhzeDfKylt1QjOM73sS1mkHZ1NP
vOdAh0/Pw62V2t6GECKNLIbxO/Lf+AxSvb0OFI0T33XElV8lCd1P6vWegy1RRk3wLemtYV8MbvIN
0YbmqDRNW7pIBmpkZmxlGv1Aa1TdugbmBpXoB/pjOdx8aNGgapIDZZG36hMBTryaXED+br9TSKSv
WBfiXctQYsfcxgHbYMj94I0/cAEVVyqmgghZO1ZZ1LNZowr4VtlOtR4IUWU8yggQIkS3qSq7WCHo
JQ9yJgzOFUO+NQ3mcoGlH02X9DfcYE9GHl6BIcCS0tUNrQvj2cVqBq9Tp8e4cYk0qZ3kw+7d9ms/
A58yFfLPkZFoNzRgGfpJZMD0s/7keYonHkdxs7Gd2fioFEls8EQCE6cWIrVoQxzYjIWw0MbBykR/
P8FN9B9yJ0PBKSycj03YJovt29vZFdLPEGNbh6C1Tx87r1BrJegaEhNZWceyj1rOQTQiIYTbcKJW
IQqHPqfZL8JhuEsRVK2HgdsikksqXaD19E5fSIht5DvTEbtQebA4UY9yT8JlotfG5Am9bni3THu7
UX2YTQP7EsZpvSPNs48/0JRKnrVRNjieRVOT3h243StyhRFea0yfYGcODOzjUhb7MQnqNbEp1l5Y
KGGbjCPalJJlFVesEnokDkhExta1h34FIgxUaN3Y2xDO/Z7KiYDeYH7RpiOfGABoil3jjUfqmWQe
xEA5tryiUUdlNM5NKmiEtLmVnkojecd+1W4Spv9PRZsye/Y4il5bNDRMugSzvZnBktw1RKo1uZUF
KwYj8lwDEj6aUu1s3x7OoLrqezBzxkPmdP6bVbgJQnzZrOdCUkL3UcxjPGpSI/BJ6d2UT+LaC6cK
AInqNpFS6ob4zAo8VFLuKph0+3Z5ajMn9C600GwENgQcG00OfwOne04OKDLkjiRE8MOrUOEGJKCd
KUzoEVZlT69lX7kHZyjk99bqLj65R+Oqo1d9oNX74tE9J7UADbhlD1cAigM8eoTPrpRZq4+wcpxt
aijjNPVuvAuG3lxKb7mtK00SZBREO1r8rAfBdAPjnn6EIYbrKZHpqpx6f4NtFR9gh3J68K1+i/YH
xIh0iIYdrWANOJ/MCLPdT0RosQara9mzas024hnynbkTlS6vVObgwBtbF1XheN8HUCOygCDqCvUO
YcyVPDQa+dfUyKtWDOGa7EGwz54svgMZHdBPLnEKpgEPHfc9kVMVE2IZWN2jTFIsY0E2bRrAO7SH
miswaNGqJXpBN/6XAnPodpb02kVXA8WY8KUapFluY6LRdn1faBQvzftAOyNXYX8yGb/DqnAb4Pl+
ebtYh86W5ostxZTuxkTBzcdRfWDEQw+3Lkk6IPiHtmvGmQoh5KrPMOwTdcJ613hfUXDBrQh8cxtn
6iuT9uzk1iHAGghiBHYRXUbQk3nmHujITyUskkbiR+/lcqfr+WtU81szCL/RKmXyex3Sx7Qgt7L0
ZzL6Bu5nBI+imEJgv17Hg9ndjE5ArEhukWEsotfKdD9q2fxwmIbscpeCYdDOc8HkD4pd16C74FfN
rQPPoNfqA2kUTN4uzTbOkkTtowO9q9w8vUirImwjsObzkCkug5997YtQbFhModvAH3gOpooNQ9lA
5+HoDxEidPp1rOtekn+zANmtC2uqrnpKfk7G/rQuyYDedelcnC2TSGo1zWSm29O3LoY6PuDMWY2S
94CGIoNF0wRPiCPnu4xJGhcUbq8H+qPXJRes5u0PKktfeewzDo1jGTw2PmFHoy3Q2Pec/Uj9WBsI
CS89JIU7F2frK2e6B5zxNP3xrzpW1R1seqMwH2Jmym5HYh2nsdj5It1sxMHntQhtgq0zh54Fn8iP
FqLcSJpVs3DVvAHXe1RZ727JZGsz8T2vrNqsbgeTkGcxa//gazf4iiNVoOHU39M6VLezsA0Aikzr
Dmmt7FvyYwbyJmhEs7LWHAcBFa2lNSxhZ67LHSGK+yaQ7v04CSDbrJoGJYZVW2sX4s4Hgav45HlQ
I75TOAIE3vuttweX5vLIlJ6qDm0nQfn1jLE3U2Q/1AlOQvwgZ/i96Qu4RPENqN0xH1HTbNIKEEoT
2e/QKtyH0kus72aUEsQ1O4D5VkbS66t6rGgtJBkmyY3GKftdYGDd1FXfPcxj21yFLJ7XAw73PXzL
u9krTwijlL8Z2A70wTRmHMaDN/jvYeQTKG11PnpDN3mGH+Vcm33ibtpizLcu9pN1XYGsZ9zqF9uK
zIT7lilDsp64FDc6o6u5EmHlrnxV99GGtimsoEF3020ZwLeJzDbdhSh1dybt8G3N+9orzEX71CWx
ft8AA3pmNcue2eL6l3zU4iFLFebt1E+uhDtS8YYkUDfwdCHgGF0IYcMbc4SVQIxO8ISXcCK66xJa
WMUpf8y2zMrl0WoYx8aFNjOCJpfm0RCJ7Sy69qKITX8mc7N/d+txOARdJUmhTtWtE8Xtl8p224zn
r0rVxm68DZF49C+pruYn2WIZTjk+dONjhNlMrjkn9XIzy9qmSUPY+LBNUp6HE5a3otgGYe59Geki
eC9RZiTovMClU/30juRBbOHrTK2HickBHH/j2Vn8iqIZqFXl9w/5XE7mhugk4xptavJK86nctWFQ
OJtiptlPsojYpEEaocJ0MgMJdDEWzyLU4WXgrx40gTPHtpAPY0Ft3JVN/60sSiKcYp/cHEV0YltS
kublsNiZiqF4NOORYAThW3vwztk5rbpmNxUE3gFgzte1MecM4Fqc4SOwxUtO4mC7cWecWXTbsu2Q
mkRklnO/WuIGDyiuozuLyfZ0H/hpW93qKMbwIiMtoFKsaT9aFAsFY8ypw0dNownXOOVmEvTRKvOb
0XmoVETkPcvYhFGp7Q4pumG5GkEozqdcO8Yab5a5pd1CXJtNSMiq1iStUjp59kHFnvtsMckhjJ6h
u39oM57Fb5Lc0I0w0jA6J8MC7+QWbtOtFUQMayxm2RiUfFJ1YtVW50EZ9aGHBXCvG8VZAG3RfmZ0
zmxkAs/FhOWq5Z5EgGMnZ4S8yTq0ev+jYIjBYCoDXdkmrYJhVNSPHfEWyatpOv26IMH7WvE8MnKb
5wWDGQQ/sEtFBw+epYHQMSbNOWkxy6ej2CYeq/NWQvrfdVY3vyGg6GjL1HDwOR9Xfi32Fb/2ONPH
u9QEYr0wVC3uCUNwQT2if7QKp94Ap4a0ZMaFvY2yjkg6wUhBNJj0dQZLguQ+AlycpsABTp5ERxW5
VWSsr4m0Tbc0lZbivJm22moVwlj/ykC6sak4uENvT+SuzYT15jraORRZW5OywMrEUCQAulTF+ySy
h01bMau1kwLRbNbF47dcooMhH/TW1rF8ZwZ8O/BOcKgJRKiWNR2Q68Me6/vonHGk1cgwnBHAttfs
aqndLYMyzjfclNDO0iTejjQ/tzJnGw9hnX1FMlmvKukXqIKgexkjO0k5esDOoNgTGCyMae2ktr1D
YgFtSfrGrSLc7L4eYzhFWX5NmDpdyKikoxWNRg7oPI5/1LXnXIdhkrDQNmR1VwbPbsfC32P/nvKY
PPQ2L5gsIYD19ThdwC/Jm0Gj5EyBrh4yBk1bsJ4smATfHBNh3gXAPFZd1+kKIUj0xhQ2xcgO0IrC
rgluss8A+kJk5F6GRPPm0n6N5GKzHDssFEUSF69G3b02NizVeAj2jrtoOqp6eBeajTVIxHw1FcyE
TQ6eCUMf8s3Ij83XU2bTffAjb4Oy5A2KdLwd+LYYyemXOuAQEQWbaW7e4RK9dCmW19zqRbXtVUmy
rLaReQeIIfJEhsc06dy3jFHdqoiEt6ZmNsXaKHWab1sSG/vI0UBjvHRh/Xf+ng65v7ZaJznnSGnv
6D8IAcBC98F2qMVw0ynqbbSfAGCW9g/WhnpRA+bbeWSCTq6B+DGWHNFSlaJfdlS/GY3GumAEoSNQ
t99VrNXRp6O5EkjDSBftN3E81djvvIYN2CAIHc7VhQjmaBclzTfOa5RiU0nassMg/gpwyZCh5Omm
5wFM1Ip+z7WN5PCJUuoxMRroFQDSTrFnj6CDZwpHdLMhOEiQaL3RMtbrvxLdeE22ir2KU+upJEJq
nQ4OmbVeG6xR7AbPsTaJPKcXvJEiQAmDyOsRlA991jmzTuUUnxPSvFXtA0bu4gdSMj5sVtLdOFEd
lUinHuLKerUXPb89lM575+btRkStvamN4kkjMfyokc0yky4DUC90PSi+0YMSkekV94jq8R1XEYgI
VQfh10H0SI71MABPkNN434CIJGEzCEPaTmocCcZzJszDRWFyxtHuPutteV+yYIHZtt0KX8oQ+j1k
wlgZPAnF1hMZrEyMjeOcRJqjTogimI9znaVufTt4DoW1mRmEFCPmJcvVIk5kOwS52W3hbdc0rb3g
iv/Bv8rK4MOKrHsnBQSSBUl8lLXIjpPL5mra4/cwq/tmDxka+C1gGHAXKYzAXB/nxCfgXZhPpMnA
iDEVUgNr6QUuAViThNTIaGxYngmqPFype8ulEkbFwZLgaVQph7QCmDY0X4HbHTU3/DpPyLLIIuM6
lB21Tu422xSOB8IQtUOJ7m/9zMuPtUv7r5GiIz+tg3/IKW4dAk5qo+Ei0+5dYKzaoP52t1KXF/we
8KaLyWdMTSy2b6iYiKmJBuJcGLej5TwnptOdVGgAuWu9ZB3lzDhiUUfbpCrMA4MUY9O6fXdVIsik
c8GUVWTuez2G8tIbgjZcOCbruJq+ZpFJ50xN9g7PcbJKlf0tdAfzYQyY+Xsa1d867avxh9v5wwNr
n7Vi3Ec6omj6Y9vQjEJUuTYJQb/OW9hpkIsTBukIfg7SK68dlXdr1GlOvyFrTfZbbIbElKQizo4N
+yOKj2qH26d+I8yhAjni2FAljXn+jjU+1Gtzyoy3yitaBvso4lI2POYQvq8PQZa22KQ5IvkySGN8
K9GxJWRnaxfT9I06i0crAqYJqSe4rUY7vJ5VzLAl8T6i1kROIGOjOza0oS8kGIZrN/HHcl0jh/8S
aLe/AzDlzDct2Ygkv/hFtacLyjBNKkhQ8yy9nVklpg9BPCHVy0pQyiTzVO9A5MScF0LjxkxadwDv
0uFpCYfHKXK/UCG4D00YVbuomdSB52Daem3HUF8GTyNBeqs6Lq2HSDCr6mL7NjC78K0gkW1N4nyw
NrGMLoHoIM9Po0VRc85LWquNGuITNYTSO0iKFZ6DxOuPTsn6s/IUkSb7KBz10iRi+jjSC6OmKZgX
Lfm6lHdoAKD8eVX71NZOc8KPHzD6qsAAr3pBj2+q03BN8I/56sGBsW9G4mgeB36Btwkgdz/3mUKI
B/CJphEN6mXyA77X7muwltw9hGfVo9qPTZmc55p8ig0bFpavto+omKYRZpalCsU2v1RCrDKvReb5
Xx3ienm0+1QdaoKEVmAECWhCiRgQZGnkqDQDWz+4fa1oPpGF4xFORAJgbRn4F6yO+WccpaSKRiH2
cnpq0/2UDZpEJh400gn1tARvcfDGiZkjoRJFvRns+mOkvN4yIrggMWRc3HniWGee2rh1D6MwCZsL
thLrOV2YCRs8QQXndde865rKTFZ5MwT3nduyn7KWVXf5bAzPhpP0Rxv9SI8XRgbX7WSo5ww1yg22
xGmPScDExzd09oXMHf8eswrHF3Sc8mQYsfVtypPsqLpgeLAsm2aotnqe0qpkWV0VblBa1IyMShMX
KsHaHx12rH6kK8gcWRLWRIdfsZ9IUn1OqWlNhIl5o8s3XcAvUm0E6ifr7uaow3DoTbW1tWlDPYrZ
j44pMbBrHPbTR14X5itkKAq12VOMmGkw3cQSMfMqSpPmufeWdD6GiZuIzEY2exJxOOwkWxF16b42
RpJgaI2e2lD7C81KbevOy861WZbIdHxTnCt0SV9UWipwtjopNjE5a2uvBZdsJ8q41FlT37jTGByK
2AQPNMxke3XCYTYLdH1ltKO6DvLCfqF7a7CJjfWjoL47I4geSa2k+qed6dOlMeL7KU5x5OBipGlf
pWDUu+K6V/K7MZjmlsUpPHixqzbGNJvXcuDRsFMr3iaNfVXFZnBXak9fjZM7HD3Dn8eVF+JNUZw6
eipGnMyqPXax7K+N1s/OyCm+lYE2t0M4iV0aTG8RRow1YmdOBlC8mM2HBb2ydnpCqR7ufPIat0ho
7K3BjY6Mqe7WA4gKUpEqejZVVk4WjbZ5E9va3KArABLgVtSyYm5fkxzbF0eF+TC12iMH2+z6u8An
3I1Cj8DF0l3Sf7QbJyRpsdmkblZl9LOG7ExkzmZ0Gd/QY4XSMVXxzkQXusLNeeNmM38uwkvH+Pd2
VCV94CF7kp31YuO62Li49RLQ3Bs6JW+ybD3Icgw8xjGONp2Riw0BQtXOMjPnMDrF3onS+zmoOSo4
iOwkUglyr+ZbO07sFWjh57pr0jsv6pGzWwcKK7UfZmf4auBDXlu28YJOS+zETIWsGyPZ1wMbNdj+
twIfx2Xsm0tfLSxBUQVs7eZyEGQifhvYkvBdYcVXDXLYszMY747h99eYlNtVy/q/ShiD0eiRzgsO
S1xVhT4jUddXbd48/3ds/X8aW7N5/61A6fmti5MyUlX50+z69x/7Y3YNsuc3aWLv+wdbiCn0P8hC
lvObbzO9ZnT9L32SswDt6Qsv7gsPce6ikfoHVcj9zXVws0C1tzBkgD76T6hCvMSfPCfgiegUAO9A
HcXM2jKdXzwSczU3PSZgBgpDXszrMtH9pc075a302HRf/zTPv/sdl/DnaJ2f3TifLyYZ39M2hA/B
x/3FGRS52kGDrJxLbGCuL50KezyEmKcsoY9G5SzqV4bPzpsc0vbw//HS2G9FECw8poXf9GcjUGJk
JjJ607nMEs16KVtDbocJhMLW7/FU2yx3jEJFi3KmC2ck2H//8j/zKpZPjirAAgOABIwv7teXt+wE
xwI5XBeUUKyigTEoKgwy7Gq4zMvL6QI569+/pvWzEeuPF+VWcehHeiZemJ8/c1mXYR/V0rq4qFNB
MAUIN5nhNjufafFTjSnh7CQ2L94jt+z2serVu1d3yT43PK5D40EVrP0o1YfOaKNwi9PBeSO+hoMA
tbYwT0ONl3OTzJWBA6A2MetpZur2+u8/B8/GL7coA1gMXC56PVPYzi8CumAM7F7DK76YPVVS1ufO
lc6htRI6A/QhRyN00pnbwTr5p/bkL+7Vn1Ecv188T/J4ME/lhX81Y3kGAgnttuYlNQds68ac0OEt
4w+RAuWYzFnfu05t3jDBQQQwxf2/Q4H8zwcTWAr2Od+DD4784Jcvb5CyhHapzYtnePo+WR4YDnr6
Lhoa8+bvP6r5FzeKbZKNRjI1Lwjx6OcbBZ+oKoXozYuTSH1vUM1nuyFhes90ye7edeYQ7CO85ekU
0DtqHyk2Bn2sABDvjX/zdf/VB7cFyRoAzlzmpL98cAtqomxEKC49fKpm7ZCAXJ2ptQVsghJr/t9/
9r96SHyWPZ5L/uu7v2bQkboqEsNGMNh21Ii0K3KiByJdnXpfVCdGvw5tia7igJFwl+NTNm9Ai2uO
3akJA8mEIX4yvEHfRwxjwXgJKzirbJBbU5GAFceAtPitKU8ZZa8ejxI8Vf7vnIN/sbz4Ft+fQGJF
bFnwyyOS5hHGO2QjlzBMiQWb/bY9fN43WhX1a9sWAGmDkXUPlOO54EiFrX/OYbZM6FJrOIgR8xen
yffzONN9MUPRvQctKa9/f7H/6m2i20JwBXTDccUvb9PgFDB4jIkvLipyAP/LZcb6U7+aAjREk7f/
7s5edtCf1g6CZLirsf+BzkMc9usrFiqyUpFNHdHUdnVyVeG+hTRd+YedEk0gFj0+fhyPrkkYgvId
UvAMIwPehwQjcr0i3US922DO71KgKXth8BBgtmDhXO6Jz0vUsWtA1UzwMXWDX50m0w7OBhz2K5LL
zJt56qvT319GPsGvH4tPwvdsc+dajg8P9ucHdgZGAQl1ii7g/Jnu1dPcblLfSG8bO+eEXjINHNep
PzD5sVwjRzE8FGFM6lpELxHmhC0QvtdA0FKCB0Sh/B2ucxy7sdf1WAXMiH4f4d8M8BBVMQgX8Wh8
oR0XKQATuKVWYzTFLigUPwY6aAmejLQbQdoWMRxdhtfVCgFteSGUIT4FXZGerSKoboY0pGQPqlYw
7Qfe/WJiobo1qyn/jnfc3KBb4nxoTfNc8/6G+H1yqwnT4RSXm0Sxfx+FdAsbG3da34H2rMj9JnI9
JMQZ/q/rg+8ApeMb9VNfIuKHnuP7D1ISCgw7IsqIDrWGZuAAGrWcEjw5tWu8wMG3xqAJtC6LTmWH
Wc8KlRtOX4BnDYi7qzAwnbMV9QzPakzbGJ3kwzQOJlNPUuvaC8l4Jg1tV5UuQ10rYywOt6LGTlzk
7VpLJw43pLPKpyju2XYz7hEfxVS0AsoiMaTGSMcoDeTWNxVW+aJy3TfkMZQJZcBqQwnIQjzU7AJd
MvFjuOjg34Q2/ZWgo2G00maa+wuVOOvZmU3Oe9g0yh7sxdGORDoR91M1Z0PLgHDsqYKbtaoT8oHR
7cU3QybV9wD5FPoeKxZ7kaTtRtpFdIPftd21kmN7g2RuxCT1QixJcrQY/m1wmnHKV1VFB6rp9j5E
gB0nwOprITv3pYLjsmo+g46XyOOoX9KP55ggZNHz9azjUJX7NqqBK5ikJXNjFQIMUvgZpIwSEJ06
4cpOQw9eE81WPxqf4ctDGXSZcyx/j2WGLiwkN0A+Vf6m8Itg4Q1Ojr80pAA7hEtkI6oAy6Vx5CSG
Ga+SCWlSAZ7alPWLgd3G5u1mKaetqZmKYGeIpfiZXX3P7J0rDVakOgm8qDarveG8AbuGCsP0v54Y
EIT5F210fGNTqNgUpsnuEbdI1hUOoMk+mbgrV3Fgspk6BKLhfAFc/Srbjm/Wg2JALG1aGYj90eqP
cuT2KiPGD91C6GkTB52BH8xQuifPeQvdkWCSRFCvqjxgNSpG902Hs3waLdxl3YyTzetx/xkO65Dv
FBDv25g+fsMTStY3ljScSI3Lm+PEUZ0o68Kn3hvQ+ExFdcLtZT02YpkPI8GQZ6UG1meWM1QmOSbJ
aGOaij+JZkYxqyGh8LFQCpFn7HMa3wUuF6e12KnJt7T5G21spjf0o1hiEFkE5wjb9Vn6lb63XI9N
PTFYUT/XSGo4wFIum6gPHYBBVNC9g5bnUsoWT1sHy7On4ODdFkzQUgYNjr5bECLWCnPRdNd81iJZ
Thv+FhxPe4iiwbzpZ76RwaEynKzRfERAIUHvp9N9n3DcsPMUN1tosT0rjb1yWqrHyeLam8XEh+KR
5JWyeOjekajqe7jz3TsNDZqWUUr1KbLBfQtgz2/lUh7VObttI6PmNc0Kql+ddNP9Z6EwZ005AUzL
vTdrwUktkORXVJaS+WOQvjt2vuBEfJsmTbN01piRY5QLxU2HnLA6cxvx3VnLuy2rho2nq9pDF/KO
RCoowquqkVvXzOpX9JXs5jjujHYbkuv15nUzZs6h8pDLNF3LO0cHSwUFWJo4gMZoGbl9FjhMS+R2
IY+//374IQuBi5ZKBg+5OznIcVA2YXOomUdcj+4UnGNklG+xb7f5nm2HN1hbOiX80SC5e0vLLfyW
GzEvXn4+QmboghsfdLuUQew8atOOl8AZu3fSz/mO6jCguOP/StSi7RZ7G2sbYY/2VRbDvzInDGss
AzbWC3+8gZjuX/FxqhOyFe8e5QliKbJGeLeI5NoD0BbzBnUrdTky6BuB1ATtk9Pzm9EL6TsnSKf+
uh4jI6YnF3IGND2iNld9PAf2NuA/Z8gm3MCKqSv/NAOJJDfx8VoGjO1UI7DcWZJ7hBGp+xYXI9cU
pCyf/3MRyHCr309JyVXJM6BxHraVqwZ+yKn2lpcvRgUeZnnqc1R1r0BcqpOM+FYp95tDE9p8q4mF
HQb15XIdcEifiGIMnwxCrO5w6HpviFJ4XkWOKsNKEKPCU+GJb1vIgavPO9HRZBycxoQlwDWp0bcm
kkabmrZBKi41cctXQbV8QeDaWJqsKmwORWvKJxBW5GAojqPdloYpRZEVoGDExh0VD5NI3TdyLTH2
GgFnAPpWbE06MB9HYmxJcLRoYq5Y52UOF1bWrwAeeNAbc9R3n5+QnYgaGZgTsroK18nngReGRP06
mzaPaMQRlfDMTKxGjrSPfcMf0s3na1FLlTYHI9/TZ8X4uW1Os+COqnPMiHawEAFmt5bn0gpwCfVW
sWn7npPMctXaetByk45mPm/a5e18GlCzJHTeahQP9rqMI3nGAcRjNU/ImX17tndovACIuV3EcpRk
PFyWE7A6xl3rMgrllifAPQv1PWYbz96Og4+/K3EZF7qyz9173Y6LCRlxL8NK/JRvEMC4a/jb8qnU
gmMrGRNXWVMtzmgJWABltsdP531sNQ+msCDS52HGhSZ817xJ0s+1T1uE/VWRySJPKRItR3ImVfOC
BKhOnxfg97VoObiT6M26sCysbeSz43zeu0wV2Na0IllP+8n0rWUbunzenw5z231KI2A/lI2TXft9
wC0SiL49OG42HONoIvvp9xsCfU7wUZOONZChNbT/j70z6Y7bSLP2X+nTe+hgDCAWveicB86TKG1w
KFHCPAbG+PXfA8oj7bLb39qbOlVlk8nMBAIR9733uQeDnCi2gtp7iQRayttVIaaMmwJHoXUlXPK5
VlNaV0Bh+RAyZSTVWpSlVaIDl6xEs84MkkQ2IkTrpYleJcsbMgDgUYDXgjJs3XFhTrIRajecPa0r
y+UtcMlZD14sCAcvaP5g7YcNTxj4mrghai6aPq1Y7SklvQZxom85qXNRm0A++nVHvgFvD/cXpOus
2FShz4fNZHJ5fHcpn5KDfwYxiAcQjvzImcc1qi2LQhW1QwgaKZAsV/3y16Z9x23mNCBQdrjVp7ti
dluxqjmqgdKd2fh5aMvYfwYmCiMYbWOTuu2ER4S9kL4H/pBMh64fSkpBVApVsmQZvcLCyl/hBYR0
efIzEtiYVqjbh87r2YRERiafzBG6T1njYdhxq4w3LkPh+z6Yimvb8ShiDKk1YEp78PIGI2zLyg5+
MP0e4X9c+fCNVg6+frqcK7J8zsTjMU1qnkhzwoi9Q/KU7FBm8ZSlM59zUvOFVh6Jkb3Rp87OLAPY
XFFTddg1aJOHd59eOq6yrDVPzeLIyX46lGjZ8zqvoaaEsHi+yylfICb2xGLIJjNctcrGETlBETFP
zbL4n/A0IUTKOGZP1bsVJxjasY5GZaPCoLL16yYPR+MeXCRfT1vU/GdDCYiGBqCnGxRAoowO0Ben
XRb/ZmCPUyxbuiYOpjvaBdnhocGv+2bknlkOyhlh5fPoSG5VGTcQG8yWPw8UGGITllVwq+HIXzq9
PUzCmHVbe0mVkSCQLEmZrKnAXZ7hFnaspzAIuYLeDoaRGZX1Kc/TmiWvY02r6A0NKViZWlrw4GEl
hCSPYy2tq2jy5JNldPSNaHIqOOjcI2cwvtel0XvaMRvlai0iViuNh/Jh4JVJJrJESlpGbrTkgUmh
aMk9kS/7zTokhk+zBjOpsEa+GikhI6E4jauqY91rG26hLufiSUJMJEbl7cSStFlpjVduzdkuPkA0
Sb65gzAVZuOeO64zcMl4GfAC48cOo0EjMXgyF9ga3COBdtM/cmCj8kFxvsEc2Lf7Chj7jpQQHu9A
dd6LSbfQAzkGJDtPsiqh8/CR+CkAOPJHNieJQvBgEaC6H2IUa6yxvnOssQJdtXohLPzYMntEIEUE
1R2VrDChFRQUpom5s3e8cvwQt/30OMVCX8SYPR4xc5L55w5hdea0A3ASBxCWCVFg0Zrd2rhpqXqC
Zq9lGZBWdKaDHXnG1752vNeUisRv2HsGYjWTYrs95ozqxGyjXCjzAkZitQd2RnUEf26LFyJkXA1l
jN5CsALNyXOm5IrqaZhmqUg+FnUX3Qv2+NO6L3JqcJRn7ufAm6+kU4ePseFnX6tm5jeRKkkUO2Wi
tDe6NDix5mY00tHW4fRbtXIQn95khX8T6H+TQHfEm4Dyizi8eele/uvb22zo6qX49j///TFRoGxU
8vsBz4+f+mnAE4gPbzKxBRDwpyzhzwMeaQO+tgSSuot1mjQ6qtjP5Wr+B5OEOZ0T/BPbJ9P465TH
Jrfo+OgZwrWXsYH7T6Y874U3KT20VAZK1HbhN3KWf/4bDBqDCeqzeFL+2Gy2hTXdeBarhZ5nVr2u
5ejz1xLVn70gqj1znkV3E9Y7gSrjXdd2XXhnh4z9hnBSsteLei3yoDlEMzv/v3699zrf8gZ9F8aX
ZLxCAPSdsihToZVkXHb2q1i8pMvR4m2zqjwgGX/9Uu+1N16Kr5qRAAMJMObv0eMt5uKozyz3nC1n
cLKL7cHrYAQxv4pYVTHZPPlZynq1HNT++qX/5F3+qCfBSs8YzXr3NY5NNsym0bpnZSNLl0G9yPAe
NKaC7XPxNzr8H6YCvFGuQNzfpLCRc96LjBPlyIU/Je55rBjmcQRkR4Jr2WQzPHQ+Twv6r+r4RJ8D
x5255ZDMGkiDEkOgBFnDhif9T9++YH4nBEKuL2gpfDemoPyAc24UupQfubxdSbkziiyMs//P17KW
AQRu3GXO+u6CilLHxEMyu2dHjegJrrEwnYrprl+21X/9tpZ74Ve0PKMHKdDtA4wDvsml9X7Sk7Ab
5/HTu+chjL/jFKM1Fvrt33ybf7x0eBEGvG8vxir17oZE2HZ9YvruWWPKOKdwI4gCiNpYW+y9/27a
aS2fzvu35MBRZm63zK7fD5QAUliDNiznTBafzfXbAAWzHbtvKgZBhjUZJyIxc5MuA6c57ki/0lR+
/OsP9k+uYMoLWPaWekqy3+8vmNC2IFcDOjpP9LacnKy0qERbtka1obhCOfgU2yyz2avPumeS+Xbz
essElBXk7ybQf/YNuC4t0nL5ppmB/34NziAFTwU5o7MaODe+7VNHQmtnTjJy+9dv/M9eSggH1j71
DM4f5uxTDdag9RvnnHh8vFJG3LIGjYR6HQi+/b9+sd8v9SzfpNeYHUqXJwuTp/eXb02ENm+a2jhh
FuKEYBgtcyYHoUuPCJUDrrrgb67l91RPXhLXr2/y4ObWcf8wzK8z7doMvOXJJOW6x1vHRl+1aroT
o8GsFHh5sX07DcQB2lkScUsVTA/O9FWznQ8S0Rz0sll+W0F+SD2zRk2hxdHQDLQXWeavPyTv7RH7
6y3h8eCHNbMMsbF0QJ55j4HBT5WCUnPcE7XmBVYgIq5VImgrtlTWE2MoZmaKHBbaiuBiWs9ia/HL
blvElWI7p0sYPYRpiwPLA82tnaJ7neyMS/fHqdZmhhFv2BmiwngWx7yVFaEDvh16coGyCgixe20X
Jc2niaHdqBRY4WiDke2WqVUQuc6pTfkAVzPnvRsi/WiJ2FbkEzlSI13HcLytg6UoT1yROgcaWMgY
N3hOUaGzIj3tiH1eNrzGIlAJFaPNNgsQgGA43lKEJOuKMCtXSO1yhEKz7/TeYMstwFkxm1NdVKDD
t1YZnzLanl+ZIjWf/LqEMFBYyXxnBexaDKCSaD30aiafrVnylfmaquJsNaIPPTVENT6VXSZesoR6
Y3IRtvcyWxKB3CJQshIgrF4KZNKvtQ7tw9D4zV0rumIPwRkvfBJRi8T6S0RglGQX12/qI7RAbtJF
vnVDZApncqe7nHHh0+zacMcWBfhtdPx2QqWVgc8H6rR/p1Skn+wBabmWixxQ0LUA1KVVr1kR2fiR
6ZfaahVSfRDMrXzqazJUTN1m5wgrmN9SLMdu3fG5uf0i97495fDABzt8iLmzwpPXpgciCRhZZ3pP
OajGwmUyUc7aP5GOWpQZVMc38d1MbU6/TNOmbW4ayIZvAmmTEB6meRGByscSjIqZEiJEEAhm8pdm
6IvT21HSQN8iW+oOjIjtaTGAOJ5PTX0L4vNVVGTzuIKjOdoWOrCuYoPBF8SeAkkGQR/lAkw2z5su
43AE29rhWh448pHGDPm1QQcQejLQa2or4FnUdT7mjjnnubxipsb5vnYiSjGox4Y5njDCHarGexFM
07DsUBKbb7zZau8jR9sHTUrK39iRcD+Xw1A+BJiVL3G45puGZAq0GQNdb2clJsBJqi2PEV20/BYg
opRUaAIWpgoF6pxe+EKCuRh473S+Cqiiwawc46ouMinXiacQ+hl7rOdSzw8ZdTnbvorr+pRBcmNn
JMAYkdErb5GM8P6mYV8gGLTd9wAc2dGz/f5KCo9kzjylGMb7jJVprRdVdzRrrLIdho9nkWet2ilv
Fl8n7ROiowSKzmKzjXaLkWMEwVAnG+qoSiAhfXUl04Ewb6lV/DlaJnB+1dWXIEXEnjlEeLbmzm/2
gRrFpxqFbUffk/4sorE6UU9BFnUaXf0ZVGy2hSui14Sn+BoDrD5rOJjl5xS+dkcmhJFvZrb+ftmM
whyemHluFovBtmEPuKLmmP7YwO6WhYkpAAGtux7J74idpT6mbax2s9fP37CTjwBREuN2llXxTCOA
u87nkhRGScl42gBXwNn/QmUc9wdC9yaEY77uh9baFXXFLwoM9GcGljiqwwpmBfQezKXwYindRKXw
HW/VYu6JquWbr8cLdrrBwXas2duUyUAlLvEnBoW5DDcuUXxE8Vohy9MvqauZEHxR9Y+YqLGdD6Xa
9V5G3Dg2v+YEKp9lntjQva1ppwxCWX3O3yHDrrjlqaRhnbC8XwiXOtw6MvlGfVwIF+gP5Q2WL4hM
quOiNgQ7spe3sYFhp9wSahntbKu6A0AgpkVGsp0JDZ3VtnuNWpMFqdLSepjNBbhldkyyWtLL0Tbo
J8/cZglMK+T7xmSGzChOA6U1KgzQDMzeFC9/zttDpyTP46D3iG8SWqvOVZsvv82aajgqbz48VmM2
Zhiqb4D7smgT5S4InSLcDLXLrd9DrDy4k4sv7G34VNdctuvKH5ibQMHKP9lVE7Gfi3vsMU5FrTR5
PVUXn700Durvcz24y2ixC+EsdQowuTt+w5PSRKQODO8j83zy+7FUB7qCwF7SiJD0qxwG9hc1dICu
PWfruUkUrcOZ5eMZu3pv3Ce6rpxDYMfB1YBathYY0LfxODYAXoTezcDqH3EyEOKQUKMeB68t7hhR
fLdz4BAAfa6zzka4EjloTFu29GT0tf1K02f0CqF+vI96n2+OOx6ENLqsZBThE1SAYb6UAebKP0Hs
VBVFtNjO10qwjq+zXkXjoZOTeXabar5sVOfcCT0lQNroGyEQxLeQ4nBiymSUdN5tJ6sjsNe2Llh8
nV835CHviiRo1m1lqa/4f3Niy9r5UkkxnDtRQ0DwQjsByBI4yTqLcU+MvR4lvcw5y4UMPZJOgXvC
rvAlxNF+P3ZRho+uNy/bJPI+Z6OgobrNY8mzEozsCg07Ahs0J5ft5DknA54nGfkhUi/kYOpz4WNT
KBMPxIEwDXwXHbRIYnBzsjPYzGJOp9QqpIQ19CcAAqXzIIirHoaSbkIwkuGFOff6tqPVdSWHaPzU
513Tb02l3OQ0JdNEqUCFx2YVhCAkrsSEwL2niRgiulcaF6mvq0czIVxLBWUP5MQ2fDNDFw3Gq5En
/HdraNRlX9fDfuJBeC5TRQVDLeMQ1d7ieBGzuO3BZ1gJI+WaYWs0+MNtZA8jXdlp6NVcl3n7KZs6
Z0V/mkd7s80yCgFAduumHiCh2nAPwnVeVvZl588QbHBQWcE2yH2XBdGCK2OLPtxJA1Yq7Sju0XUb
4gkL/Vz1fnKnSN8+9rQVPAX57G4HClXWWNCZivggYFwT2RuKTupvnHr0CRqFOiZk1fEc6haiXGgM
RDZdPqqbQXNOobfPB7Vdhck1/rDp0WxH49JLOswUCbj2XWA4rb/CCert4A14gArsBCBgz7X7HaFy
+lgHTvd19EL/dRSdSHYmg161ZvjF1CUFUEyzeYBurzvdgL6OcTMd/K7+TkdZdKNSbAUrnaju5NBN
XTFdpr8ynpJmXrko6+uMp/O1kTMXtk1B57yM2LNHeinDxryz8Kt6twvOWQ/fAlrW8Bwzr8ZWA0X4
Gl3Yh/Vbl/l1SQ6gW5X2ZGAcdvjWcgQkErq0Jk/90wQuiEDp2379Xy3077RQTsucJv+zFvrwrSy/
KfXt2+/M7j9+6mct1PogOOAukgYHnl+M7tL8gPGZRg2c7r4Dow0X6q+QNlzobKeQOpHJ3+zRP7nd
HfcDM14sVYx6PfIO/0wHdX3nd8oEsDd0WOpzcUo6qJOw4n5/Cvfn1jHi0SsBSOM4q/dYXMBLbyn0
Ji2PyTSgoEf49njRwTFbL1nxjaUWTGMU+oemoEcGW5xi9u75PBobVzxMGZlmkZglzRxALtZj61Cq
KaZnhLGGWiDHc15kVFpHuzYpZZPchE0cuVuu79eeCpXj4Kho7xEx2Igga7jlcZBp3fX7mf6X1UIw
rVa41tXOi+lwz8sAnks6V89u3QQvZauKI5sAYOWJYGrt+xt2BuZ6SBPA52AWDuWc5A92DJGeSgmq
ZhjVi+o5tkia2oOhTyx5koJgW4gvYeDX5FKKmsLwoo2iy6qdu0cgFlT/pdq868fWxsXh3w69JS/N
1MHMV0TRZ1rTiRg62XDQPg+BLGG0iBG13bdUuB7GxF2zO5tvq7ryj21plzth8NTU/WBdl8uKUGYb
5kbZjRGEVJ6HgIyteQy2ecScss8a7741nXI7Nq65NrXrXsh0UsdeaYO4DZg5ShgM6szKepvZDdNw
I9Ucb83qshGxH28bqKi0K439g5XU7ta2PP8igkKxx79d7OzGoWFDK31bD7a69BMeaxTuPSDWTF/n
rBdbNZI3DP1MEbQO+UWzyHeir6aNUU/znZuk/peeLTyDzs+k9NTeqp300A+RvVhFwqcBvvyO5lRB
V47I5ksAbull5IEsyoN6IsqHR3cbFPmwSeIgYAvStrtGkJicTSgjAVvxpXY454HUyi9BW47fI/yp
O22WU7BuwqLcct+4t+48qvxiTuvHuLdSwqDV/GII/PSAbjzz0qiy4RwsI7yqMPmSEwnkvqYECtk6
DDaxzoJTSL36NcpddZmP1mM8GXW3Mhy3OQR9ld1OeJROAZzya56Bkh1NIiYcJy4BvsQyCv/QG30y
77C3YYmTNP7yYOsxPAvQrGkJgGalp9bZxW6Np8lq2Nk1lV0c5j5IObJIj+0u51zSzXaPYjjSZL1J
G85yyiqIR9i6uDEM7yA9WIIx1rLLVtgvKE9+eIFXZorPtZV/FNAm7jBQ7kMjsIyjSno3tPd556SZ
vxrkWMqvlJU1yTYKZ03L7qRuVA/y9assnVBfuCWuDo6jjx4z9Zs26BkkbvPMf3BDlW7ZFRK1y0t5
Gisf0qIMFQO8GsfrXT0ZRTquk3mIDjUBxPbRzvF+kLU0qe2LN6XwK/9UEpVUxqbwUhvkqy/43IsB
HnsIUEC02yoKzU/Q+qiCNGsjumpmv/A/IhkDgNlyCLRuy0n24WvKrhfXpZbQmeQqtlzD3Zp9dc+V
C3AtkAX77sU8l62ngZQ3JwWZfvHZkBoH6hSwF3hVjsxTMaAFj963SA3hFC/2rqiQT8WMjyMjUcKV
Ys5WdLRAPwxQwnHOwBB3X2fX6bK9HU5DffBnMhEbvIKwfKjZC9kceottmoYPtIxiMbpwdMemm6kc
S92bX4G1j1f8oQXYUhEaKXAlg7dLZFld+8FsE8KfaT12unMGvNaEvjcYq8if/GiLRU5cT4OYdqDi
+J9mDoOXJryObh8rnB/ykeIQmDyqBdTdNuaCWhv3KXOxy1K6DbUjkvt+8sKNl+VuB63AoXnOsuN9
6cOcqOI2uynt/EJHC5qitbzqYoo9iJJ17cPr7zDe5FTvclNhgmw2fckuvkuFfQLssidTmC73Kv3U
FFwmW8K0jrEzfWiVfk73jAB7Yq2dETaKMMryyo/76i4YfEHHYDN8giJkz5z55HlmnE8st7U22eRG
+67ttGI234MIKZSevzZz84VnVAtqxxWAtPB5ANGlrMM2G/M+0la4m8w0ePTcSN26rhHycMBDQe2j
uq66wKBZejZPQ2mGX7UtvBuKGTeK0rUjS2d4KPhVz+Rbk40qZPBpsJqpWnUgouj+aqYzwGLwpOjC
eD8mmOrEdj/HnKtPHnDkKxxau84oMSV3pk7XHYdySq4HB3jcHOobAekNipncKzLgjxqB4jiLod9b
NJLsPXg/DbzfESVEwQMeaTi/9l3ppZsWwyQtByzxEmvLpm4x5Yy8/j32ajjzuO9xL4fxTT1HcOl1
nG2pT4z2gjeAWpZR9WaNbszSqN1niooQWAZP1i8DOsUlR3brG7JFtWOO52wzK7QOgq6aj9St0Y0j
q2hTU++wwxxDhU/Z5VeZOTZPPffhZd927Y3nWfICPFu5pkAtvaASiKyQEw9XGbUpa8pzxCHXw+cm
ABSCEBZ/DKvevApDPHd9qgQ7gaVCpefos64KB/fnhKFrnXDn33gIeHtpi/YlWAq0yB9vHAzqhFW8
pZejCMQRw7W8zaiNPVuU3n8ZVdQAECoQBGZQtLEZfQzbkuoTjBJsHnwfhX6m3AgNOODYbzxPgMa3
BL9rzg2JeXbAWlIx0kbNosnVG9eKCVlzMH007J6EDGdaRXcQhidpjBUHpknQQU+fyZqY+CJ9RTZn
JQQgH6tVJiyEZO77QDvMCPt26HBaJd4POyz8QeRg30xRBds2k+BrBhjp/j3WnSDikRcVSRQ/KEGJ
2e2/+/v/S5qV+9AiX/ef9/dX38b/On1r1bf5txv8n37spw2+73yQps08g3GWs8yIf93k0xru8f8E
SxppoerzT372OlgfHNQvPyBL92Z1+NXr4AQfuISZiPFP3vb/4p94HRzn94FBj9Asl5tHrBUjgO9a
79NQPC7LYqGsHiRPJvydrdNtZ1y22TkOB+88mW0z3Efg+U6VmcT9EcZ+dxvXxlDsGdzP2bqlG5LO
okwmWAp7h1YzHDd2zYAGz6Wb3MpBmXs/g8kaySalHMoYrygxjp2NNYfhw2SX3rMoh5fcmpEY8uJh
aELvvssqfata+VDVUcqtWMN9qigrAUZmUYzUOrSm9Jhf4WmlgXWnRAV7E1DEs8yslMmAkdh3ZTlm
J8VttK2KAJWr5gdHyna3tBxMVwXu/I1lWNZdqG1jWyhDMlBuK3OFOIb5ayh0izAH3X/lTln94gxW
B4tIgcdyqZd8+6AyTTVf68df+P6ZGhqKnx6toT16Wath6FgsiOu06I8aWvTad3p+UHkjGrBN1fFS
DCAL+XFINXpemQfmM2XZ+lLUA4w5m6KcwqRrBcN3exyMnle3ApINZUq3h0o6uR6TyunBlkkony5M
FiY7ytEHFgR2hXYdGZ/63vHuecgWS8u0Y120gZLmfvSs/GnOcp9ewai3nlviIIgqk8lvy4t4ug7w
Cn/X8UhixGnCE4t0/GrkarqqyUPu3/4+tfxVXNntvGKHRvwnx566emsrYrpXjjuz7WkvwMdJMRX7
tqTiQ1YQiLalps8VbGBiX0SB1QPx7js08wv21ljpwtyiqV6obtn+MjfBQ05SBrJ9qAEVszM/abc6
Dq1L8AgSFODiJLKfYW0E4FrqOTChdoP67zmePsugzk5pr9SGV0/WUikv2brMHe8rHiJPreHk93Hd
zs9NHasLtuvyIdVDsIsduxWbpmicE2jk6Ew3c/wxnWv2GXL2zkbNlx2IlIxUBjuRCRBvMtUeWF1t
q3IPmd1dZV5DT4SQSzg8rfUnUMfzPnCVxABnO99H4VAFGrYFqGDL0dNyqEwT+htSs4uvsrzid2GO
hgFcCWI5a9cZ+IZXQ1v5KQWMmboLKeejXW+Ed1JllKN2Zgh0ugApjFgY7K1OAqnOY4fu9iDbF8EE
dYknHwOgqUuKYJ9ZprrvKveZzjUYfp75kbHrDNCMEGaMTVcbejuARCO7Q7BG0ea+ozMsRIG163XP
Vv0UUeKOst8H7bXWeXWjhC5uleGwy5rn4sZLXOvUE+UmWNQw7UKz48grOnYJrj7FbrOgVu3RYevi
OY8TIunKK2aYb2FLtc84jSBWFIorZ+BkWPtjmO3KbpjoH+5cHpNhqtf9qIx9UzsImY5Mr6eArsHS
GL2bzovsLcE+noumr0jQES/jOBoY0r3IZZMAD5tM/xnfRXIZWhblzm2aYnOrjpwcMVLWVGeXWMNG
dlhVnDLqc4CsmvzMi25go26MtJ3KAx2YzT3EJ/arZNzibR8PTgI8vtSPkzcDnkwbQmMOhW3arKsn
Q3jQYBqf0nkKuvECs5EAIcwIkn3fkHcUAMal2lLt5MELYqGwVn0+mptBiPkMELq6jSetPkrev3N0
Qz2lR8oWfQXLLaJoKkzjNZmtHis5inDHbNNb9hNN37PX8ivckGXdImDb8YPwI1Ovp7zN1jZFbeeB
fTjtSi1bQ4afIsHszIAH3+QEcSqC+ToXLxUpgm2bgCohBeFf0bthPGTU1her3mZAL8cpdXiJvCNQ
F+iWI2GWnfwSSzEdRPrWZutabBSCL+c2VpYm60IszkV2yivuUNvS4OPe7qIaJAHIetYoeo8x+MKy
ouHTrgZWjZknTFuJco+K0x4RPG2X22G07yxveSGKV6ZNaSv+knwhDI/mOBBEGA1ZXvG0nwkLMdfl
kEQPiupLfUnbk/fDvvCvHPo3cugSs/2r3dL/5i9fXgq8kT/sosfX//nvHz/ysxTqflism5YrLOwJ
AsrGL3JoQM0Qh2gMdkDYOU4vSuTPcqgH/MOHHEAc3xU8Z9ng/CyHmh9sXJxY8wQsEdOR/wj+8Xvn
GRslsnfO8leY9tJz9F4MTa3adpXjGgdpGGzyMfvzlJGuevjNZ/InKAU2fb9xg/14mcX8AmqElqY/
2LC0paCm68E4KE2kL6tgBzm9GVzTL2cUP4T7/9hX+86NtLwlaVmO43JOZvX1Fv33N05XvosUA4cT
Hmarktc4sodLAUzlRBMG/gKeJfHfvCAa9h/eHlMvYXmLiY+SYRNd+7cvCYnKayy/DQ/J3IZoKSQi
Lio4YcxDDLQoqE0YP3iWO/bO7KPBgeiXp/Oe2Aq9DY0X9WtvGNxxBYga3sbi9JfVxOZlli0o5Slp
KdTjGQuATe5HjeGJPmibeqipPGGXoRAdaxnIjrZ7BDlQnuRAY54RFslVSB8OB/LUo26H8rs9DaPE
NCI1bxvmdre24epvkgDLU5y57ZNfR5dmPyeMq3NaKyh7P2jbyS7xfYlgHadOf2urvvhOGVV1rZ0x
fbTJCkMxC/Od18TlYs0YKIgsx4NZhUzddWPvA/SmVdvM49aKp3qFEqfOvtVVV20djIRFM+fFzCPj
kIux2ejWGA/NnPsR21MZ0vRh2NVXRdzsgsfwdEseMu5Z/EfgWW3g7kz2tp+SjCFltpni1lcNi+kY
jeqTxKY9q4u4rNOdj8TMah9yna+ZOpkIYk5RfulbnwBeHwUfU5nZdzIyJfxLU8nXFEwnFR+y9ZcC
STDcoC4SMhikd0jPBk78JYtzujCT0s2vEaBIWws3qi78fuyh45fjUzDrfJ2FSbuxaUY60coccWRO
Uu86caw75AETtitxm7iRyMuW2X4q/GrYVZPZ7YJBMHKcgAe+spOK93EZL0/yehPh9ztHMugBRGkv
LraKDycmvXjZQO756Dq2ceuUib4wKUjHTQAv+sghxDTQ41NqKAxKZlywrfC0TfcwjMtTeU6yC4xh
/SvBvO5LZuEz22pazcut0SXyxEegNnEovjZdvh4tBCcinAQe/fzVXM4Ti7UyNKCfEZZ+lMS6uEjr
fG+Avltpo5jWagJOWNno9lCDBRbi7pziX3ZQh6J5jdE3fcERG/Iv+58dTlo0vwjgvLBx78Ixty9E
rG68aWTTEAS+y6XN3TMBBLskIGNvU2v4NhW+sfNao6NIsNRfOmTvNd+s94X20uwaSdHeZLrr7mh/
MuhADO6aRibb3tPPRt86V7aOKZWctboCi6a3TLvH+7KUPd0lcgAa7d6WwKh9HCb2gV76EetCh7Nh
/grKHMIlXV59tRHAaOD1z0FtL/C9lAlIVGQeel/PYXLOG4IoRPzm6ZhLXFIwyqOGyU5oGDjEMjW6
A5k8u1cjARyjQlWcB5U+uD+JIFY6BcP44M8dWGALaDxuJ2TKtRFmlD16DZUnsgvKcg9TVvjPEzDJ
gBhMZntHBuNwEXDyzcFOpSppXDaNnSAvM+robsjofd05dTJEVzgEOcBUBeOFm0gYEfpjLRoVnyUT
54ooeDh6n+w6Xg7CZhkaYIrpk7Of0n40GC1P2PNf/Snmi4rpVDEoTKujvr3PirAsmj0OvOyT4dXZ
vRwI9WJlYRmuCt87DGaXP/lI0+06dGyg/WMvnJM3DcupUw/slz0jlnuvc5zTaIfNhYVJ4GAX0HlW
E81BM9kuLDF2DAF2pQhRE+sJRXg/z/34VdjwluFFlvXOzZaQdT7xur1bErvpyXGT3ylPyUSOu6PR
owTjSAUSBQwEwxp3cbr4g2/tLCyzG1yOzFlqbAClMtnPGzPdkQaC9+ep5b81SJ73GjsbTPXS6IEy
DmNxOzlu/c0V0EL4Q5Joly1+m3qWhd70IsrjbTuP1TEwc3mde4l4yTG0Q7bMB2sXKr8ALAHSYZ1R
VVziFsI/wYfRFd/toM2fHBoxbvKM3MMmoEbwPiqoS8VCVCFI0ystIAWD+PtXNPs/iWYuCYjfbHn+
EBC6br9Fv8e/2T9+5Kdt4IJ/o8+AkQH9Y87CevtlG2iBf/OwalOeTI21yb/1yzbQFR9sYkPL7PsX
Me1nBpz1gaCLS2IowCXmMuf5R4qZ/W7XZHqLiRr4kcdGkAXXfu9NV73Oxl4m8JwA48i1Y5lTw1Eu
E9cyrF2miywQal9R09vuuOotyl3HIRE85IZqnK4apL8avx6zOdUlGTanOMhxnH/0gsHIzLXI2mKF
fyY7RLo0x5uOQOorc0jOMvBMyyRYg5AkHGv3VsVgsIpp1Bn2lYSLW8AgPS2lsN+XPQy+IUVZlGGT
HZxEEJ1A6Tb4TiJOfp2f33nYgPdMnPTGkbl5nWVJNaxxY/b9ingxM1ed1yhLkH2NR980vgQTGHxg
9exj2E9eiZgKr0Tr9ALmFWVeg9d/HsmTQ5KsMUKho8d3rR/QR6mqab4Zeh1K4K1j0UIg5R0TetTE
WRV16huJl+fccMKPhiRac6ATX5Jx6B7VIOL0ysPNslHEba+T1mTzNydTnKxzMdOR5scxA2c5SXjq
ZpfM977XLTjUsJ6fqQcqV4Yp6TqapzC6910nlCv6TEKeNPz5x0SE8VmP0/SMuAIJWriTeYT+Pmwl
JQQc+K20sHZ+Jygk8xOn/gh2s0XXbFK1DvyhOBmqZM8GcKUGbBvq4DrIRh9Ibg77fJXqhGccK72i
28NTqqWs3p8/df3ciBveiW2u7Ywexw3Q3mmTmD24lAWPVBhp/N1vc3cLgig70FJDhWNEg4i3CBc4
Z/3bRrsTmaI4izY2YBlGGpSQzpVLHhe+7q3hSZrDAfieQtefcdC1nnhdwrObiZvmyuewzan4B90m
mhfUTVMa9YX7BsAxf9Bw7Mwd2a3h7VZBsOWDcOt1MbBLvKFxPK6Oukwg+ZgOZCUaQhnXt6u+UO4F
Os1ijotLTnELzt51lu4KPj2qYCK+K20N/n2BcRWnM5id/8feeSzHzaTp+l7OHhMAEnZxNmXpKVIU
ZTYISpTgfSKRwNXPk5R6Wiz1UNP7jo6/FRQpApX2M6/pHqsBwPQGIQkb0VIjUDS8iBUJrU1lwwXX
cFG0yYBARJdmz3UfYqyMhg9N6ipaausKG7QUAWqa+DejFeVXyugoBUkzYyL1orBkxJaWrqmXc/2i
xDS+SIKi9GRnZwRxbnsW21g40ZRdpLPltkfcyR7qED/YPH+XawTssNTCPHbTDknNzgb6AR28W3IE
OtAKh+wOcVhdrWs+9TsyBbFtES5Dk13VytnaL3zU4oWbGrzwVId6qsNrvdYznlVQWocy5ApKBWEe
eRPNvCKEAltZYX5jIVqlDuqFKIvgH1TX2vBnXcOkBSzZYzVqj/erlsV6F0/WN+uFlju+UHQjwNj+
jWzFuB5kT5vskOKq8UkjBYSfmOH+rmvktkcv6YbmyF+CosUjSMozTqLlvdfHuj3/pUFD0RLKAlZZ
+IkVoANF2w0/Zsv74E9I1ggg3nDzS5c291xmDmW0ZEH3qLMcOGGjfb0mhXuHOTr7MfHQS9kXKaeZ
D4RhUy59cVy1iC4KK1rKXQQtRV9ph8AiFGOz7nhSeYyiZNxXTmq6t8wV6trdWuzc1RN3VrfY6iCm
rNrRMXUvqQ7FexGBmd9beUfL3Mu089CtXr6zReUyzyV53ld8bYonqq3WB9RZ1OfR1mrY4+Lhsdc8
rajw0d+sncCS56B7wFsL+o97gux0uOQHvGnjWB1Yft8NaKRuAiKL7MIbLd9Fo4Eic2cDPKo8YJ6U
uLfuiDvUBlOj1LTDO4Xu7SBa9JnrOcWYw4e9f9023YRTBVnKg4OIwiOGkx89lrDc5KORoojRtT0L
kFW6Az7r4HmWLDvpZv05OVtoU1eX7r6y8PfetnrW900yejdVjYwcHcqwdq7noW1RSF+D4hj1rfjU
S/0p1RqwCWBGqDxOnlTRVhFmjqhVF3q6ro22wro4431dtGBXUMTR6Z2jVYJGfOFVy7qc1QJ/IR9k
rpWkyUU/cmrceKhGHf4TT/3f4ilXEGH8703I2yxvf6+puVRz+Af/KKrZ/4WmaWxzmYR01uEX/k80
FVFvo5YGgstgBo2q7T+jKUImIpwgFg4QRJQ9qQz9iqboP3K52w54xX+U4v4dI9jTelBIoEeXEwCg
oBsGCvJ1PQhxCjLExvfPlba7ZOcWa3mfVV1y4Xue2orFp9xNr+8AzQObw1knFzi5IAzGdv0Ambf7
7AXF+BHE2/gx1dTVfxvJf1GMMwDHVzy0mCYrH58XdCHQGePz36tVMa2NxJlj77xQXvvkZ7ADUNJr
rhrf1Jz6vFqOmFKo7di19CfffrZw/4Bf0jCOKIca6jShqziBXyaZWwEwzjH1SpNP5FuCfseUx9dl
TAV8F3RA82DDA1cQSxBeai/OPzjFkH/Ra7M+h9PYq12HSM9FCjZwT5ZTHWU1TOV+6NvgDv2/btnq
KaTGMdfyyukEmZ/deZsV0Pam0DUGawg31reZu9jdNnTMVRb1wJVnOte7aVrxYQP1he21QL0TklLg
fk4NCagdwQCuY8QBPnorZ2o13dPXwJZx8bAOt6SICPT6mBpSnGDJLnLP/mhB3tsjy/cwodKNktba
c+KFQdfcDIQ6ewu5eEXlH//FxaoTHJtWQYBFLIWs2qz6TZpwyiLGiqAg7oGfmiKq/Y01xs6VPxfJ
LgCc+ZF4lxZwbtNTAc2RaYUMShSc0TVaDnNWBUeydNq4njtj/xK4/T03anGHzh2nbUEZ4nPVorLR
cthC9cl0vJ8nMeQHJXSEJR1b6V4nEbYnSd8HeBp6mXxwCNf2QMHm6RxN1Qq3AreR95qmWbZ1xDyC
/wd3eKid0mTfiSwxbPKDzqFJna7istED92Sa5u6MxlqMxd+wcqV0COyd+cp1LRBWBF6z738KiyXa
Z37QvCubAa5NSgy/QccA01D8qHBUsLVzwN8XmUJJh2ypXIyt8MB67jNXHUo7P8RSKYQhnfg8cMP6
fnUXRVO9nYqLFcuxXeTLEC0z2Z2ttb3iutRJZJyGluDClSnYlMJdgm2v4NhtVd8YrlrhUPKK9AUR
ZvKIyP50Fs3ZTGkz9LPvHnpg6Fk62kerNqy/A0/AY8hdcaDHNgQnwthJeyq7avXFJgiHoNix995n
qVWIGwRHJx+wVAJT8L0z0PbskO9rSGBwvqWbXuikoRDWyRIroyzJcUUfiqNrt/NzScztbBSSaTSU
uqZT9vXYx0P+BFug6s7iBg7mLdF6crFiXXpe2aJQn7AsQPhq8d32acUac9omKDTgxoA9mPyGdHSB
UV5MkIVGZouzqJyGxtoTKC7XanFQ9RntUGIgAIY4f7/guruc0WdFn8ei5pPg9TAgG0hVKe1wZ5/x
bSqxXG8w5fFRxkrnkvIyIFCuAtlcIaqAJXFvi/YJnRakdAz7YmNpwIpLOZb3EPXNYUgAjvJ/3twW
6xTeuBP6d1vEaHjaYD7bkoGyGJLVmfc96A7EF5U3fpR5UHg4mCneXqfheoYsy3qW47bwGcJV+3lW
oBA3sU8Es8tmNjIZy4S98WTr6atdDHBlqMn79k2czEaL0O3ap2GsYlBoVkWP0BzlMZ88g0JDpiiL
F+CBJdUN7JH1sRrRvGq35Sxg3h+RX4OZteMmcJYnH4Ucu7uIwNvxB6Si2GMdgbmkF9M6eER9alK0
FEagH37zNC0SIOwyrCOcrTW46YGvq51qVWsdZkx4i40H9frYR251uzRIMqEvipbcZqSAeDeBKLj1
2paNlSdRdYuoFljyJg1af4eMkzrX8HGhgeFLUF/VuECAc+YNWLt1h9IE3S2gff2gqW8KP5l2zTiE
XywIMUAlcqBb24rE3tm1UbDgv5It0bDJEOz73DpWewOrI0Z1MyhayCQ2ykaudvflPLZfR2BlFJKD
c/TvCt80+Oc7jEtFtbOg6ahjhKKrt0EfC+MEt43p1AOSPDi06q8BtCe9wbI1V1k1Dw9uOWkqzNnk
f/NVExQbJZwMyCaGZW5rrZgm+frKq4r2MslwpJ5CtAs3so+qc91Hnb+P9EBgb1XyPHbdNUT6LaEX
zD2z8pFjDLVi2MUbp69DdxuQ+eL11yIpuYFT2SzHZhYLp58KEE/lHIfKlvreQScc+GMtxo//CRz/
L4Gjg270bxHHH3U42rFjedKNNf/iH2U4NyYGdKMAoW8UxpE0+UfgSGHuv5AxcGzETlzsLn+rwoXg
1qCQ2pTZIh9NciPf8ytu9PmWAb5ECHGhEOIi3/NvxI0mbP0tMjOv48A98BzUVvicBLCvIzOKL0td
T7b3PbPXrvhBUycRNo4krtXLnZRcRY8IfefyMC6igmM4Lr7/TSdV11w5rd/27qGzPM7CEsIDTasm
TuwkwyUQqNOHwaYCQ2fE64I14AjADsjCKVf1JiKtpgU/azQGR/eWOKiD9JWCQJ8/ZNIoZ1Z0yQB+
etDt3R7WBrjUI5SVvKdNRU8rHrZ4nULdODSqGLFHxuUtgVv320T+i7D1VFIE2YRYGKs0/qNaSej6
enQww3QQE1v97904qxiEahpmVbmhmUSPMk79mEdqhzv2Rx+A6HgA04N/0NalZcHnaZw51R/efqWX
qug/Q2lKtWEYk2p4fmQquPGpHA/Bga7bcUifncr2y2vM3VMD5ZrgLh8zK8jnEiJujhQucU4XTehi
a9SfcREjtH5q9bj0NCwnio8XdNVGO9uvSbri81lppmIv0V2gNTsEiaX3AVKywc26gnDK9jUteoDS
2BRN+Ee//aFeQwI8QJtmDUKMskmtqD6fpAdJVkJPhcX73Z7B3bz3m9xq7wEateu7tx9EXfv31c6D
SAUwOKH7HjF4pyBNnPX6eIXm/CyYbUfsO+QuPSrANjtci7DwbrkgfPiFS+BXltx2Thqqe1peTfHj
7Td5na+Zj0xITILpwJPBDTw4ydccalR2rIvgWeH4Htz4oBglOKbawpzggsboik3020/8Y5CRB0Gc
BTKcY8NDN0fU7zmY5aRWCLdSfKumfgC70y8ddLSNAou2zH95ltkXvy1SPh0Hl+fAEuPkI809mVAs
3qqyy333WTspZdfvLv31DJfHjjzgIkVIgSGuQFhNfxOh+fNDsobQ3w9sN4INEJykelSgxgF1wvGb
tkk6UckMq0jdJ7jlMrpvj+cJBMNMIe46JIYBwkYc3vbJgBZt65TEcfXziJsvVCS8PJsPlSs5oyin
Y6bW3ep4Tez6qs0p4tt7X2Xl+liMYQcCsq44ECkzE3nHd0URhMLDB93QQEr03aPlDFSuV/9ND+iP
iSER9unhIKwF5RHg3etF4MRlRBxkN9+wGBh4CxxpyuKHchYL/fS2Bv27S2qFXuPfBuvPiQEgTQkE
DTEKK/SmXj84sWju0ASxvgLvdNB5oGySw/kNoy4bbDI4fOiqM7ZJGT7hhoEe9K4fhiGmVI6Bg3rI
63XGcwo1zVV+hddYxAeBSuVyCdLRQ7r47allX5wsYF4wBM/NNokNafR0bv107iguD+1XCvJUbjf4
kckVYKYeWFTrQkNdHeOxG4MbSyQ5u2lsPI/LoAnwRKZlTmV0+cYCrIsfwQgG3Vx/yPKChna8tvjx
8wCmXszp4uspDT6NBOIJ+V4dlqxUMIwjs9MMcHRQv4Aex4wgn2yOaAsPOx7oLrqK7pKsk/rzupgQ
YoObKkby1H7gSPYbrCOCvji4Xo8b3KYn2TFYJK+ovwfz5GAaKnBnXd+x/WP/U4Mk6/o44PLGO2JP
EkNKc+AZfUK4qyuw+Qt0tT6uUoTqQQ19oO7Hgr+ZaU8UnCCbDEFc5szNMHCCxolFGTDIQnQWGx1g
CMK4ELuKAstYbBWCxt/Ab3T5yYBaKT+SB+FYB3BxdCbv5BzWXGZLrwuO4HGgnL5Q5455tIUvJj8O
EMg8zUqXLrhBQzXvP/dR7quzBLGY/LryUIk9zlBom8ust5bpYtITHZKtjhJz8kFbcpbLSGGkXIJ/
lebO7KMEhuFZF4FSwj0Oy3NcOX99AL/AKQ68OEKAJnfGsJIB9e2G5Tfq1BxiVU1fr973yLjwB8Kb
S11QzMJ28x+/o+96pI1Envh5tmXJUQDeiGz1GYOJ1g+P1h1EqAtyWj5T+nNUoTMiU7QxXTF+YJ4l
TqANpSer2jpZbJ4orJCobemSgGHplhDFhx0HvVkubSy5tUTZNiwamKBFfd/ggBeGh0IYsyikgguX
PaWaGHUOYNPIvy9bQfmQfwWxKAkPMpWIKl5Yns7hf9VUuDtK4qjoVMDqYS0n76MK1cJiBwMXafrz
BOgPPVKyMhO7FY4WfG/B9s98iCLGTeK6F4lq0n1rDWbeQ1dxCuyHFWX1et8inMabDMjt8xVwkF6o
i3hUlCZ3LU05tgIawKR0zLxECRpnjVbySgufnr+cp8K8ixdnABy3QRiyBRdU31gpYg0ATSuggrxe
gbiFidsSZZf5zYhWnv8JziZfbGOxhLxW4VGwqijB1IwgdNKJ4VyxB+Q3VYSA3lkhsUEND6kdmCVq
Qmv10EUN/9871FUxDC4kZwOhI3q5e2/O2efLsADnxZAC84KnoheD2dIeqLt2RzMWLhrZH3Ejaiqd
I9RDCNSHUUCxoBuXM6q6Y1FfK/SJ+IW0xVHo2gLwmsyqxkZ2kLuujFfHP9NR5WuMWeyHOPPzWO2o
QIfmZMoqiE+HwAa5VMZpJw6yXFLP3rG2kWNKld2t7/xl0Sz/aAQ+im16DX6oIVBAi/Em8H1VkmCD
nYHhGCSFyG9bB23xES9CAPacVrmCPXyAdDMq6zwf0WxE3mfoZTuCkB5Ha74sgZjwjojyMTe9B0nZ
f2pGByk1oIUFdJn3qKMlXnPTjm0M0ziwc2+u9hzEHDd7BCaKBaXgbmpjfECJ26k84rghYTuIYvJT
NJBLjtng2wrdEdYkh+1iCiUFKnQAWQboFxmG6C1k5fBGagCOLJ68MEdKKOel7w4lVBq+ohYzsoYS
kVM9vcRxc+V7vQtvlTaOLzgqxx5bEKi0JfPRbDT63lN/M84UOwuIx/3ELDUOygPZvl3qmd8V97Y5
BZH0iVm5dt4lUh1s2c38JClMz/ckRXLOpdKml32HHriJCDNkgjieOk8HjJ/MLE4HxSiyF/CCHVlQ
igYYhgvMfg+nIkKu3zuLqnHlxTNtTTzac5DiAZ4JCoy7fulCbvka4RF2XuRV5pKVcupZjpp+WIso
ejQsnA9LlFnerbaXAS1pjijfO+t6PLuyPWY62PGstMR4vnEPXb7VUU828isP4dQ3gzO3vWjjYwns
Es+INCtmYZ1PxboOyEBGIt31ydwkwBympH+f9JoPj4V6xWlvTPJ447DAKRWIYp2FbGyoFITTZ1E+
mRH8tazrfDbfw/ZEsHBXrCl586A1DfEtXWwuLQfaKWMswiEeZnx+qtRmf1ppzs71EJoKoQhkTohn
ds6xuxvjEoExFN6cJfiCvUQ1vLdrXT1QoIkpxw8D8mUXAdVOFMVbNXXf6Iz2Fnr3tYW5PW9K07rp
8v4L+Ec0gEpqqdWzV1TrAEccdMHTDCB/vl1j/D43M6Uf0FnCnztDwGpibGN6Gv3oV88zzeObocfZ
ud0gGl07V7gzoC+URJIOQs8cDRzyOurXglsYIo/Gm7dUJqRfh3nBtwDtJTfedIO1yM+x60ze+6DC
q4aiLmL7FBvjyl2SdtNhA+MkrNMklecy4yartuFazeu6i/NqtQHfuFTl8LtbkmkTyBI2gO10BxWH
KbhiArT1IcX4teXiC2R4MYKDizYCYpGzXeiptcsmSOUY7xCrC4utHYYutVi/Ss9CV8hd39rzepnQ
lLWPzuxk7iHptIMmF9CaFd/tRPjWuw4At/eBVgw4gaPdAV3o93Fra/2gpRby2kKlzLqHlD6ujxJl
cNrJQxAMkH0RqcWKXVL37o6YVacrMjAKZ5FdrNeqPCa5ROp8xYsXAlFctsLNtiHlTvA+Tl1EzXNG
6VXpXRnIpQe47AtYIFOIqASk6dGX9lEmTe9DUS1tn85HgtVicAMoyyrLowo6wtrsewYlChoRBK4S
xu/O8eWyBvtASAHjfnD5MMW7X9G3vVRJ4NzDim9byDttbi7UrhZ153/ASrfrvF2XzEOCq4ptp8Qo
iwp9orEEdnB3GPRiYk2AEgAvj4OgFc+1EnOQsLn7yISPAxc42yHzAnPCQVcyESZOfwn8bfrsc1qZ
D9bN0SWVcouQFAEQyHvXgH8Lbhm08VJ3PSL9x+88TH5roj+kxU3mEBboulKK8VQNOHzq6zz4BOoF
kWvkKdAYj48gQqg1dFPvc0xSzySyj0pQhu7Rc32i4NkmdrO28TJ3nGVFlJtLA5mUBJdkUQPx2Cun
CVZxFntuRUjUQDDgTAEGYvNBiUuwWtn6fj2YA7GuXO7oGTICoQnqFZIB6prQ3JxRP2vedEizkGdT
lg1bYBeej57ltgUExS+zwcqwl0a/HXj/MS7MOVl6IQgzHMycmDdqkm50hqd4iE28GieK08alYxF8
nee+aXEcKMLmKm0LxbUoO/yX4cF1oQlZsliaMcLfNZDOj8ka8cjbzZWjJkRFESu0nU3YJZqxjW3c
KeprznD6dXt6IpR7grE2t9SvGwz9Y8axbG1TsQji2by9IxKLgUQLqojb45LXJB0VTpYErhH3Cm8w
jVbG8vnHSKw9W2gzdWIlIsVykt/YgtqtvV1J2yWCKY6ROEOW28QB936tE/8T1nm8zM9p5MJ0nEfS
v0k+RH2CCMNBgJ9jjiZk1/DAbtJSzdm7FS3nJP6sSqAO5VnWBWk9n6PnHaiHNXRNFAukyhSfhmFS
eXbe2Y0JKmwJZWDGxwKskERDuGex1NTrHL3NZ3tAItDDNoHA2U1MNK/Augz+md2lo4reYWbvtvlV
kIQ277OstEyAoYvB5qOqkiDzoUKjhi0CU9EUvJDR5wcSWtUEag5IkE95D16+2YAWz+EX9G6IStwu
/Xm7ZkqlXJpTC06bFrLoiAIDMZh4UwZmPSZVYUhhNiNQ/EjWsOEL/t78NFHJsL6bqyjkunQy3svd
ZlloQkP6zKkJ5kVn3vbn9oAlybxU09wyqcPIwVdfCS1U+kVFcwqHA04vkl5gilkLFcogxATFwRs8
s3arxo2b63p2UvjwaTVCGb3gF9SCoHZuF+Z2gozMs5p14CPYnYKkUYyOCa1j1ZLyIaSVD09qQHa1
3ozl1EkOl2X2xJU3O7IEkkRbr/iBwYFJAgv66vwaR5sJGb2Y8JLEk3mWi78ulwIPseUSHtKi1VG7
oi+fVOZoBiX5GfmMqa2INcY2Gvi0uY5LAoNfGXG0NjRZDzpNbbKvJu0FX6XkLMMeIzdLfxNq6td3
toWY0VZkyAXD0M2GdESNJOjE9BCswJCsrTU7jD9gb5N0h0FkorBBOybJD+PBBPIpJGb1kIxJyqwZ
kBHhuo5Ah23zQfmAvMPYbwHUE4RwBqxOT8573oddM48mf2A5BT6Pp7SXrOao7DiTg7Mu9DXI+ibU
LP0zWFyA+5cyIo76ufUaBdkU7wWrjunfLj2q6P1OKjWahdHMpn6EBORilmRoR3Nza3taNz0DQlMV
xHZsSQYSfIHZ4mTLaXcdwJswGKS5SI9J1ujpDmOQdTxHx9GpziJYLePAxWZ5xAdCS8XRiRJoy6+J
PTlwVhV9YyJRt3E5xbfzz6wROBUSkOc9GqAcUgT8U7AdqVy51T5OlckCfyYWVbKal25XPS/pll22
AByX0UrG66moYKGTJEGt2c5Z0zCluTOZV58azU24RygmkXKPNIaHSVBHcYQfXBdWFKrC5sCSTKOF
qlEJxKBB5yQfVzoDmWjKJ9Fqk6EvP08OFK1MoAtMwKzKt6tG/6JmBHcOKwAaOmCETgus4CbBRcTV
/FUn0uSZCoXazN9ZaP9UoGVR7WBK337kaVWNMhU+oz5mo+jSRgROr6tqgDGbyJawaPxgNt2bn0uj
QnuKq+vffZQhDbrILNAwMpS6149yaamviurEV3QWzfnUArTBqFBzWHN2vf2sl2rg7/Vjh9Jx6AgU
aRHJ+bMrNdoOfofwtL5qUWNaeTlltctK9JHCYRtmQ432034NWg6NCfc2OFiTqmirbjsJQPCGKoTp
bMSkvObs+Xky/+p9NENqUoSG5j53AqSfma/efv0/ZkVQFiawReeKdNy1zfd/owNqwK0gr0P/SeaO
5j24oExayOVKCvX2o/5Yc4LCMCJ1AZ0gUF+n9W7CqNxtCKCe4gzD6uUsWTD9fHTW0GyRIIHA/rcl
d9pCgWxosGwguaiaun/wKod+FFFK/f6p8zJzRkmcB9d3U87Jfp+6uK4tuyQm3ieYWPj6e+WC8rnl
tKv987c/++kw0zVF5IYiLW1S38Gu+vUwz43Uao5T8YWaBKkj/kFUqSKId5yAbz/pdJRdX9h8WgEj
IqSDdFq8LgkMI+EUzpepacPyWnaVSc1zFJ645DPXRI1vP/C1mAhNE582GJC1CKUTtvjpCgLOsXKY
LMOXoaFPlO0HhMI45jgUF+Y1GfoKI68sB4Udb8PSxydt//YLvBiK/L4DCbUQirNR1A6xlvHF6cni
pVnldGHzBR9bgOl7ellruafqkcWgjF/CFjVkJjQOPM+c37+K4hZyRqQXdSChW53PPwenhg3KGFH6
X9jFLR40ZAtrFTVcCWM5t9G4i4SEAwX4q5Sc1uEMC53SBjbGqoVUZLPxkRCkh17sZDhRPHKggs3o
OJSU6IBRIL0uz3NayxE459IysdUIn43DwhqwCKWMjOg4cwahidgmHIW54rtu6Hit8GeBfiS059TE
msEETUUkXyI+F3gI+hIFSmtUbZDWZfyjtBioTLpKI8p7mTUlZdm3h/+PBYfRCDhSEKUoS/25tCcy
i8zCGPBzm/WCmDXtpEmB4lWaCOBXyfrtR5rd8mrCOWrjlx4Nzjl4kp80aGiULbIfo/lznMIrF3sA
kkF5je+QW1o39mjzBka3eiKJ0sjaMhF4BJi3efs1Tj+5EBDWOTkNoZo9d0oKaoK+mZnL7HOJzkl9
kdeDrD+45ewOV+4o/2Lgc3qCwA73Q0GlKMAKCS+Uk0UOYBAz4m4cv6gen7lHdK/MskCN3kRWb38u
92RL89ujENadjYcM94KwT7qFKToZVdUo90OD61y0SyhfyvSA5UtOppsXM7fDhoZ3zR8hBRvWpfax
8iNZ89HM6ijrUoIh5TH9+25GfJA6ArKURNh5SoaC5iS7AquDzJS1tGXKAJEEjJWdqygwZWJokfy0
shzBh7NKn7soTfEZ4FhReGyTVTlQSvtzy+IcrQ5oqKfe9duDcDLejAGSS8Jmn6KR+mfH1MdEIq4D
bNKmujA3c9LSqoD8OLdkzm8/6gXU+9t6NnPK4RUAuAi4FmGandwObUdN1fGSh8hrX54FzDG4KRVy
GVxNHPUcQT977xUgHUah0Y2pkv76alCTqRBYs83g+l5o6pnkgh0nnVtjgD2fW2UxWevVyFZFegeC
RDkfF5SJ2Dtlk5Ae59i7kpb8avzRLTJNJAtjXfbOGtkr31NtbSZ89QueYr10x8OfpQlUnU2N1/Iz
M5OFQ9QCaw0rBOZdDrkpLP9qobEjWbsFPQ/uvSShyoFLg1PPlEDeHtLo9fSFIap3IaoNAJZ87kLf
PlnCPZ9ARaDLv1VKhJ+KofHdg0t79Cwoo86jxp/BjPF0fLlEeZXsOg8d1totq0eFiTRqjhFCRvEI
cSOGG4wGaCb7Dwn564hU/KiybRYpCM9xcVfTavum0H3HPWPAT3VLLye4VX7SXmb4011zI2WrcUxW
5c5Co+TjSh9ZXSTDXPiog8JCwqncLx+t1ZIkBwh1ztsxHt553Er4YuPfeh0ug9rJbun39MSrx4we
Pq6JLl2CopOU89pypoUnneoLqAn/ctEvZpprbzuIZA/hg8v9/NRlreMbmZ2MEgYKdUe3aJqHORTT
Yy4EHK3ItrxmZ1G3+1xOOIJUVje8DzykjqlNTWdQQ4oDbYKlgyVOc3kLLRid9smr1QVq33s5x3gG
RFlRfJywqKJqnqCeKeGfPKwFHHDCTwutenQ0tnZg33lysb9CYxu/oC7ooTvoT9tMB/VlGY7oNeVL
/jeDmVd3BguCtjKHmU+oYJzkTuE0LeWfEC2J5pn50u9wY28QJa5aiSDXYAcf/rL8/sXD4FIAyILP
GvPI1xs6WT1CuyFunkH512CEtP0AydodN3VdXisP3tJWoyN0R4sQAvPbz/5j5b98TLA6tGw4xE9h
E5M/xhAThvq5bxoSV4yGMAuphQPw7e0Hvfymfx5bL0PquS7AA/gcXMinSaR269JVYGWe4W2xZ4TL
dQFdDjMa1Caq8L5x68SYDVkoSlR+3O2E6vLqqHI/wAJNAvsCrBfcDsEQXzRWH37gvsXVgrqifKxr
ghdXNjX2ytLx7vDnan7Uk4iuGsqzd8pd3I9xQZ66AU0OVSEt01uB4U62scI6oHpT0ouDxkFhbYiX
56JNJa2EaTg4qW8/2VpiFMr8/SUWOgHhMSQmDCAMYlwEd/RpSOBY4ag91C2evckMfpaL7CjaojrT
q35qnLj6LKxY7yY3penRY2t2Btke+ZG3Z8Y3p9urmQkNWNPgQdD44xo/uVAgFtS0D7LwOZ1oHFBO
G8qNjhDUgVFbrXKnvFqfhbXU0ya3uppuT1uftdStrlUXKAlWP7VuV3DWZ2JdKJwN8PhrcOj+diit
63xpwqtFAOoVtXigBlrdthaTtglojC3bVWraLkU7Jtuwi8N7wkbVHmYv/7EERX4jQmxV8Ufxz/K0
7W5rpMiM5uU4fV2qbPqAf1Z5ZzWoiGwCCIEH4coZci1uDA8zOtz4LPV4pCvoffFGyZQWQFj0iGCF
3InvPd+KrvJs8T46VLWTDU0HX/9l2ZuxOx1bVNJJ9wOy2dA1+++3jHmiJMy8hwm2155/Y/WieOxy
sSCZ0Df2jTMb6Ya3p9N5DXxlVYWkWaBuwSMhbAtc7fUjHduthpqr8zsOM94FZTNUgZJpsS4pVBYH
GhGSk95Ph+cOU77HPNXyKs9j+85SsTi8/S4vNlyvPz6hJseni3QkSNxTMOAw1/4YpWjgp5oGA3l7
m3wBbp8ptPMWf9PbbkmFo26RLMXSN1t2RRb4ZzAoUcut5jje0vCEnzm0SHHkslKm9EsJvbHG7LoM
8vGsF0LfBNAizlM/TFGADGOIMCMuREjYdnY9oToctVtEH/zuaDEsh6KU1jUCRFA7KGVYVy/eWgtm
PQ0U7Lw7pDO397Z10HKpafMSUQr8INEPrhogJXNBD5em56OvSE2JRcb30tXNeVZXYsCBGrgMK5F2
0RYN+/GdiPOGliuIOk1Hk76SDKoq3cLK6K7nDrnBTZt3AbhaWLbOOeCUeTjaWPF+lEObf0L8Rv7w
ckz/EIYtENN4e3b+PH9YKbhSErvjZYjDwEnYI1w6oaWey+8RcqJYucwoW4PyWOgaMmXkVOHzOk4J
ujfW10UVM87dger+pjH1rxYsBqaEzQLkKupeJwsWpNSIDnNYfYeqs0y7lwkJVti6V3kVSMzdVPyA
COl0gJGf7Ls40Z+zaIBIDG3eefjLmPyLDQtxkdoyRwdYy1PE7orct0I8v/iehnbwvg9gtrqVZe1C
CruX3IvTzVT18qLzmvq80sK5lk3IRRZWUr/LocwBSG5mdZVbk/gBcr73NxGO9+//8pavc1qzxwPw
rmhkuWCmSSpPhkzVyVLHvTd9p+rdpx+ILPwRWht2ZdNoqxuU9Ep6SuMaRLto8NsfGW7SqDWgOj0f
RdiOjz5Msys7nMsP7uBNdEi4BQ5DMVQMd1qEW6+n3ftzvf1H9u5h6fA1fnqu82aHPcuQf5O/820p
lJo61/9O0D1+b4c0f820+Plv/snRjbiiSS5JUsjnTU44fx/l//9/VuT/F3ol4G1YEpRMXwvf/Q+3
QuAWArQeoirJOtGe++9QKyL0UH6/1YCOIj7H/2ihOx4NusDUOn671WK3baKkjaozKqafofPrjRzL
ds8p8oma7fsBcbrGnvpPUe18WubZOUwhgrRaXcgFZ/HV6t1zMaO2AO9rNWQC/zyeyuo4QCNF8qFv
tlLFw48lUXApMzRoqaPZV1ZadV/IGe17i3juSAY07QRgjm0X5fmBrrDeT2l4X6g8ejev+a6MZH1J
zWXmt9F8FrTu9qPlujsae8OFLQfTxrql7EhmJT25KSp9PozhegdXyd+14RziWDhPD1j8lJi46+Q8
o6YCLcy5m6FtHbFY/Bh4kMjcea6OYV1l19LOnctC8E42okzvnGAc9r4V9O+4p0lTqsdJs0ORHKfz
xT1Xh+oJhSFDrlLzDjaJ/prjT35Zzt66EfEKggW1q6M/zvaeVmd4nLH/3M5eheugEM/gO8TBm9xk
l5eBh6fG9OSCL9qCLLpAhQ3fuByzwAIZjuMqgSYyqwCCwua+7sf/Zu9MliM30mz9Ktd6DxnmYXEX
NwDExIjgPOUGxkxmYh4ckwN4+vshslStVJtKXfsyk2khkQyQgYC7n/+c72z762NeuY1WSNmgiGnf
GJ4ERlZrD16jF2/9aDWv1phtQf7fL1pfPuSgfXkkuy0hU9ehkIL+4HNLm6AMdch0vqhE/jYsdXqf
G4l5MDoEG8Ng0EVv29g+CkOJHukGs27MnErFjVLClI7xAZ/w+qYXQsDyjd1S9+kBJXyZSgpmQdEM
MrBrxz0lI33znczNgxiwBzsSlaUqDBJhhT5ae4KGzbtDeYgNGmMsXqq8sm4smrh2bIeofKx4AG7w
J9XkitWmPTmCIm12Yhp/PA9ODiUYKCWd3lTHtosATy01NCuhLIPAQVuBH0mLnJoHrYYEqPY0ms4I
51tdOtkXh+IXzigRYrKl02SZ6UX9SI0e470yrR+1fC2AsydqL2XmneApZF8ahksp8VVKMrdpvlDC
l7Gt6VVaG2c6ti/wjmGmDGgOYZeu41eYOHujl+yTLMyIQStc2khVo3gB2qV+bQdSnooBf8KPeT7t
49UMTH3ghPmGYfA4zZRR4vPXnsbaqo5Tz490wKnRz4gMf6dDlX+xhmjO9xZ1utlGzPH84NBsmW5K
vEgPjOypFK0tCkoNwochcB5+oNZTFhVeWV7zCIWS5pXmPeHzt0uRyCCKTTRRRkxR1iAhYLJGq9LL
LMzuMxXLuNMGo/mOo3O6iwa29tcry6Kscbf04fDjC3bV9zFtqX5qtRYGhChx781rc+jK7QJDbQJf
roanLjNp4rJn22Z0zS/eG+X8MA9W/+xMJV8I11c/WLRwrmJ8PYcqzttdJs3sy/VOy6yeV6OiAgiQ
NutolivDzMXedcsWjTNiEmdAJRdRvJie1F9lRQIVxpnp3LcWlWR1TgGxNqFit23PMTQe8NE2FPxt
B+BoR4XgGc6jSKLAEaP/hEeUXmAC2bcgTmeQRpr+EFEv8SDF6orljmSh9qzoi6e3gtw2JDJi39Ap
ldHlFZ0ZoaeIE+UR6+a4A9VRPwqi8tCkKEC9vlulhGDGCIVmwi6PKmy8/ejSgsundyZ+ddJAcEQb
2y3YhtsxP35YR9cOOSlaMfhX6rrvbmvOvi7q1O+y5dJVQIrFfIedB/g6KM7Rqr/AmYJ/Z8++5571
frhVZXyX4DzGk5bssVT9sKR3w0CErb3iwWh2HqbO2Bpjsuvt5SVuO3BF6uSebJsf2ERWSK3lRm9m
dut6VT/0rGMDjq2aOotUsx/MJnsmfKtdbFLteHdcCp6cxvA1pzL9tJwvHEhhNuNzjGjgrJzoTuuV
6Vab9Gzr1jEsdenaCZzQHMqzN5oAf/ISLxJlvuNY4BSlLSoJlFb7JCZMPF3/LirGwAIQ3A0Badwj
eskWXbe+tVq/r1zrnmUSLuU4GLe6iKN3JdbfMGZ+Y7RTbpaqK7ecV2Asz9UYKqXB2abjeL3RW330
G9uuHwfDNJmlZ8tnOVo+7ETOzguFngQfHqtsaI6ek+8MLPoYvxbeYDgA20ms6AU556fc1p6JB9Mk
71HEMs3lQWWUtZc8hAMVrGU4VTkTFW84NvGCR7au34U60CSC/n2ac9U5ttz4u2y21cAao3dVK4XP
CQn78fzDmJuHJnWd76nupHtTCvWLYysI83n+1Gtd9jHPCla7bASWYAjXV4eKQuXO64+mF4EQG5eF
54ExFvsYSI6G0V81/YUYhRc9irL7TGb6KlXCDBdIo7IJDahewAB7neo6XDpDSF8R3ayaDf5I5vfc
Vm1I5512h8JghlJnXOmXRK72eZVTqtHRYtxpevO9Qw8Ise8e5pLMptE0H0NR64FwMWnCt3xT8ar4
as1q7+nC2in28I3w6DvtODt1FtGzBBC/IQJJ67MBN71GIji3pvUczRXWcD6G5LOr+A2TUwe60Ah6
tuYn6Q5xyCbB/WScOz6Q/9GeYRatewjkPh834nyUjLksENVAqOgwyJ4zZ6AttTPL713kZN/7ti3g
g9KnWcVdFNDQA3DBNuU27/jeuDTCGXz7xYmy+p6E3xTEiWBntbbSkudxL83YyC8VFssvUteMi92b
tW+xw9q0cHsCcPJAJ8s+HRwflIrwo7x06Tuasvg0Tn2uHTs90qYN5yn7onti2LqxoN+kd+MXwB3K
rY1xyM8NfRK8ifSqRG2sgH7PhpNjtSZ3TAWpl/Bbo2/MRbIMTtTn1rBljuTHojASVhlGnYheAKv3
DxLPehbiROVA3RM0vfSxax3YKeR0X9YiTKeCTkhp1eDN2ulHVeoEaRnkPMs2lfsmccQr1k68rzwL
g3hZQbOO7LCjkJZVnQV/JLuwchyVo1rzAGs0XezriANSA+bCz+g53dYpLZORoL9yNouvTle4G5AH
8jYHJX5uI7B8FN+2+OESGLwyj3z2DOepxnKmKLuYPmS/cJf3rG3rJsjwNKFvi9ZftFzbpCju29JU
e5+KDHOHw/4MJ3PetTUoKH2IjK1VdOPdQgfBJqfklZVrdG9nKYpHoHFyZY0o70bvXdCAu++0VrIB
sed+6+Eo3A5F1CBICIi9bZoGQ0snMDM5fcP44oEVtL7FeTVgfIZ60qnSejGaaQfqKQ6ofXicbcNZ
MQoArlw3282VtrNlSk2vRl3WWMffEeR2Rs+SN2LMCkcyzOGEFfmYjlrnA7eKDlJEpzQWD2ZkWYET
udkBw+90E2Uuxs8gw3mpYf9dHrycp6t24wwEd8cwa9aZ+y4v8WjdM2EVAR/hFdDKL7ziWr0ruxVq
HhxXyp9XqKtDQmM6TFfaq8VWJfezKwV2XoGw05UNa/0ExbJuMzEorwTZ7kqTTXJXjubGvnJmWQ1f
J8izK+VvW15htOYgH6MVUKutqFqIzjTKjZZ57uHYisVIw6WxH1IP7yP8mP4hWbG3ECqyW+xv1leK
r0mArXhcDeDCWa7I3BR2bhvPeijxMZ7dEbAu7gPzaF5puxbcXW8F8EpcOQ8xW5WQIYkRzHB6EWdW
e+aQfVAmO/vplefLlO1YKiB+4wybXy4ADY4jvQ3RigIGJVfspt5Md6rrPWGImzYW5OAF8sMGFPan
o8txw/m9vdiUlhW1+S0hgxiQBvOOc7zSiLMrmTie2/6rasr+E6NFdpIrwlh3O1TcFWvcZt6jOg6e
uhHsZaAej31+WK4s5IXSt5OZtso9VcXLa9GqxblLym8cQLG01bqAqSz7xbqZK8DVKcRlsaKXe0WU
n86VxywxvW3RvMdtu+Ka2b7YIRr59NBHHiQ9Q3swiMLfwgKJO7ohgD6rACMCGmL5pK1IaBvO0Q3z
wOq0XInRYu6L27wSjkWzAEjpSnTA1KIVNF1qCUuBeuVPczSs2QcUnvvpxiuheowt7SFdsdV96zTv
y4qyXq5U6/FKuLaZzEDvVmX1RPUDlRva4t5EdV9vOx6Moasth3SOKubWHLLqdMkvaTzIdw2rSGAL
x8gB2AKipDpihX/w4rdYz6fbrHYZ81Wp1z9huGrjKKRouqLFhG6vtF+gLqVyYQRodD0CpujGH0lX
lnvH6NN9K2Szn5Tqez4tkITniCo+ozvl7QATNG7dByIV412c9M0D7NElyKVgd5uZysaKazcknZYG
medGRy7smYNfFDheUm8Vmo0PBazi9j+qz896gr9TfTwTWeSvRZ//B4+srn4Vfa7f8jteQ/V+Y+9h
GWwjGRGZK2HtH5qPpq1gNji1RHh01wM09U8um+FQdsB3kTLCYsP/4Rp+57LB19BdxBwwt0SlNfff
0YAYTf6qAal487iutRRK5XpwM/6qAUHZ7GAO2vJEDSgpLEwZEuc/YR/LrtWbuhldMIeZcMhF7HK9
LEr1tWf+qOEhaMruSS/Nfmk3qyETJiHKYyMz3xkr0biPKSkkCOqsOBBEYQTJyay2piGpbIcmPu8z
6mUxxTKl18vx0A7YddiILv1Q9c25KuaMEkU+6mCI3KY6WVE2HRkjjOohS+35PFNV/0SQuGGMaL/R
yDTuZD06sa9ygOAp35yyNfVQMsNm42rl+lPCJqryUxrYiRaVEs0B+Rm2FxYTGRTtwvnFLuzpYclH
60NtdE5wTL3Hc6om+Lb1ZJ1JYbtYz+BGrBa7iibJHQmWwg0sr04PdhlTl+Jh/CZbO6tw3xW261i6
5n7Xt5wwMFdgm0lKM983eAG22dI6GLkJcdGwaWbUpZZjRJOoFVXvxP1I2dgEp3bMq/sg6TpW2LiZ
dQDy8bzgSytJUVpifOs55L1ES41oQkFdw3JbYzhj7G/xi5qROuhvWPzFSdIGtet0SjWpwRxDO26E
xn67PUlIASh2piPZneNG36Q5Wp5Niu/Fy+bpxDSOemzshKLfJh3rBI8qzQwUDJ3qvbDzUIf0XbLl
YMNn1xa62Jj1DjDLLFOocShHh0SE2dYBBxdUOnsswU1FSQBvZXARX6QMZZ9xFIj1kQC23tPjQ2NO
Y/mrzfaHE6Xqx2JpsMKtlQ64dghw6jDnj1KD67dlw23tqJ5tHrWqTW5IQhVvhLntTaTiUvFpDe33
xZjEaqC3zm1Zzi2zWEYQLdlVAUoO2qhPDEAbQyaLYktd6RSScfBuJ0uAjopaAlXCjI8JIwtnUxtl
Tk7NAEpmJQPM/0ypD/2qTfSlUwZ45qIvfBpa/CSkcL5CKwCSO3f9mO/iXuhPUZEOB8kZYasXDNKB
fUbdo2uO39jnKcE4YxCMyM5R+1fM6YEJkwFmNCba7MfURZ9KGyNInlic7W1D35ERB6QLlFXTOP7p
gJXAwBscnsWTRXTyIvDxfC36MgoGEc8vAzagfbTAIqPETPWyTaMAPx0bpbud66m6CIslDhRclqGH
jmnkW12+Bj+i+tmORU8e0KsOlZfGrz39ChMOrqh4yM1G98lz0hvdl0SGXO5DJ4Kbapm5ek88a/Bn
QnDetq4g7vFkIcp10zRuRti0b27bMvK2UFOL75WWzwdqPWofRQo5dZq9FZX3LSNlGxgo0L7lpoSb
CyaKtal/4NV/tYrW8iswYdCVR91p84DqYt5H1EqRNIN9Jzt4pbxsbtnD/J9V8R+lPX+7KlrMq//V
qpiTi/7ofpmfeOv3/D4K8X6jh8bGRumZOIlZ4v65LHrmb4yYPdvWOWdDEfIYuvzeAWT/xrCC9AKg
U7wWxtqx+PuyaPzGAsZXu2unDsvZv7UurqOUX2YjmDv5BxOZAzfV4kq5iD/ORgjR6tzWg3mwCtf1
4RGRdaWVbLdEyXQsYmHtF6UmPFVLOX/CtHZO7N450LmaJh+QawG+dY3yUSC/nnNGMaS2IuPJ5oMF
QrixOfF2pnNJirF7mNktPhEeLHY5kbIDNenal7qJqPrOnOxI0j3s5058xS6csWN0qWnFjjm1JDaa
5Zva5CirUWxju55y/RHHc370qqK6iRyj2A1GtyEtU51rNG3fK6IS3jH8Ym3s5KFKy7IEYGIbwKxj
51iy5S82UTHd1kjDu6ZwISFyFoNtbk/6PXEy70LsXz1rc6qeZ6rNRpJshtgylS52Wq3Hb5qXcuRV
8jttsodzpGtPizojONkkcythegpNNY2BMDUnG4QN2mw0mDJ+i432ziOMu9Eyhyy0aU10P/Kk3FmF
2nxK1uit0bIPF2nLwkvz9rMwM1tsJqq2d005ZXuv6/tAmrIMVGfWcMbpw2vtptFtPyTyvmdX/410
IcDQdjDu4xyAjTFnHK4MQICAYdAcdD3dUkk53KiTLb6WxjAFoCCcbTMW485B/w80VP+NmVfFHsif
vhG5OXwqnrGBhAiZwmtu9Cqmr40ZwJCSns7Vugo6i7q+vCkPiqscqM3Og1jU8J7HVuyEGK0fsQcC
sMv69KZHKtoxJowOAM3LO41OYVY3JcuP2OojJTQw1d00IANe4jn13h1hw9dO7eYYNbZ8bEYpnpDt
0vOC2e4sO0DXG+pc0teoN7tTNqjFo1mbza7E6cIIiVzz3poKoIY5Y6j7ZXbSM/zrZUt2tig29NXg
5kobjYUMIiATU2M8oTOod17LvYK3yo44WJvFt2Gamktk28V+ngbjxiZ+sCsbO30fXCd9E02iEa5s
rPuStPt+SubpQu7NuNGRhvbtUMe3yFwdhYwGLZRlVxxKZaDwLZIRa6PlXnTR6O8VMYSziM38kGJy
3WdZYZabkgJtPEaJdVs08kZPpMntiBCsqH2Il6T/IACCEjlPqBl6EzkfwpDfLTGVh3hugGWDDDjU
4By2uDPdYHYq/cUw828Ick3sK7Gpvztu9VSPBjiFrpl3tMur93Vi2wAVkkg5WgopHjaDrnpJRpyI
vmRI+NFFbXbnxLkg4W4Y3jfQksmuGvmmeEmLZzdVSyBzwFZUwgE3WcybKA2D7eNQ2AHJ8PLR4cD4
FZPF2IIw154I4R5YwexjLcWOQBWxTNspK0ZZWX6PO5+Ch6jY27Psj3a0VAczL+uga1AmBx6W733t
UdqAgLedEXkDbA6Aa6spe2g6sHrLJGrfyDFTLcmcr6HI/I2E/fRMhyDKgF7WkE4b7DBtkqPA0mhx
p0CdlYUtbkRLNM73PCqis3IXMd88kwYrdqK4B2Q/vilrJiC3De0+U2NjT1GAikolcTZU6th+M/qZ
K4HwIdXJ2dWanMKx0AaFzZfhvvXUqDebRl2KdCOduSb2Oce3S1fnO2XqOTPPs+X47bg2Lbtr6TLt
9eFQLZhxlnpgZOV543OMzpxtihwfYrGWN+vK2uPsNa16w+63OSNtqKFG33N2bX6OQfGGaeEx9LKB
iHhQsfxCSV8RolT4sJ0asq8UG32tlC7WcumoTrx7ay2cpnKU7um1UuA+7ZU8cGimJn7ZfdiZM+0y
jnp3ameXINvWMuvRRX51rw3XulvYISFX78Vj1bgAE05e6fFKTyXt2AQq7D0r4uLPWTdeuhi5qMK9
dOoyair7WfFOAOXbu36t3c7WAm4lSosLZ4MmrNd6bm0t6l70pAmtThivmIYhy6+F3m3k1ttkyvTv
ixMPZ4lV88M01g7wdK0DxwiVPgNIoCMcRQ6Y1VocPqwV4vVaJq5o1Ipra8E40GwE8bV0XB3401eJ
tQTz3DdhN1FOzviNnvJprSyHXie50diQewp5Jd7ZgZh+bAy7Kp36A3iQ5rkYol0K3SmE5LDc5SMF
6fQtUE42X3vTh7VC3aJL3RaUqmtjrB9BB+dfpNBzpEjbBajCcpvyEb/pMMns8VkAp8hF673ntp0G
ZSXVtyKilY4nE7i3HhfBWvW+DJnyrcG2cWzWIngQOt0t1MTiYK018fSYdffFLN1n4mqAVlXq5KlE
oVl+XEvmmaHYW4MDw6WdxddqraJXr630GFUX4DNrWf1kSC1Y8Plt9E65seD7Y7is2pTyEHLZICpW
mJWKuJ+n6v16emDtz7L4aaAJhKTyIIqZwhavv2dGWOzrhI/0ZmoY3m+WrsXQhYQrfnhtkx/GIkG9
n6RySvUynN2qvBvXipneGt6Zv1IiV3cC4zfK29e8t9/BPX2o0fADlsW7W08PlbZwNljorK0MUR7a
ypnhiKdPzMaaI6K98zQ2uf6SYyP7RgHg9Epu+N0dK1vhVk+BtuUMqvgtmFeJToz9jhO1WOwzWy3A
uptFB0NBz3rdm+Ea/jhNugVjXDJjvhO9mAGN2dGPIZ0NlzOb5I2jVEpn7jUy8aHPYse0u1l2ZdLU
5xRkVf3e8ABl77WChCDLbgXQoPLoKnkbrPmDgE1efqPFc3Uc2tR5t2ZLfMHIGWd3EX7lGyextPZp
SJYk2hVLXiAQTJ1cQFvEvZV9Av/ulGcLXoBFV9+IRFgraV4ToE6NoFJU5gFeXW1Hu3ulg0ySzY6L
QOXsTyGa+ToputzbaeP4c9kPF75y2nqUMftDkRzT1jwNHlxuADW1tcljVhnFwXLDXuS5WpIiTGzd
ObKCKI+JksYnCuY0H7TcfOEsKy4t7+Zx6TmtJan8MHNvPraerZBkVxi1VjhUyCmz3TIWfQDkbLQ3
aXrAHUYSfAaQHPVAeED6wUWFHmFbKpQq875kcBlkQokPiwlsZYhQsNtST4+9Gp9srSiYzGjNifa7
PphjR3wZDBtaBR24u1SM6RaqFGUcscrhOqXaWEaYYSgugsvUw6LwGSi5+wFphcyDXu4sNVJ/mNTZ
zn4DjnHCSoEb49N2K9t97RhGOt23wXREzuROmKubm5BcWhb/kTb/V9ImnfSogX99iPM/ivRH3Va/
Wtp+ftfv6iYSJoUOJqeyNXHL8eufxzjivr+hYKoqeTngwprJ4e/31nudsxpNB0yLV4Hmanb7/Rin
/0ZaA+KXq/7UPv+tKtc/eVItlZgqaXACVo5B1llfpdw/nuJY6OpGDMN0AUXthaPEooSAk60FcpQJ
3FMqOR+ziedjqKp5z1bJHJ9zs+Ox3HmV+Amo/ssWVu3XiN31asgOEkRxKJNcC25/vRpc/zDQkgFj
p6i0S5xzJNwMTk2fwTSyS8OWbA7vDmpMuqGpHfuyyFpUymjpHNN3Paf69Pqe/i7cLEOgF4X2TGLV
1XbAYKPvIDK16W+M31df+38bv39eMUkCUp4EETEe/MlabK5WWNub+4tBtACnBkii55EIAnA2tmQs
/POkZUHK8kM7A9baDY4EY1eO7awF7Vj3nzw/O41xWGMFdKDV46YvE2IjTmvlcQh5Jrkjd3QsO4/n
jqOq3kuXiJucqfEUwtaxzyn2p3L3h7v47ufl/59qKO/qFH32//7X/3wbiJKqOMgdm3uDaNCvbwM9
WbFUmqK7VMypXmq66Vkxc/ZIlAQM0x1Ha++xibTi7V+/7Hqv/fFv6UCJJrhqEH1Q13+tl/UHtyUm
mdhsuri6VO6iXbQ8GS4A4/3UjZKXf/1Kv9qKwYLySggkKqEBW/Mc90/3WYM0ugjUzYvbqPjLZM2Z
OerdWd/kTRKqOO8W31BnDPUZZK/y726aX4Mo68uveRigs0T67LXu5ddf1HGMNIkrDHbrk/ujBHz3
Qc8912AtJcVKlBNtZpW3ficLcT1F1873vvC6g/Rm8zTBpoGJQpaEWbFTlc9G2+h0oLrz/L1RxiZQ
laV0fBR3E56MgcP853Lw1x/T//lGkYTlsYGVHQkKrenX61ftwaKoJlLO2hCVH6ALu5gKqLxn84lu
UcVHCebsa+x6zWlaRAJmzZxSn72y86NnHF37cxJjvQar9D1tDecTB2bi/E3oiHTun2+nFQG9opnX
INYaE/71Ku2Wg2Sb9MYZWb6JPDfovWRhoLwKrThlB7+dhHqPoQ/7FdV5HJW0CvUfylix6rU5VQcP
TQEoCdO7jF9lVlIrgYYCdlM0zxCzMP0Rp4EbtIrBaW8gDEdZV13kqhZjqTSQyzUkZOUqJ+tjUu4t
pPcHPYvv2G8Z06YYHHHpkaL7qyiN44s/JL3yPBvMYYHMJ93sBILEfWdIYR6TVd9erlK3VBOz9Pl0
pcgmqxguV10ch7ESLNn0jehs/zioCvI5XjyHYlAxoLvo+pNINAk0zVEQ3TmtRF+9qxSfVkL5Mqz6
fNN0+gHmaHPQhFd8pmSf+Nyvmn56lffHVelvV82fnWKzI/Tl3QpZTkAyW7HVrmOCAtUw9kcZu8If
10lCSV4/GBrvFlWAMYMGlH3PUqNLv1rnEC6kuLepVJMbHdDRo2X0zCu8TNGRvcvlw7XrNkStgQQ5
5m68pRZN/YDLJn901yHIch2IVNfhCP1vHNfXicl8HZ606xyFAulyXzEv2XjXMQsDFkYu2XX84kTS
2ZAQZShjrvMZMAaMalqGNrG5jm/kOslJr0Od7DrgwZ7KsGcynOlk58tSRPeDFGCYKGMEttl+JtQV
6ct7J5XJKVE/4Fjl9TcddGNPdGboh6FRL33elzl1MDhEd6MHnvRQYnShxmX11KqOYhyyGZ8rcxUk
SVzUoMZ5u0rXhVm29vvQgS1FaOcyVn0wR1p0SwLMdup9PjsyCUALez2Rn97gjpIRJ13pD6yFW1tJ
suiWc6NhQ/FB1eGGM3I8fFWRth7pHxavKJzWkk7lZ2HnHDFJ8smtoYTSuyMjpA2nwKMMBjbfcmYp
F99dLJ6YFUWJlD8m8Nk2YzfH3V2XKiVOiTh1fyjD6KRqoNZ6v0tNd3Av1rUmrTKcfi1Nq+D60KHW
MV9rk5B+Q2e1Uo2LYHpF1ed2Luxy3qtdVza+BQMy9R021XjpU5HCm7NN/ZXMHnYE+AQ5U6a8VJXb
IlMVGtz6qnrNytIrDwbVNEWYJ739sAy9YWyZTenaTSKTzuGQmDDD3EXt2FSPLMbGMYs5jm2HhisI
655SD5wQE+QofHGNPJcu1TGhwkelDSINGFdrWFYRxJERD4FTjbydqdOxP6mWzFi+Q8Px0K+4gJJZ
DczJg8bYZh+nTm5TfwnGLEjrNAqWIcppsZFt491lkcxMaqFEtmxKUuLKDb3p5lZrotjicj2nwduT
LPUhSakqCHPPTJjr8HWbVWfG0SFiQ2DaSpUr50UBRzLXs7IBSujqF22h+DvduKOpGE+QA/XhYjce
anTlif5sDRVLUtw5Od/glWBVthG1BNU79vIqOYq5LChXktaS3mhwhp/MTLc+rCkiUutq3LwYXyak
akj4DIRL7P9lUAAJoy9URuChUvFeSMnOIouz8bGzbPm1aRNjPzoSn4ibUzpL4Dzi51hFDeGxakfo
V1NjmPcdGbonrVf4Csmx2kXLnh20Mb3M8I1MOtWMlRNTS5EqjvdSqWK9ObNMdDun6PAoTbPZ4+UU
64Q7kRUXVnc8dG9YwbwXxEru7pKnJNVW2lr8yJEt0u8yCsPyB92tKEGbTHAP5x5LIZtP9No7Cwbi
FNaIR/JQ18tC27le9stOzZ31l18vXfJ84rrWHkHTqvgtBoHkuFlhwsDU85GPTlMgDNxXrcNHvh3Y
FcT8P56pJH6TW0HKfMWFNQn1RgnwlOFcKrAvaPEaxLSdQN/gnsTPuz40+DD5/EY8QCZPW/fJZIZf
It3w1tog/MxuYuXcF3Nsf0jyqrAlW4rljX5Su5uYbW6GsaHKs0eX1WJHs6t2EV4s3k1VZ6SQmEmq
H2s39gZacep4DOYW6AEb3NnYNTp/Vg7BYv6WF7l1Nw2dWu+FOo/5q8QA0O3LSCl/zIu3PkM4riYB
5wAXVRE4AZ5gu/ReFTUi1CGbWGwcPLnh3MrkIa377sYr88wKLLzFMY89qA4b6D3eS5spYxwWesXH
ZIGr5h3MqtbE95IH8nx0NW6pUK5P7DCzFP6iE2JJyCIjxY3WDjrEOq/oR1ZaY1TZeovsS+sRxlMg
PmvHxesxS/cdmZRNqWkOZblS50dNOK4W35SxHR+ojINQoOSeTaZwHPvzNDvFI7ZhsXGdbm9C3mYe
Jql293NV6xZGRzkVlJU9mSelV806TERVjjcx3Ezo4lZXJk/sRLpP1VsT0zw6u5E6kI46Nk+OrmAV
mMUjUzYtfdNqdLOR0IeSz88NRFKPH4bGjkqs5PFRiRr5ldk+ZaqF09nMB0jU3qPaRMuuHSgdCdNl
tWzAbMmMuwmFx7qUdsOAA0OcasOtTADTzuxuulAmOOFC6VbM6NrFIRPkdh2J8skAWD0WVIzvFpfM
wyanqc4J5mhGz0bXsMWrtGbtKQP8BbutTb0X7vWyu6s8RtrbQW88zOsUfBLMGd51tDeXyq58dJ4t
vcJ7IuGOmGeTUs7xQWC/BhIYc0eHBFt4Nzk44MFIjT6vT07bJMadPqmFfYC76/F7TZMSn/NWaWQA
94NnBsP9oT8Tl+D6W6CE2y5Zu5nlpKqHGbBuC/HcdlKcIYnzk5/yn2jg34zDyc6tpY5/LaXcfa+q
bi7Gjz+JKf/4xn+oKQ6TbxQ/8GXuzxE2J6ff84FrvSfIIfg015rOtaHyv9UU/hNiigqDwAMqw3nl
dzXF+414BUBzCI2svkQO/y2z2J9y4GD8QAwY8NVUzkUr2u9PJ+eipGG4bNR5b62Q0GDQMGAHViGN
i77ejaEHeNbwyzJty60kEuYhd7ftwXTBNWw5kuINS4gjeb7o+sIKEoI7CJY5+4nW+9ZQCnArbcI0
5aypgZkOkwbD27U0irI7KgK02QwWu9BX63RHcaIDYbHfsP/W9LDNOPxQ3FG/tN1MQ3YmkgtcJTV0
lGV5jnTF4Ian4yVsPfoDoNaX4jHO26naq8JjugkHz/lgH8NUJdfqhKo5YppyozZeHpTDhH0mqfap
s6TfFU2Lv8lFSc9s0503a66zIfAUzzwxMyF0pTkolxtkgA4mLSxiqgRoYfTcuLgZDS+7hSDen0dc
KTstyhafOipg0HU/YkOlUXubOewXVttN7E+A/TdKazNDYHc3MbaKVJo3LOPZbfkzw53IeQk9UY+V
HQ/AOkG66uj0Id5/b2OmpnaUi1fe9Yphk1hfynuGafVdNrgtBxXXxG6u5tXRcnR6tqnZoI4vwZXk
6ZjeW7c8V5xy1HB2bAlWPIc6gFVPfUV76E9Dbb51PLUeta6r3B3tqV7BcC2LG7ZCbr5bh+wvU5Hr
2wx8B9PgOCOMs0TRGWZtGsyGmvtlXS1nYL3dg2PXbhbadmQdDYBGPxB+qtAstQdnvCu9ghm6NMWO
0vI7cxioDaTX28Bk0A3v2tzEz21pTLe4IywfeFPIhgkmdJmT10+wIxFcJJJRtNHJoyfk3oLUds7Z
Tacw7wOYxDlPw2HeVkR/HgmbcehQrHIvmdGqtdb7eZ5lD9Eg1P/P3pktx21sWfRX+gegwJAAMl8L
qJEzRUqkXxAkJWKeZ3x9L5SteyW5Wwq/+8EO2zJZA3I8Z+29b3qtdZHBifFIPuA+TYhEzAVIUtTr
pQ99x2qLC21wSFRg73onT9/VOL4ZgdJ2ZE1jY452zrhnkMNoTdhYgWzRL8yUtYVqGX1kGcIneOSu
ZLShhlIX5RpUhm2942tR+7Tksb1ZJiD1iAPFxp4l77KNbC/swwDjPSM+wbhpTxQ02K+zqL63s4oG
p7DVCXOoeoX66eQQ6exloomuraFm3DBs2ZMcdLgVh/1ND0xMMoMIUqRNPfF/hj3d01deO3wxBfg9
Qtk5NB4ljEi8I3OVTvkGmFo4vZ+MURhJkMUpc0gt0JTsP5pmao8fbeAum8ZdTWD4J0MwFra6ncQX
ePC4d53kQvl5EkuO65WRZNaugNiPNxnNJF4fEaWicPVZWVWpE+RgNIO3JnOsDGOJJ9WkrCI5juVa
vcvKhRrFlOg48aw6jWb4yGlQjB+7PzNEcRMjUDS1sJV5TtOuWQofOrsAwYxsjGfmij6rP7SkyvoM
szB8xtQmzLwkMoiwT7UyZ3hiRKxvpxmbFIyg44mPjw2iG/pZUki5rXN26fAwd1I89yW2D2+Yihsp
XTZjUcRzZ31XnrBUsTAoKYK0o0ZSOEF6TPTS1kgP0rkpPxRpjxpPry0ObmbXoAs2qexuz9vPvzv1
73Zqg4vVr3bqq7hFitvGVRV/D6+R/7b+3Dd6TX4w6F0IrFn+TD/kj/7aqJUB2AblbazI9jdsjX/8
tiPrH5i7ROtSWmQvdynr/YN0RBoZP1YBKfytRkxcIHCTw4zJ5o18X1SO0RXZadWmR3Lblyuok2Wn
mS3ncPZpsOQu0g9dDTq7MbnEsjnVM/nVQ7mq8kQ5Py4sbfWm5DKJ8Ct1yKNVxlw2XhqY020TCziG
WUNQUaXNYgIpwQZcBLE7s9u0lbm1UEhckbIASKTOhRzO0intyWL46ib4vXp1DK/LtZcs2YSazH2t
zRQiIZ33chyn28Xl/VYWsip3EMGJKhUz38HUB2Ujt8gN8RvVi6WKZQcPn/pFT+Fo7ufEwJtNaEV1
yFj/++ajESy9dpLYqBmbWdMlNdfQCp3dqFzN/KQPQRhv8z7kFsgtQ7OfI50yAOv1qLroosQMmcb8
iKvMeIt1ek/YSijH8JoIjEjuypTsWfIOdGenZ2lei00c5jrYcjt0Oksz9mNHQ6z/Z0jmkfs0sVUW
e/ARZD8ayXwbZ44aRPYGDWIqmJLbjMeSYCDW3uROoLvkYhXha77SLcPKuZRn5KU94y9GWMunpZ86
jbQW+Bhkoe6+dxYUi+QzYcDVvNlJPVy7MuEqkq6UTbbyNgsddn9cGZwmu1vzqPd5k8PttWB9Uu2q
M7gzrAxPk4+7mgrybb3yPfC4oD7duslqswruBmeeHtOVCdJXOsilMuJZdl96XZzaX/FqSO7lyhPV
auLSxiloFxVGfOxW7ijhEINRQYR2yG0K7mUFslJAJXMllqKVXUK0iHaQqBPXK0CbNAPGqQV2mtT8
4FIQaTYa0U+vdmkE93kauUhR4aTSlZjSR1whXD1rt21FpThayapyZaxqzYj2mKCrN+eMYFHKTW4R
9tcv4RnRmqpZv1ZUk4knSAwN+cyKc80r2dWsjBf2Essny8weEg3sDFEzKJgJFBaz6xIfwKQSoyV2
QRYQ2ZuSwOusPFkDWLZmQ70sK2um2Ktmru4QaM3CwXXB+d5Y6bQUTG0482oruWYNCJWIHgnA4Fay
rVwZt6B0jefJpICIIhoEzhy7I4GB2ZGmjvL6lZRrV2bOWum5FC+ui3El6rKVrctDKLtq5e36oUqe
8MJNnnmiiBRWLq8vl+zQF0V1na7UXnUG+JCAuqAI1nJb25QI8pX0y8/QHyI1FzQVMQh5whbLijXF
V3JurDsFX4j8iilxyPCS1jarc8d6BrVuetm3l8PKHE5n/BBoW7+q0iG+IhqsfujTfvwYr8Qijg/F
VpugGMuVZ2wGp7sg/EuRRt0Dvepn9NFYKUh75SErfNn33aKHvo7oades3KS9EpSCruNnKCaoSqUd
URHnxw7gMlvJy6CPSLBRtBINsEwTPHO2deIOADarldxEgWZusKfIDvrKdRZ2BeFpYCrQxAXn4Eif
/GUlQRG1w4TWY4z35hyjHxbjXVLa9TUCxflQrjwpCZXzU78ypsDtwx1fSHAzlVWP8SMs6rBSqcwT
LM9WUnU8M6tnfDVfSdZqZVp57MwWbaQg7KbVF0tzOooNORjsFFD5miiloC+EknXPwCx9HSwyaLpQ
orDNdwivlfVYKdt55W0V4G1F2M5VFOS3nDnVtbnSueiKsv1iK0pEZ3hXXzle+C79SnWpuuaIY94R
d9CzUbSzukQWku0VOHB2BoONlRHucbPwF6EolwdjNx3j1AhPVYlWJ5QOErneKq7IatogX2KpWTlk
zbGTk1kL46MDcGl6eqcFXosY9i06Y8zjGWnuV7q5XTnn1HGRqwK9spco1L2l+UeyctHZSkjXIo4f
jCZp70MK69fmihBqRClwEZrT+rGFebmebHe5Glb6ulo5bLbP8T6LS+BsZo97WYwQ2/MZ3k5Xjrso
7PGkhfkAwWgM10PXWCeTYttOxnX9abRtKqr2HBDhNCx7K54iAK2+enZUX75KbKPe5zjtwOTWNqFS
4ZcxnRJcYha1CbpqN5ayx52zRWZrcK/SylUDq7RWO0oDiGqjt1QNqlwaGa0kbHM9Z80cyCJRfwoQ
Qm0RgJRHaeerFsNJ0vdCGDUn76H+jCGb42w5leevVhjKfVFPwVVvBPJikLiVZdPSHCMlD3jymNlm
NtnfNhk9oOtO6OomkXl7lRozpCzxh6e61LqroMMAJRGpfU0PZNiQZN5/hv1wsHNQQ4sCXpsQWFtj
f0duibxciGv5qlt9Bl/UE0G7UXzHF9nYaQ9RZDvPdVyy9HBwxs+t1QhpZNGuQMC4BuKRIssbNy2s
61jHhbUvcENJJTHvmySw5d7tSkhEtMWx5ZlKq71V/ukRxy5fUnKgd3psvYi+La+0sLA/ynDVl+qT
dTl2SrAMzubtXC+6FwYFZKPdnurMMnDP6b1hLmJfJbV51csuAastCdSIivK2DE3r0ZXdsOWOle3q
ulx9BZKioqdmbaXD5pilMfL00qoQS+vtnYtryFsX0Z7aGF21ALEN6qOB8IzLZGvu9KgxHhCtRQLC
vhK3aVBznzOHSd1lYYEJUMQmO+rWJZmPI48drfkV7q1XBGPQOOtMuTVirf4a9VQuNwQ6qgPWue7B
1RKCw7IWHjCY29tqyarbdK7qQ0Jb7jBZdoGNOS2jkav/sg+Mxv3MWcB8oC2cYFpkW+67BLB+zktp
74K0erLrzN1qibqzzKbFNLvUu2rDOaU9UOqmEJp0SXQaCenCP85s6UsJh1wv7J2Wt5gMUkiZOBhP
JrC8XbK9zXQwGZqixQuH+jjV0XRnxGzWPfke+BbKxk18q14AhycW4WuaSbXf1g19jCa/GRB842a+
6GLPfgdYJ/CTzTpt3mmx4R7MMpM30A90JHQ3fuaA5rSelkgOIHNw6Ksk8MIoVZhpGI2RIt0ICSJD
sH87ImSMvEZM+O+6esnxlQ7eNtXS8d5pGrrIizUeHX0ubroUYe4ms5yGwaHcLxx8o60AD8G+kmUF
b0gO0xMnVUwPTH38OOhZ+KinZfYoTM6AoKKL8Oygrm+qtFMXC9wpUZF2cNTdCmlvqCcWwoCSHYzG
VHCM+6FZEMJZySnplMKfCLkYBp2hKg95bYbtVytP3Fbh+97NhsTatZaXwWCn2PTI5oQ1Ug3F1FpX
QjTztaobwyduNPQ6iNxTVIzLNuTg/4SD3EUinIfQ4SrbmzjXxJTV4P9Oeeoaf8QuxaBmBu+rA0dx
JMudJwPvjiPS9tUtMbL8mvrHlvSllyaaX2NXu5MVzgcqwtsrW4xo09ax7pVdMe51C7vf1EbizRXh
Is6MHJg1fOSx0DObpfCINTxbfgXoIeObQcTWVWuLZ2O1swGE6lcHz8xPU9kAS2d8MflI6zafuWuT
XoQ3JHY8GGdQKUA9CGlCCyQebjAABd9vCHaGRywp3zjYPxBxT+geAXB4ZaDUX8oZs1qR712Jyh77
Cut51kzw7HghyFdJMrJs92ZyorX+UaRXBcPvhbrPljyV4CHHAvlQacF8ss1Wv1oRaX8IRxxRZMM2
10bxEdZT7qAocDPDfYyksZ5+ZdmF18QLsLOnyXxj63y4RGb0JShPOTVuFp5Tue3mu1vr/wE5/YSH
cDFENGxZlHxhREDp1ovjd7RRFAiayL2Mj6hgudbRrIfkXCSrNH4LzkehF/UbMbqyYMumCPbrF/+J
oDm/uINeRrckBI6hfnrxJS4aZ16q+GhMZfO24MR9iQlwdCNTld7/+qXWkvN3VNX6Uhjk89d6+/17
LADt8cSZopyXojVXbJkjmOwWJHV+/fXrrAX2v72QAAbi0k9yrPNzkklazrNoUoprfRXMO5wrxdHp
J0TPRdzd1k2aqstB4f7NQ89fKhd3EVaVMLrR4CW4XAd0wLa/fkt/f8QubsXijJVxp/05XKfXqZ11
3DKO9UQllegwXD+SkRu0yJBS+XoYNW9TP/CcjSb4kz/6t370m/rR6s743VPyX7qXvxST1y857pEw
SWXz8qX8vnb05898I2Z14FeBeAfkGjiObs9/Skf41n/A+FA4NuaQCu6dB/6tx2NAzFJsAmeF9vrR
D8D5QAXIVDCuuN5ziFT/pKJ0Nov9bj4xjiTNJwU1yMsx2tdB9926oUPWkx8NiYG0tybFnEqWnPun
ZlCiaE6Jnq9ONikCzCjZu7hnxPalRa973Ia5ErbbbexypsS7GkjJ1LoqNGhIZ95oHT3ahBUcn7l2
36dJNwX7lEzsOL4kzHxAkrDwX/GcD2iwKvGo28jZFhTvfd5P0aUx5Pa8cEOSrkbKukY3eoATz084
J1NnSq1xDfOtqXjoz2bREKhSOgTIzx+TGmk0BziBS/AdOH8fqZs47hCcK4oR1NdJ8fBgQXAIzvDh
0eYNFS/q36Fdwg/9uSj/O2t+M2tAKe1fTpvDy/gS/1Bw/etHvs0aG6uMFfHAeN7C1H+1yvjmouHo
H8jWWqux3EX4X5hQf80a0/xAS5RFktOgEKvM+D91WEN+UMREYGltwavyJ/+IM/8JxlyBZ8lk4W0R
BiaFkOuG+P2scVS2JDT7PqITrDBuAnSlAGTwPr0ly9VlJcLmLoqz5g3RDk4UUard06WbOeVqhCtk
sbS9rJ2oRAFAjb7mIGBVGqKtaaieW13n9+Dpwj6iDWUMqzNVpJJUtnUsownAAGf6bWXgSmlq+nSL
0dHox2QL7UtzTu9XOuugkDRtIkPrvxaLthCTLUZxQ/0luplA4zI8w7rxhdTt+YV88TnGmIyvzYvC
ge2k4Qy8Q8dcn2yKwa90HJMX8sPmW4gMwzehxZ7nZmk8hfDH9ax56b4OTWhwa8yokeE7chdGzh1A
UxxvCAo0H1fr1N8dOc7xCv9duM6PgE0Z7hkDTCVpeP/4CHKyZhItaJ2PSwMgY1u0rypzahxupRMe
yJZZr5YUZq5uuVKbVAFMPlrlyNL2KIAg7I7wBCdRojyqpR+ulsCOrtF/l1+wENc+E6Hb3kerabkd
J8kVxgWcedl+s0+AFnLPVlvt+tYqb6RsHjvcIQ52NV4iCTIfzMjcw7J9SWpqSd/tLf/HIU/9iLLz
oYXurgMYPxidrsPPq3UlHRkGOjyfKPPg2ViffkjV5glxxnSrEWxGnLXV0BwYu62Iitykld4tuxZL
pqupn/TXKjX4GpQ9Tjch4YWnsbTsj8HMP9F/Mr+SLWxchMiYbqLeIeCZW8WtLYNPoZjMvYrxGyXt
cfCcNNMPcTEW+0hrtD3CPcenjdBtFz1nTFudPlzoi/WlcPrLsTGNQ9cH9mGWDZbbIgAMnOZ0O9mj
uaXhHu3s+DkDmTkJUY5vccQVHcJ1fKto/B3JjG4OTYcqOYhwdauGftfF43TPpEyv3UFjMrVpTGX0
i57HSUM8AQ10P03wsWIPyJHKy6n34xh0qXQTtdeXBrNPTsogjcV0T0glCBjZYMlVHln1Jcmy5ue5
K6qvEmC62RQjhpfYyaiadAfXIMOxbQ9qquIL0rv0qzMtJwtjuAJA48OZVEfybR0tyWFuokR5yKrM
ey3uppu2M/hCyfTekcOzHECbmZtautzlwAGfRUQlTBFwccnFTnlrgfI32VI/rVm2DufGcQJbOdAQ
nqX6CSA3QzS64eBq9xHiyrtOEX6j4bfyaZ5G6Tdurzxy0Bg7Tbm8jaZcvLajQA4RNkdfkqqcrivH
DE51p9ef3VogsAXt2LNn0pOlb1TTAn/EUEBhrdnYGY5YVrHPePaXZUAdRO+gTSEIpi0Wj+b9pDf0
pci8Ud7ca/OViAKStUlGpwJgo1+rljLF6LLqjK3daeZ2hQL5ndMwXTdpudydh22V1KSert5ADS2v
S6Mqg3cKBvqT1PKW4BCj/VyAx13jxEsjKK8iIgmwK4xfCz3d12XDQaCfFO0fq++dPRqK1N2mMpI3
Uq/xm/311D1LZ/67Xq1fPz1CiagGowuUU+5PcpCxNlotXJrgHhDO0WjouPSumlr7mCyKT2AkJlaV
das9JHNMmdeeKlVdEZ0c0TsjYwh/S+YgzqpZHZxkOlQv6eA080ZRvgi99cT/jC0QH2Y1Tj7Wca/t
/vkHEOv2ajjc81wumz8uuMWSto2B0uE+c5ZuS1jCdF1XYbirnSDDnKJgnQlqmnzwSSwxCIO1LSe2
CrWpbl/Q6gnemXsWC/NcvliTa2AuMOF0YFZ9sKszGTxkbr0SpEWIreOv3/t5P/7py+cuB8Nk4ryP
LOyn9z7C6DWLGO37sre5Eo9tG7wzmgN5aLgtk08ZL1fJ1FL5xstq3+WST2AWhXOUVTycylzG3oix
7zGzxwaPnlp7IIpa7dUoOmrgdV/cLLIlvdPk848gLAgegRvfifiteESxeG2DsT/qyyIHFJjLdNuL
MS3ogrrUPBJ7ga/FNbjr++CzGRnJAe8IeQInNbcB2pVd1lrhDshjem6cAs5xXCtJtBm3S+EW8MKm
OX0l74n1Cn8uyEgKMcZ2sSp03GVKbnxzaMmerWl+VNUxE9jGFi5TnTPBdHueelAr4RdaOxE2UcCO
tz0mtKdlasx7PAjxm84Ta/DwXo2+6FW77BIcsp4ZecNX7AvWFWT9ahIqDn3MzVTo0FIbgbsTZrSN
vpai0wdEoJzuRe3ET26evFkl8pM6jKYjUXqt1zS462oCr8VowhPUxtX4mjQO9pJfDwQOiYzSH0YC
N2jODDA29vk4+NOxgbWaSOl0qOlIGh1CXZ0Jtjmvzdk41fs5qImZQdYRb9AIhzuOYtWLY3YLXuqs
Sdx62mNEjJFPQzM71TE+t5s51+PUG7Qkpt4XFrsOKpzparj6K+2w7JHlv3s1ccz82lN403zl2Lnr
Q2mWMZ5iRXY1FJ29JYJkZhyIwsoo1GVBtssMBNAbteT9QYba5FNhcWG180dMq+HB3AgC0dNMkt5r
R7vDTnQe/bbX+y8gAiyRabEmsNTlYTKWdi+YtQc3w6Nto6/PtRrj7jNOcAdbS6nFT2a8bJU1fzaq
qvCtkgY57yciVjthQqgQwsZNzFZ41J7cNy5hOXq/IT2VRqIfgJ9h6vEPrfcL3qvllTkFQnk4UkSf
2AfiT3QDAHCXarQkySl58rnFKACr8LR2wkPEuQUnNIvVYNMSjY3Dimvca4g3OeA0U3nS5cRW1eaO
38DvhBsr6rstJua5zsdNWfKysuWLaseGfw66nmmAhhy+TTqtEGu5sngIw649Brpg11mMxHqNrCCe
vdBwqvRC67r1+KPmuxDJorZdMDR9zbOSdbWrc+mvlvG6pxWLcRnaY3qaGQh4aOOidkGWMn0K27Cs
lVuOJeOpX+6SQtGYM9xkum84Wx6Q4CgosHZZ3k0nlURcL9o26/MUqRDuyCjCm2XcigHPL9k6ceRR
cXc3Y6MxCuOaU+ZmChv0XmD5Gxso0IcTzt5dd7zHfxLpiM2xNdiMKRYU2Zjm1y5CnVszd0ePzQAr
0FbNy915Iv17s/3NzVYZFvLH/x/8/RYk8j/l+/9QG+rz1x/V1H/+/Df+l1KOTiAHWZ/IUpGdco38
65bruh9g79H4cl5bxdQ61+m/brkWV1klKMMoCqEopx3+6BttJLk1c7jjD/GdM03+6B/QRn8vgeq6
Te0KopgdE+DoJzXwbBQp4U6Tfkin1azvPSMwbJqDI5b0Pof/Qx7rpxbtP6P9yWBsJlb7m8Ky+lvN
k7dgrapSsmCR3uF++cNFm+wCp5IS8qBs4DgC8TSjwmyHdFvkuzAFDda7Ghy3InZBZMFVBWy4d01R
bEfzWQz0AiIfX5vwii1pE5dy19FZqVz0H6uNnrCHDe4jPmoLzk3Vm8DRBVx3xSIJJP0jaU0MZqLN
LAR07fzYLuU+zttNq21nWx1E2VHFClPnstaHYt4s5Eus/G5rWb6eoie0ik+zTGHyDeswYVaSW2yA
pnWB1Sw302S5ExywqZBJrPs1yNhEcnOyIFzSSzwd7rKowMe5AOXSMAJx1LNhads2BFtueQc5UBSd
Sk84rpeD/+pRtO3LzB+mnAp/ej9puGXWY4M9f74duuoPvCf0fZz1t2HrXiQGhrlh73VJ6tUOOSgO
6cebsaOvbRXFWz4JHeRV4qWkj2+FCP3QAfQoWszQ8eeiWdLyYgsZGNZNmCeh9+/iUnRxN/9mcUHF
zfj+/xcXb83veuvit777od58/rFva4rxgWWDZDDXZMqui8p/1xTrA8d2VPWWK+kisPD8Z00RFKmp
JpjYcn5z0/u2pgj9A0uNYxNZi8z1n1bOhPi5gYMiHjU8igJ0D9yKfrYYQOyIuKGMh0NZhFSTKJJt
o6VQnt11T7OTvkpwXXpoXDEQ53ObTODhJ+oF6J7SCphEPshBpict61JKGtnlIEVLe9rBZIHbBWoD
2pkJO+nciwnbG1hCYXFSwM7GopBcA8MpDWc8h5sqV4W7igqyz3G2AFiU6dao3WnDsaDdIOwdPOYJ
r4kBkJ+k7dOQKRx64hIpUUmavZ28Olql+1nO/57SP/Xwo22O1dA8GTKq6MsP1oZCBJM1cD8But8n
lvE6NLy8Y1dPWYkbR9hZdJdd2uyOeWdEmN+aBZ/HqaZuqzf1k0OVb9M1dGVHjY9HzICJaVqh+4Pm
HptGHsOi61CW8tUMKF3DLie9F2yEkOxp4zh8lSVVF1+v+aXZwFcg0vCRj8DXoMtjDhnrIxDFe5P+
ukfCLWZcARGmfWSWh0RQ5CozHG4cju3ekIq7UXL0Wn8yEVhAxApyaDE5UoYzX0GVWR3XdWO5C0so
ROQx26zlJRGaEuojat7+aLGk1rwhq3LIu1hoE7coHchAwr+rLN7ngvNqbVGisYm18cd0pgZK5tlb
kGnY3zcYp+uYvVkFyR+tniAvyVFRI3/kXKmz3GN/3j4EMkgva4VdHWnq8KaLTrlFrldP9GL+aLug
ONrDeZDE9cz5TtStX7mMA3SelGO47DW6ekC0NSBk5W+5bt8NMW8qTAgysrSGNknStz4oznRyYTdw
VF1HEVUqDx9nCg4GBZGS7cMlJ4T4RAe1Mxq7DcUh+s62fc14fp9Uij0UiNYmG+NXS1CwNRf+DSBm
opasFf7YydZzh5KfWfUgrQGNaLoVvb+6VR4316fz885DSdMe3zKvG/m8IXUn0kUoeZQ1G1RPYsxJ
N8J3Jjmjmis5dUxGp3QZKgB4sRfW3fyYRfyrI5NX7i08/0nhdlWlRBrxdXGzfpgRGG+JEWB2uWNw
GolmvCKUqvKU2z65Kb/QcXnCsmcwSWbj+csoKibFSJQOTGD+mpcU/ABg6xOXSnuL6oDiXdoGpxm3
v/u8BXQxsZPm4DsPntVV1Y5IEKQ+aan7ebPWmPSB9xBG7YVstWkfYvdxadVUjupuMbepy6TEy+8y
HpMCM6SSUVbwh9NIZ1+aTFRLZyGQA1ZLmEZlW5izdz0b4rshgoBapxdl0uWgG725nQQuz30JaVL2
2DWSSNn6IlIpIIJe7CdMpraU+5mGKa4a52dLBou10YLi0hnIGwkNhkBRUaCyUBl651F+pp/LqlF7
fN1SCmGZ2mG/nPmjxnA+D4B1hDPF72KxFHtrZhlTA/NbwPaAOfHoun60mAcMI8w/u+2QGMFLFdva
wV4raAsKWq/oDe0A9MjqZcevOGvxCIz0HTqWoGuL2aMT7sB9q1OeWRjBSW/64hIx+3RtTzacdvKq
hfTWNHcsLoOUYBYcrEgaXHTtENrM0xJrZhKJIrVzHQZZkWPnr7WKVy9YvtwkxymWxQE1NmJFsVdR
1m4wGOSXGZSORWs5nktklo+RQLupzbY5jg5h5ijMpT/FuX5AHGFttSxkUQRm2RLBBHeNsGIf9OYd
bLncc6Ob92hD6YJwa/JsnH+9YOAtjL3BLAKhO9Do429uZv25NpmK1v150uIFQKkh1B743dGtDSbt
N7a4M+dk3juBJjc21jxsOyODqZ6qHRcynl+Z6T6WBAV2JWK67l3UPsLmq5mZAefvmti91E9zfmVv
8FxFgeOCILHL10Am4PDsGppaC25N/NaIRquBJYP6vXb5z6RIbJn0FUnJrCcCSGZnNM2b1DV7W2g4
T5S1+ymH3wdgim61sb9210hra5ThaY4nMH8tazOSC/B32JopOc1kx5OR4y/Z8gdgzgotcyJwtrRR
yGpaliZ5NZNy8jn7Krohuvlgh0AqrRyr5Aqjg/4UjzqP0NIDtEZBaIh+m+g4NEcl7EMUCofcGNzB
8EptiAdMvDntVpUM1gZb/Awrg0JmrZ2qoH/RiF/4Ar74JmIwrE1oTem7rC1t4eqLUg/IUE3joSua
cocYelLVpiFtl5pYw5xPxKDRmQJtx1MquFJjuWgkvBRje419j3SPiNfb/NDRgdKe5lAMiLPCISOY
Tlndpmkyw/EQQNTxtT045rwNzSLQ7qGIKDu6zsN3R7H/ozfz802Fc41wcPRDS6tjoHTuV33XEsyU
Zi4COPjgxjM2cUv0HqdsLlYhH/qGloZN79wTMSP916/Lbe/7ghYaTV6XXihadTqmlv7TJQ0LHXNW
XdUfjPG82DEHrTj9Uow0wWgbvv/61dbG5nflsz9fDbcczJoN7q7yp1dbxlADdS16lBgMkPUkoFKc
akOcUf/8XP9WGH5zCTCQ7f6yxHCB2Vv/ls7fXwH++qG/7gDS+EAoJOUE5dKH/66qINUHzvACJRKa
JIS0a5P+W1VBfVi9bQyd6wEdihUr+XYDsJwPdB6VpeBUDEdff+qfVBX+dgGgA0xv3ka6vLq1mT8N
IW4tUYP6NDwNRkBIGv0q9240wmVHUgRmKrWrToP+SljEdKxqgV6R2BV1P5RDd2hcqG2rNuq93sVE
7PxmbP8cjsEFiA9nEyKM6loYOp7iP1QboLZngiNwd3XxcCpvlEr1G7k4QH20mu0U2SUJfYh/xDaG
ie1CS9GVh5TOaSMFX2RRGHctMa51s61mMqU/L5QerueoHjuPBp/xnEdYteD1OVTLbhkcTfqZTd/n
Jm9tTjS+cDpNHsitWnyBUreLfCMbRTr5pXDT5jEiqeBAc5vurqfsrL6XQZvNPgdHZCVaWuCG0fQG
ST5zssXT7KGWfUQmmxqldbsYTv+oSuy+x6ZmQ6BFkYUkCCYYX1O/JhiKBPvNwIk/ITFjlbNgWTIZ
uyEwo+zUWWWW7kiwpIqLwFfcQTyTUBOO2JgEn4jQ1NBQLM2pDhNj3/dW+0aGRnOjcnvynaTFj7NE
M+C0qHzi6RYXEgRgbd9d0BkcTpPGKo/Uum42mUqc61pY82URRiDASVqR8GmU95pQz7qVcH6N27L0
Me6MnmjfVO5G7+0RKrzU7uCJ1ERVfMbYIR6my9Bd8KgNs5tm7nFPXVThUiNGiLWTqSZemzZPkFhH
3C4xhF+83tJj516XaXU/xAWq9kAiRhkWl66zBV18xaWjtR6TEHx4ool+syz1VsyBucPTaHyYdR1J
CV2W4+RU9j7L8mJXuahgPKNxeq+Filq7NQbIdlAhZUe+YS16jfIB3l8s3egZdejc8a3XF9DnDcLw
TD+F9HLxvHXkKTIAj/2g0LOnqjPah9Itk/d65I7tpb1WfcT5Yrm2CnO6tLjLfQndyNkJCPItPVmQ
DvxnvWweiDXBeISkjGgQCPTpeCCNqaKXlGFPZ66ZvI6RhslsON7r7jBe00wbLuyx7beZiNVe1Bye
O42jnQmqzwfqLNrJebPrdfSCYRNHDGmyLnBVGmiCeEstnCebX+JpU6ZtAqn6ra1G48UMcaDOEzze
ELAHVzWpoL6cpuYgONER/ZskznNrzlAmgRsZR3NwksYvR2vGt7pzOf2haTTxqbfbVm7MOne5Mao6
46ROHd/nzhouGwcP9QcbYZK74VCFrGpqjAtV2aVNWU3PjoO7NKsHShZdUsUrLpAT8u3hT4oNysCR
rB2iXTabNmdcGYi3HLN5BxPusXnALre4VMRS8PUtdbrW7gJabSrwTBmvs4tCg9iEmQiG/UB2CFr5
jjhet9Bje++mpXNEjvyoonF5dYdl4ojbiqMiE3RDN1thWmZo5TUr4fg8RFATG7iPWd/k4VIYfho3
KdkgYzHOyCwa948icOGr7bohA7REOjpcW3mFqY+xYJIN5IzhuzF0UX45l25nbtQ8DMcSTTsOjSwi
hP0EMruxy9JpNkMcmjdtht7JaQZO0ksRDdNmLtrshuJItQcLwCqB2J1S4+RnVINfNYtz7bAcXOSR
wrm7DzKcebqivo97qyu3U2ZaV7SF60ut7riRuRbS+lgm5QO3NS3zjZ6oDx2j80uHMar+l73zWq4b
2bbsr/QP4ARcwrzuje3pKZESXxByhLcJJJD4+h7QMSFRulKffr4vioqqEkG4xMq15hwTw7pOz2oR
/fVkp+ldZhN1DmOofhfQWCDOeayiqp2KHcsziy+Ow+JLnjBf2WRuVqORcnoPTJcujQ8EHC/Tdu66
8MGmVM52vlkl3JS29/q9a1bht35xurOurOljEqTYcbSlHqxBofRo2mgxPKNHjdikR9PO4ejQ7HUv
aUiyMiTRHqgb7vNNbHnpPf1z+7lRVfbgayg6R9nL5I7GWAvpRg9FubUZ1b1gJK+rjUtDSRz6Nb05
9hCbp9AocPdj078egkpBNQd6R8vZCWA9FHpAT4wZtCDrRXK4MhnUK+t7+IBVFR+n78kXzwg5RBKa
y5XL2rzPYduc+sKed90E3oC1YT4BQI0/qEJZ/MFDxzrPS14QmEl/t6nxUq1xvaFZ2TV7xs6/shLB
wMrXdkoEm7S6M0V6Fp8UvfbLgMDh+21jSJ1eKrM36DHgY7KV5e9Ip/mC4QHETYCvo+hm5ynDLHPK
W9+/C50UDI5TfbFpX/AgCrrHs0FuU8zSD3LtKtFB/GWWKLJ8rBOeMAjdtCojCsy63bWtm99o0fgH
tzFa/sIy27doBbinUxZMN2JEQGHbox1VqbYJQuCPjD3USz4V3X1vO/OFTZhbMhxP649gEtQX5ZTy
UpDAHvVVMx/WuuRzaUC34ykVtNZJSGDpIJg62EFLSK/InEKZwee0vzgBUKqNAAMOmEMuvrsbtQGv
BKVB6Ow1Pb4mmpfRfPLyYah3ndcVn90Bv/ZOhysqMUEXFBMtazDzHcjroVWZ+hM7Z3ydB/ouytiO
pKd+zGRaPFHCcbvST4abq1uDIeaDNr3HYo7FIc+rpNo5LsFSJJumOCuyycOgROF1Gxe1C/M8bV40
+Of9MBqQwQaT+0VwsW54WfL6xRFdxc/M1FebcQ95UDF4JB+w0XXQSetKspzxFkm9bBMMIvBc2S7i
l0EtzAPi28UngKQfpWGRCqwt+NJTHrbnPIgNf92gGitCc45TCNh4u4HLAaGcUnO4ATKp713Pyh7n
UtEM8KTFdKQvbQNZHWa/kBEJRZG4TkVDcBRpJjaAc88SUThLuaapZyh4ReWSj74GIsOU9r9M+dx9
DsKuVeCcDDgYrpzWAhPAFvMSeDXaWgZ300/9cgpy8IJoBUfvaqjMxd1gWBjtzWws65Y8z9VVZy3s
ySfWkXzb16i4t5Qn/bOdIxi+BzlYuYeRjz4Nw2bB18czwCSsKb2zynu+BBgX6+5YEDcxRzMg4phP
q0v91ZRO8DjPUBjZ1huS50t7l4C4MIJcoV4cgsYr82tcN8WM5cuvbiBNzE896tEHy5n8l470zkPj
Jf2wKVAqfnEtkikCNCn1oZM90x+sjSatbmvhk9H56cjMqrXuEJ6l1Rk5S3ibjH77Gtamm21LMzFP
JDOV5rYmvXYjndEzo3kkWXe4eIA4Gu9/Zzv/T/BtyzLXlsD/PNzZYyTIvn76aVf3z7/z712d+Q9+
hCnIJgb/iFsA6cq/psWB/w9mPd6Khlh3bo7Ptv3f+zqcBCZmGYbFpmPaNAv+s6+z3X8IhkRo90Fp
ImUOxX+zr3vb/2DYKCAAW5gS+Efz+zD5h/5HAm9sCTDggiQaIbeTwYFlGI9ceOWOKw/CF7iCCg+F
UISL7G9dkDd9CWAd6/QKfwWGBra8b3duXZcsIZXUcJhGW+18DRjIyuySkJesOv5wW37T6PntoYhR
NFeROZfuzSaxd3JlWZUYDq7VZ4fStiYGCwRuAEbu/tLb+d2huJShsxK9GM2tvZ8frulizUXL9JlQ
hXnOYLQuXdQjVtkOsz+e/nxWbO9/bOx8v4AO5+SaLIcOQZQ/H2r14RWl4AKGWQyZXNuAG0fvdcbv
l9QxGY+NY6x+C5xy8P3+svN+0xL418HpcK9PsYWu/ueDo+WJY6cdhgPeYY9IqDnd1ZbbXf35FH+9
moLWg43hBW+Ag27u56PIJHCk6uLx0JNR1vNs1ih2xdz5a9JxRUTenw/3s1ZbcFJiRd2vlDabx+T7
IPSHm0dSo03BM4wHhmMDYMz+m+/Yr0FCzLxVVhcvxh7z5yP+ehn5DMLrYpJLp4bQp59PME7pWgdO
M67xM4TkwejiZoXN7s9HWS/TDy3A7+dl0ypi52DS5HbWy/zDebE/olDoihFvvELmZhhXdP9uNZ2e
7WxW4i/n9Lur+OPR3tw0zzWTLhHleAjUZG1iKC6JAh3Vrq2BhuxN3ArF5z+foL1qAN+eIb4oTzjA
7nkgWbd/PEOdFh64Gl47K/XcW7dxy6fEHOOT1yzEWTRJQbgirDIdbLvSlV89zO3nVjjHMembgxpD
tcMoSDjI5Ldf5tkxTtpzQeOxG8esoAlATxOQMN3yl4XJ+s39d0xSayym9b79yxMXSCZizcBrlE2j
S069gSSM2blQO4geJvmcFvGXQTNFDldvZ5NU80LZgtrTCtobEl+dLfST8Bb60L8UHf8jY1389ldj
fV7fcBycbxn8eVgClxblALA8JUU7FRGk/3nbBd6wk10i38+Zk2/NCWNN1JDKcp7rvL+C0kyccjUP
5M6ZNRhOmeP8rk3ElW1MMyRg0mEnGkWN3d/YkBROC+OPiBgaouF80TIY7MOnEV7w06CCeBuCHsYV
bvh71JLZRjl9gI5lPg8FjQCmcAhiYhESMicuqVu8h9vJpMHVDvuxpdj3zpgxqxtum9Bfjh0tK6RB
DJhm4DBXZqrNZwOb9yGvSeiLhX4ttPMwBEMBGyMhkMdLh1t+cr3/89P66wuClJXCgLfeDT1K7p8f
1lkylBModw5sFW4M5JAkDJgnWGXvxoVO0zhW1n/9SnJEYLR0SleRWfjmiGE/qyBciuHQx/EJF/eO
QNUvYe1e9Q5obaCxH/58hr+u24FA4gJEC/Mhpc+bZU0mocJOPQ6HXJctRIUVyUcraBfYvY7+fKhf
H9OAaEgE7mD2V+Xd+t9/WNuSUah8IsfiEAZKXBqjs07NNPp/uYC/PYrrBZQpDruPt7eswnBZDRMX
0PB6s6dID40jaOvg7s8n8zYNhZWasyGAMqBaxBb3FhZWgMlG4LrS3WeriRpL5ntvroj1kHWDD0f6
lBQ8+EyVknMfPEMhPjQuZpq//BrOL8vp2uxnbwY+kHg69839A63hLpny0SCTPoiGICz3cMCHPRn2
KGYdd3FP5BfR+zGbb2Uz+Q/FkE+HRJjquloW5wxvPv7LHVhprW+WeH4nkikCrHwhNeubz0riGgZG
bUce6mSsT2YvdqFJm5+GZncTy3bcpj7MlxLF7bYEYnY7tsiFPfa+ERb6hmF1+a2kaXNTBECDlumF
QDEb+tnQPuqafms7ZDjCknQ617q8IZ/wb8XF708AlA14VtIxv7sgf3xSAX2ElQ4mLmqqH5Lex442
ucn7lFVs23YwN4DbmNvK9wa+WH11Bqv+Kcj8d7L3whOW9ng7B73apWYT3jeL37wL3OXbQhL12QkY
7WMq0chvcoNvxVDu+6xr/1IeWett//kryy344QzeLCPTwGwjabQ8aDii55j+/HkQcw240oyG1TfA
XlRv8tw8OQ2CkJX79ZenwPntU8AQ0xS8jGB437zugWYtIS9DHoBlQkEZy0B8pqy6o3GAPTg0vzal
mp9BgKRfSG4ZRpVsc9CTwDtTFDeJ3NumbKLec1FrZ9ZUbXx7bLcpBzzMJCtv3Tyxvunaslgq/Ucf
0Ygw8yaiZffMprs/WkqYV4awyuPSNJ9QID16mgMl7vf49FCKv1zzX0u3wGM36DLGEwzy3s6oBf6k
IkYidejy8rmO8Z/kZWQshFoi6nD+Uif+ZtmGCYFNlrr+u/Hp57VUlvTUexadA+Lc15DYG77aiINc
JjF/OdK6N3nzJHGkNbQI168PQe/nI3VxMrZ+LHiS+uRdQSPpOS+X1eyt2U0IXTC1Mhm2nWMPE+ef
F7fffH090wXsCHqDvflbQ+aQ4NGJYfEdRl9/JHPnbva7B4Cqr6U/fGbL60V/Pt732vOXcxXY/y2b
Dbf3dk0PlSHnLOORZRteP4wOdY/GUanp1G8BzH2DNf+uyco5SnRLceMi3VES9wAwm7+c+m8fJvAF
fFnwe/wi5MzGQYlU8f5OQTNEZgvYEC8RyumsSbYizV//fOa/+Wh6pGWsAlT23mzyf77JHlC8BDQA
N1n3aL9aK94uY5D+ZY/42+tr0cngSeLyglP5+TC5ZFZpua08sEfut4Ga00jVGDm9mDjfSTq8nUCK
IkN3JXF3GEzpBpQkjBiXZYGD++dz/nVTHngWu0I25S7z+rfv6wSgmIC+gl8G9uQO7x1w93651kon
26SyDKgzFR7cdazTFKP5l9fK+t0bTDXExV6ZMhgvf74WA45R24HTdNCWm35u/d4QjI+T4VZmliCj
x2s8b0sHlQEb9EjMKsrrwHzDfWCaWNF7LBD/6elapQ46InsYRmsrEiG//vkq/ebXRLu4msFNErd8
682TkRpBpkXtdQdvjplEuoQhuLILd9Ty2V8uyW8OhbbaxXUOeCPAbf3zFcnwlLZd73eHYYmrVwbV
/j0zMgxHhmf+f5wWNajA+rG21H5Z1VrEk0MbAMIWdtbfI87w9o3240veD3QR/9NovPvn6vGHgLS1
TuRItEUoEcm/etupwCqV5M3IkTIH4iLTu/axSvAe8nUjtGmusD80qf7L8vHbS8n+mia/ZzFueXPX
ksSsSbASWO7sVWIrADRleWVHvWn/jY0EaoX78mbVpNIwwZyge0FQ8uZJDgq3GZMF3Yjn9ma390is
JYkNKMISkVpSg2PrpR151OQgsRw1GXt2juO8W2bfqQiyFrxcGQPF8BRjunuyiQjHXFcXwRgRLeER
/4lv8BPJrsZ1ATpCIsIt0eVJ4KjppuaUsOsBPUfkrMRk7ScS4/RFGGl4yAgbWXZkmzFYTQBmv/NG
m9if0p0FMHWrmr0dQeOp/YGpeVZ983KaJcmmZQeTMrDunTjqs6JP38uysfSprOmuHdLMqtydYbbW
uVrIizhgk1PyRlRI367dYdTxPfOWsl6BWsZENEkvC8TJbljUUV0oNwF7Vq8xrQw58/0IMe5RGeip
z31tNEerL8gx1Elv9wy6s6dKeo5L0AUBaCcACAnS4rFpir0uMp3sqlbX/VWu2E4iew9bvCZSTsB9
iRDRKFsUgUwXeP+xSd+hau2orcRaXGVBYH/yyf0A0BIPM8wtxHWPLag7oqMHmeu7KfbVY525YAe0
0YX+g4lPN2EOp5LxRBE777tgDjOkmAmRXzBqFiztEgRAvU7ndmW8tv9Mw8YR1DFqep+nHQyzsmqc
rXRTBZmwbQU60vGePu9+RBH0HLd2+aE0AvNhqD3i0ap8PhrrLNfpwtuxXLHycj8ji35gJr+B/EqG
EaFEB4CyEMXDAs/SqM6O0hNKZ/kpLzww6SODwDGfnT2ZRF9dgPg73EQrfbH3Dx4Z27vQzbCnh0uD
UBwGG+7C5CLddv7sD4SJkOqFQMFXn5bOE0cFamOjZr0RsBrI6tx5oHDvRFj1O8usszvAOUhdzMy6
BFWZXpMsBmPTJ/ANqt/TvDjiIAzrPsvAq+P8ik8x3v7tnBcjRYX0tyVfiUhKf7kvyvnUDe6wyRYt
+KO4LeguzZPbn4t5tqPFLBC3DKDI8jTG9OyTfT45aZRxZ+8II3gg7QdQ6xSkewSp5F0bwxjFNmT6
hdL1IU7K9gU9sXlVpz4S/QEs/mwO/atndPXWGMgFDGhYH/ymEae+xEzq1/F8QsNjn6T2gx1NirNN
QGYmWmtfCP2hAiHwoc7ioy/cx2zUH8h2wiZmhjTqxvhDBW+FeX9RBSc1+pAIjY7sKmG8g30Un2Xs
ZJGXNAGicRfWJqgiBnfg4xF0tQ9Zb6i7LumDBzliIZsceTVoHJwgOUnINOpvEpP+MXCG7JjJiui2
KlCvroR8p7MJS2sEMHdYNNF7Xb3g9qTS7AmNarJweFc0QbpsbB6e5wpf/hz5HfsIPqYsEjlOso8t
1/6mm3jKco06PyisE6onzax1aPaetQQArxuEGLwQu1jYQsurQCPdkh8xkPuyw54du1MRLdLuPxqW
szfzhBg1AxpkewCn3XyZ/aVoj05R2hjBgx5SqG4sP7gyYNYC2PaDPtmgLRLGmfasKWnSduRW9Vwp
4uzrMgJrq97hap/v7DK338VVXWSnKUcIJwiMu7FQlewxBKFLIJseimEmzc+eGVNP0t9dtVJmeQHe
0H8ZZJB4aK4TgiwnkTlX8wz/xVVF/BrS3B8JYPcqNt+rpWfRwfyeOVP12qP4gPhcSeuFBK8+Yosm
bsPabj+CqMYxjY36MFCxvAvIjv+oGIHyMJbEXw12d16gSW6zmUG67TrymS4cY5BcpsuauciTgBy9
+5ASDPila91iX8xG98Hv7OyYw6QqT848oJsjNugZvJRmf9hMU0TuRTVE47Jy+hh4I+BipI/Djglz
TsF1IkkLDvvKmmNXGvb7gn1TdaxaIjUZvyfqqYunNbtNZFawCZNV9tuYLlaDitHgqa3Tcn0Gjemc
hHn6COGLobPfj6QPcjmNJ0TTnKK/RtNeEnvhV/UK9aTseZyuExAhyHOAQjcmPpMGY82Vm7r8VKfN
Di4KuUc12PAKqES6s9em6W0+yfaF1p29o3EmbplLd96ubioUjiOsoqnBsX7wSam4LctW+dtWpOKW
l6jjpeLu0oTvzgUssVsfV8rnXiX9vbuAUpUZ1/s71Wgh9eoQpFxUA8TFxeDRvG9F334W6w5zW3sL
QqSiyzP0+yI7irnixxoku1q9252/c5IW8MCfB932H1TKdV18v/vSWAnMhQWNJNlQdRWfE7oRhzEc
5NdwkuLWXTpjgp0fJrcz3DKkAF5V6a/glVxsIa09OQS5OJMV6yuLz3IbTSFOSMDwXbdJQHHXrFBj
jMWhMa13raXFbSaa+H3rpcmNJ8bmxUuwIw1rFjkWzyW2NiqgiBQjtoZkCJAm9WYcJSQNXtZI7qMb
+vP7ABzsS53E2fG7g6o1jeR2xP9PpkUgqMBrM2Bi4XQlEqA1ug7ZWUFgb4FlJ60gMm2wSQRQCqZy
iPKlRZKPChBCeFDLZ61pWge+kl/9xBXbONblyeqH9Skf05VyRSLeY1al6gnr6+hvQR1j5YFv+RAM
Pdz+PPUejXAB1NLWU3qrvaq2NhKM3IdyRV7gxh+fTCjVD9l6u+0+Dq4E/pWHzlUcqAD+QseOQCuK
jPTWlVy1IE/1nZkYGnQIsARjXkMCaNoDUcEccOrMFLuNM/ETm6V4oGSf34cmE5llIgPwvICeS3cG
cqBXn9iAegsgnFwW+i0SsI9nTDWQrQZrnZsvlUFosRc/uClbrk07yk6fKqW8lHPnSVoM5HURDSSe
NNas9LYs8saCUrw0d8hoaOKijeVemzJI1cmDn1CDPR1em8Bgz6TMKt921dS9QqG2ntyE7C41Sesb
/jyCW3n1untWiwVpV95C/rJrmNF9LsZvZIctgnvm8+y3LZfF40suD+ZUWKCOKHnfLXZpPISDyWrm
e+rb3Abd/RCjlxo7u70ZlG4/zgis7q0hSG5jr8sOkH8CbOwBmZwyXbPHAt7v2kiGZ9IbViy+EUjW
+KaoxKkhXvGVitq/Zk8c70G19Cxinu3TNx2ckYGwE7wsJPDcxGT+HFRZqqML2vjU8dm8cjBtjRvh
J9md58p2T1CxfN+3ijhA7BFD0vCv4Ke1Uaxa5zOSM7FHIQNL1QVpjmCr3grIUgeL67VhoulGqCZ5
D0k/1Q9ATeY7ipBpU7t5/ISa2d2WRvMI5u9a+asTwjQz9jJ9H01kr9509H/MEblxXrU9hy28W3Mi
vDAl9u0AuoLxupkZ1zOOzttai/jRi22EaHM2Jiy61bKxaoaNHbEhJ5ENZ6V1GWW8m9dmMvXIlf2V
UYsLnFKfEjBk/EcL9VMo0u4El2F+KBrlfFWlCzPEBE2tifFeHNntas/CyzW4l3nO3WfqbXgp5tx8
Dqd1ztQM+5TO8qkjJoBpWUpBqvJGP4OzTR5Al0x7f26PXlN2UQgJNNlk+CeDaflE/6/6WFT+sobB
cpFsw01Y6NnhbH3Apuk2Lwp5KgyUQio2yBivXKxO4yguVQzaGRJLdc8/+DTlEdGOneGx1IXJwyg5
yChi/24ky29DYxqPuB+7n8Is9J48Yr6OWeY/zYAjD7RLU+pASrlNlaE3a7Ipvc4CGjeNZZ9iZ7E+
p2Y87VVgmIcBY1QUIBqNJsXLiEhvgGhBqzDR6KMoLtzn3BWHWszNnteJBbjJ2Z0mXgeGByXuqypG
+3luXesmrMIF1ULlvmvTGew0Newemf16auCuLOH791pxl9BUzt3epy7c9ENPPPk8t98WRk32lrCE
7KbLeQyyGiMaON0a6Vbb6hSuTS63MwYlEmWJw10Gezv6HgW9m+Sfcg3SCG3uEax0mW+Ea1w1Op/v
F9N+HkiP3fMq7qF3YFBkxkZB5o83lSvi9+QnUma4al+wBOJ/DobsIQALEhWVE1ykzli9zHSXihIy
tNOL2wodc7NNp5DMtLpcTlo36toTYNep0YyCF86rz20y56TGOimW5ZxoXzxRNdvSElQNbrNmUtdh
POQfKniLB+Loaj45c8MXa2lpaYyZMd+F8QpFo5m9GkZVVqCrhNQfTpn5IHz33Of+fIzRlqtAFtcg
OZuLrFfpntuAoGfAg+VXDtA8YZF7Mj9asxF+CJmZss/51Df1mq8rlm3X4snL/TrFdKoG6wOJpmCW
bP8zCKBvMRCbFyrW8qWUQINy6Afv/ZLwX0eNyW5AKnqvPSqWUqPS37ghMOYEySGmWXM+EqKqsrPh
NJMbKd+UANULKFEsGl5za0wA1za19ptb2jfY5mAbJg1jgJJFqAHt/lJVZIjZXVDdE0+FIjfTLKB5
Og1f4Rqan2uZp1+7GEL91jb4gR0qgLPo8+YRV1YwfeipeLhvGZsc0iChZBFM4pzKNuCLAkTuI19L
emdLaRHgg6vOOTVxZr+jPmZnWiCJPyfFLL9WRTN8laOkiQCLqXot3JquglyG+MWUufW5QK0Zg7km
uFWSCfBiFz2bcDfOCN5rl1h+NURrVJiLVejvlkLUj2UHzA7YDiChvY+muNm74URHA/Iqj0dKGgm+
15ro5hSNMinTSRO/4Cbi74TtXPYRIL1CRC5y9nZTO2icIyX5LYkjRS4V1ai00M3aOFU2eebW8pIt
YmDfaNbKSrcT6KEE5p/FT14M2N1wqGg/RqkbauNAYBAlwMCElHiyGZRmnppuHXl9RdFaxh53yVj4
1G3LeYxfVK/SFJV2tprIE1G92iMq183YOZAqJ9cJX/55MYUyknEDa9TCpipNlGm+tczNhv1Ec8D4
lGydjgh0TB9rU8Cx3PpRoB+DYJfltHtQFmRsMAtwSS1OpfDW7lZzzCAwtut+aB7FhKKCW8i8dTvF
HedX+IJ+SN+aRX6RqBjUodIIP67x86pX5dEb3Yw2QfHXnmGl7wqt7ENNWMtzhZ72vvDDDvd6G5jv
cA9LDT4EmeetO3LSR1uZ/I5U5fzWWR1z8wjtqdHNTg0Qdu7Jyj9qg1RH9GW4isoY+P8XYP5fM3Yv
2YZfNrzSUslvGZnhJH6MPVnCYwg/kYTfzJ6RhfL+bCZu53Ks6f+dp0waK8Z+oKITqdvmJ9PraaL0
zFZwLXSZQI5au2y4+Qjz/dpWoxkX+CZGZFX2Mi/lbaocc9utJWTp10QclGgD30OPsnfYNswzM+n+
OFUjBvwkmLFwFtnTsqTT+wkHyj/b6v9rLfyLtdDxkEf+0Br+hWb9/E0O/+cp65PsTW7pv/7mvxkj
PiARGu5oSvE2EK7OD/23EtX+BzMpiEY/gKv/pUQFJOIhZjR9oK0YZQGU/EeJ6vj/sEAWoaj0qM/B
VP5XTGvvLe7PxYWLYBI6sI/cgN/ybW+ZL09Z50l6kpU/XijGsWCz4ZcXgsoBgrk4UTbF6FgP0jLo
DFCgmNmcRaVpTUdWUyPfxfGIuZnd9yOTOPLCnTJ8yoKhPJC7A4EsG8Pm0syiW5MfEWTORSpOMl58
5g/5aiCiXsEshIq0FBsCVrxIhfAsRFvNRxTh5zooRkTqNFE3CU3L91ZNKPdGiR6NkpfT652eQHPG
TNToN79fBrUmM9NfxBfAcByfxz34Mes8NOuXYIbLw7DDKBUAgLh7EHykrvgrVksz3VeHFnNcFre5
jCiHpmPvdM31Mul6M+NKe176Xl3wbOh3catX64KEHRZKqKghGcwYBfka7ezKy6KMuMa95wtFcuGk
q8ckFWJPmU6aKCb5yDc77FVW9r4pGrFJgkFdB67eB6okBqcjNDPBw5nQaHSHx6LN/bsYit197DoY
5zAfuRbjjZEzLjGGR/gpww0Vh7uj1078G+O2iN+5iBw5uFu3CfmeGb6/iWfnmSDz9kij/cp3aR9a
Y3qbBIsaIlubbhmB4LC3riCNi0puca8GciJjOvNoMgNAljRxh2OI8/S9K3VO5ZUt1s5QNvpQnDTV
ppe14H6I8WoJ7OOQmx8z1rBo5Fx2RTw8xbU2qYf697rQRF1g8nkh9lafrbT1GUAHaSQKnOcW3z9S
MZIH9sNOTSnSlNdBXnU3JKyRqQJRPfU3bdV4qPOlR5vWiMma89XHuI/te901+U4k3nwFA/DbYDuJ
pmxZPNKSsuRumXJ5nsNy0+cAoZAhz1eo7eIN9nc6y7UR31vO8CEhaQ3Ijl+cUvByyWUaYF/cz3zb
u089gTov5tSNrxnjzHuP4vKSJ53zSIMaPJaoxyuMdp23HVTFJZsoD6+x27xMM4ku5KYZO3syv7l1
9eJPU4MfVtTdSeXuuCkZKd3y4bMkCA8dfAySdHy3GCTK5Soud14XI7qDcDhWR9MdRb7nC884piS0
6SVNFsgfFu7NdieNTs6bIu8pd7nLO+EP1S6rpTLvsV+UtNBS8wrcBnac2WK+oVr7bhLWx0ViHO3H
TY8vcNdjAWuPIUAHWLd+2vUHJXlizMT2nkUcvEvi9ptpjzGqE79sdz3q76MolQpu09Kl0gkZptPk
sI8Ja84DPwELDNLvG7JQ8GyGE567Gj5Y47lIG8dETva1DOWSgHqY+2Q79u3HKjPa8aEftM+vJPe5
McZ3akSO1XcF6a3KUZFU3oyfMjxo10lPRbGo7t5ebPJfUd5WIAJp+ONagl6yy2SLe2sGmHEthRPv
fKdJT2kVW7uuHSaoD4YB5MELnt2+oks/LJfa9MF4DDIFxo8BOPYw3IDawbJoaty8LpOAhBzfD7Nw
NACGbrogGmKEMlS0VbU1Ej+GsrSgOXFPpnKxA+MDXWJKK0blhbvNu6o754WzRM04tgflEiCkrCq5
nph7cQXgq7zrSlOcBGk21zT0jacpidKxvIxmkUQVvCCK7LXPPhsOu6X2Qm2D03f2ooYJ3Wle4mUn
+L8u9J2aa6t0OuoZcqpQ0TWdbUZoIR3/VHgqYKXqu3sn7B28gwFMRUByUSrI5SP5ddGH2GBPvQ3L
ovi45OGILsWfoBRZ0DR69VIWAYWwGtOZ/gU9WEStFh5idVMuiX6lZ6f4r76/TwmFKjd+1o6HOZZf
XDosEcUdM6XUw6zZ2OZ4iqn8tk0T91dYjF74sBBUOdAoqWm98ZbGjYEHrJ0mb03SHr7YNV+bHcwd
eUX5Fu5VYj0mFMhHx6jMS2b6LXYkPEClT6WbLrBdqRM3Fh9YIqEbvbVqQx3tvjZPpobpHodFevIm
d94BATEv3jAhmm36YC9b074aUV1e5trPdrNdPsQeUwgfxtxhQjYYbOI+ex0zPTbs8QMXhDJr72Sp
MgJ/0Z260KIvkgOWicjiuustQiSb2dZbwSt6nbZJRtjXHGyLsjW2einCiEm2dWaWgz147C5zVXU7
c2GHIxqcxwnGzh2c0PZqcPCCLaObnvol/ByEQ3VKRP+1C0m9Hovpc1UBJDEtbaFu5XNj9ekJyFVy
HKfSifBt30AWeBgkYWMOlsaVSSTuMYxV+96QN4nOH0ZTGvdTmqPWwVodM2rlbSxvEp+u9ewVNDbm
DP3hxlPS2wsa9ZFbhCAGhRqJynZn/d4ttN5MI9f1AX914p2XfNDjtZZm0uxsvpz9xv4eFzzQIYEu
6E5rkLBXBws6jjhsl0fgiaHxYZJr/HDm+8ESZQK4l/nPhGJiJcvS3flAw/WRqeej8HsvJ78YndZG
FqV7o2gB8lgJC4hUnq+MIquvvjGZmcUGCGl3SwqYkUY0KpZnpx3n56oxoVURgnkZuxoJmDbAEqjK
n72tpQt1Nr0C329VQkybVTocwQIsO6tixcQv733SeZBHEhrSWZnhCM/E9quHYBmzc2VWoJYcsYNv
N+21HSRfO3tk6jxM4k7qoNtPQWftnX6g7VERY7YBRcQFKrC47VMzSZ6w0bdsKtH1920BoiasHPe4
EpsVjDAx4jgecdnwdcNo17itc+nJ1kp3g923K+9Hj/S0+XKZeyHXsLJAp8SNSR8h5koKOGtJICRj
KKlgMKd6vJRpYZyMrvMo/GJzxOQKNPjWEgy0yLRauoyJIQISuBNLH6XoECOSA82PUuSpFdHbykkW
6buHPGT4AYWRkMhmnbszQ533PV6QIwlZs9p0xYxx2GTCj/2p18MzfaoQYWZoXVXk8cFS5OZ/WP4v
e2eyHbexbdt/eX14oAai8TrIOpPJWlTRwSAlETUQKALV19+JtM89IuUnPZ/26cj2kEkkkEAg9t5r
zWUl9tZtnZ3Vkc7LKJUBfeCDSuPnSQFsK6vfR4k2ENCXtNHGoqy+tic3XcCQHiPrAtjGgfR3/SM4
hRQJP8UbKeE4iLeYh8qe26XTV0nTdZ9YvOeNxUU6kT36YnsZBmDP0YuAbzSs4fHqE7HzTRZvhk7R
smkU+Y0dUfK0E9y4uGG87QP3yWK16Zz4LJ1BbsVQdFdopJ2DG/vw4kv0D3dtDoMS3nuZ7yAhNYyw
pXUkK7Tu1zlBb9/G0I+/CPbcH8ABeqeQrAJ3lUy9d9XqbM3WMIcicYa7Rhzg5H2Casd4IqRZ40aO
vc21mZDWkVZsc0EEECXpfrYu4IDWl80+QTPLu8QU5/xCGNDCheSbGM+spwlsI83YTAuYAIAxjILs
wivQ6oVd0F0wBgvQYFrQBqAnrI3jDuUy78o2mQ0CQYwFDIOx70/zAkiYFlRCu0AT0nIYsU8jfaoW
pMJUL3QFs6rsrXFhLkhDNpt6ATFgNk4Ca4EzaC6YBgp675u5oBvkAnHwab89yAvZgfU8fa0W3INY
wA/RhQHhTKk4VlMUHpMFEaFLWooe9yuRpZF7Zy0oiUEHKmHO4CU0RtiBgfF0My3wiWbBUDhOqFaw
AJBnZQumYliAFWmuga7AzxrIBWfBrNHaanqz6WSd3iQL9AKrcX+dep55YpHo1zyAPCxeb7JhYeWz
sgaCv1bLTVak7mayjaIiCmCqg4pAMnYMdnqSCXuUvNBrNlBd/hWbjbMwqeNhk9R4zfquGr65xRj7
K5mL8dybJqqIobGr7aWo/W/9/5v63xAYDn5V/19VijCE5/KtC/XPn/qXC9X/gzQ03F9U/Wh28Fr+
b+0vbJKu2EM4WKfQFqNQ/bcL1foDkZkJ7NhnOIRQFx0t74ou/r//x+QXEjuli8VKAnxI/KNknsXO
+qPSy0ARb9OSoIvvoNODXPxOoTc1A7m8RnNwME/76zTVjHs9rkly7BNolnXq4/mTnv7Sal74yE6t
OUy8k45akyDzaMDQe1QrVxVxgrsMKeHCNWCe7vMOfPQlLzqPIUxCaDf4PCNOxxu2W+p7ugRd0DzN
n2yzhpC5BAbgtw7PDObjcV2aXr9u4FqujEhvSDYutHmPF959UEBOfxP0sTQ3ftC6cQWW7CPCYUyL
a4qI9e0VSAGGUJwC+h8bY7x1ed3gQIR2anbdcl587h9ukb9RD74T8l2OJxCs2SgVMeksHaYfnQim
xtiVBEd5uCAUxyh/AbzRL8EryW+O9E5svRwJMSzSEhTACAp+ssMq5CwtffQDLdZ2za6HbIXJ0XY+
MPeH3szt3RSn4f0/Pj1SAC+mOjzGur6c/g+WIBqU7VBAQDkoF09+oDEACVqM1vQARgd12j8/GkUG
alv6V2zI313MSPhDUhYp83B9cAikbC470sYYkJeJx18f670DY7mewuNpBSGHk5MQurenNmYR1M9M
Tw51POZ0DmLmY+u6Lqq13xgoCqZ4vFEgpa4GEhP2M5J2SckJRfTXn+PnGwjfMYEoZBsx4GdRefsx
cqP1Jhq/6aFWDD3WwCZatFZh+ChcgtV/c7Cf7yFHX7qWF2uUjZLq7cEa3EdWx1b6II15vrvAcTuN
J1jGkjppahMnxd0jst9FkPzdScLNQwhD39TDM/D2uFmUMvVwaZyXQ90DhuHbHCw1ML5OgOj+owu6
BJPpAOINnUUVXMB7Pa/NZtHoY0E8KUypdT2ydwmk3uCTBI/64dfHerfeXo7lGOYSgubpNiLkt+fF
nh1ODvyQwzzNAwUvxIojTZ/eWP/6OO+k8H8ex3IXoffldjXfHke5Oc4l9k2EOODRg6gB0yawp9JE
HWE5D3GSUD2MzGLY8zcEA2+g/cTnX3+Gd/fO8hmoolnoFro2jpN39w6AoCypnY7PgKUCSFNfw7ya
ocuH9JWPVeQz43Kt6Tfr+eUS/rCgL4c1WYLchS7JO/S9JaGPXFpcoZccYj+0PtLkK45MdqZrmZbx
rrFk2QYdhTeI6GmMPGLakcDCVC3Hb4ab10TQ9aI4ZmEZ7iNdK45hEvLHnGp3v746f/c5HZ13OyJr
eBP6e/t5RgdqmGk57QGQuy8TAO5m1de54CvK3cHdl2iXvGBK6duiThyys96bhLcC6Q0PKqvsk+hE
eBgT37pegp69rdvHVbquYkET+9ef9ee71kfwbhHsivOLSca7bxLpAiMAsMuHgr4X22BGThn8nLbb
/Po47556vjqfecayuIEA4AF5t8ImGnrBUGsTXKSkVolkmSOWtMdPeWs7D78+1vvl/HIwGgVABxwH
XuN7Nufkt05L4jXLedWgJ/RDquccKyPJPNk2NJeYqHGYTgayjs9aUUY7sDrdby6soV9cIW9vV1yt
OmwAh00BH+fdOeeN1EyeDIS2amimg5ebLKadGC15wKc132mWq79ccMX4mC6zyhjdXIKK3Q9cSr5T
i+/kKJSabrteEHnV1osqqs47lcDjBiadx0CjY5xX93Nuha/9qPInf8rn85w3aF1IxXYfvBolholy
/9Q3OgtuWwzm/SUK2Y2lvu8M37iKKUXVWpeJ9gjteL6jprJoWWOluikavXvOw0l/mZlEn1tNAmoS
Yxm+oq5w5LEsanpfZS/D/dwapJ+nkHZIEqPMZ49QZTZNttq0n2MRGl9LVVgfBsuSNV7xi7qFfJzX
vO/sYV10oxVvWpRu58jiybYdlhaj6ZMXFbN4V9i7X6NK881VWbBthOqg+9FqSOiFETnv2rvBhga+
Lj3aaL4HubpMa++zXw+okQnn4X7j6Y9QplaCw0vZkORtUq8iVVPe59kOnfVIb+vsLT/bAls6R5Nj
2Zs6GYg28pJcexSVNZ15z+RPdT0NN5fLG7okDJplrN9Jq47JAZqp4w5k2bjW0URyes4iQZ1ck7KI
gveyWiljOjXdzArFhEL7UlIlgzbWR2yqeW7Me9r8XLvJ8RPyoHQ9frTHxP6oaMxpKxO3yK2VmR72
UJvfM8QJk/NORuu29pKXBhV3SbeSgdpOkEaEOBtuxUMaWdYHv+wbEzkz17bA9P+SR4W5NZrKfgZ1
puVQpmhWBCESrztnALa2AgYw3up9Pd4kk93Ha882ki+527E0zQb6oWWqtLGW+7AYKrLYVEpnm45T
l6zn0WADQ+U7b8s+517yim4+RwPawCCk9JqCru3nu8LRgJfOBfscFS8ZeyknAIkwHQgtarnBNjpA
med4WHJPRp+711lCuZowHqu9iqkYXKfSHokt54LpEc3WSCM3nY7+RszA4kZalDcIl+ttl1L0R8Nc
bepLPrlWNYQcEVyuLxHmqMDtVbLEmrtmq58Nq5yPqqZ9BWAofIw6D18KjLp6iUaflpD0cIlLL2Zv
lyW0hGoU9zt9CVX30aMF+HN3+hK4DoSABJQlhN2k5lsZSzC7WCLa7UtaO1fVfBIkuCdLlHtqiG0c
E+4+qLg6wozFeKApifyFEPi64LRoxTereImIn4DUBOYSG9+RH09XzTpHRXLTjN2iG0IbD5IDFeAS
PO/UyQe4+8VmIguNYUG+os3nrGRHYD1kIn2V0aKje667hMdgqkhEfN/G04uQ5rNUWrtJtQJXpWtD
uoR7dtB0/xMKEQT2vSXz1TT6vNWUNL/QqTzOzNyC3kyuYzfB52G7j30fnqrSiz51xJ5tYqQ5R1TZ
LMD2skcqzOnaTSzr3M1tfWckeXvUejTfOAivMo9IAuwqReq1AgVFbUbt91pnwjkZVaoCBB906qbI
So8GSHCQKFrkXSkn5wNVOcPUAHbP/IEWvLUdhzykU9eb4kQfub5ho2TH68Fd4K2eniPFnKIPzPGG
h6nCeQ1OUqL8l/08nTNvtjZh4TL7yTr/W1okzWHM3fEQ1wKgBGgZ69xE+r3vDMO9N0zTxpqV2izv
H4dAC9mDoZB1cdt2gOk8nrT8ADaXrYCJmX/VTOxFsM7zLizddoWBMGEpKgeweCFvBC8S3l6mlD6K
+29dsM3bopSCt4aul+mHNIubVu+evBwgkgHs9dquZzq+UV7Ro+7czE4XwV9x0tB5bss0c251nKNM
hFT0sUuj4WShceyScDimg9KJ7fQH8cVKxzYMHHQySxJGo0EXb+KjVbNvD0xIIPu5L7gxU/YOlAi5
dofgzNsUU/OprHwHUWLXf1Z26b929pghdysNsmALx/s4DuD7dzrWJUJJBoRKlWI/Vo71Xs6zuMYy
4N41OZ1IqyLqQetqb08FLYgZNdDJSEM13yUxERuyESbyN62zV9g6yr1myFc2vWTMdSVbmNLDhJyL
uzysESaGVmhR/KexTZsCOb2WaHQfulwc+VLFw+gorG9xmCPb0Xr76zjr7Z3XaXQNGA6sfYZpa0Kr
gFSmpQwmtFW7wdMY/zPW30DTtD9kU1vdMkm0AuaN6SFMa3OJUEzWVtGv6j40dr3jcGOL8oyQRF+F
hTBvI/yhewiT1pVg5Ey3fyZ91qkNNItDtcsR0m3zufWfVccpsdDUq74FNLvyO+BpQRY6/i7uSzNH
VkjjP2rD6Klk9nStdL+60eeQbb+wKjeQJM6VmymDJ7UMBvJdnpXeZ/wCNHGqOjqNmuNX6zC088Ok
iel7RznO2GlQd8jdR8j3UoB1hqnMOx1pHCaDqneuqdjlDlGtRwFgVMfcmMihI1vpPKRFfitdp7vx
23HcWzXC6lUi/H0xzsQb+KUWMJLCiYM875yq0t/ZUV+8ZCUEz00mRf3RjtCSuC6JFMIp6PpLMgwO
mirpJaV58+ThsSj41ZsGmEYO/RnZ9wq9Sf+sg8XEiaa12iGSir2sb+gdSuESfV46qxP2hGSlIx/g
G0/ozZpfB03IdQICIgvAdrSbMoqmMwjZ6sUzyp7UR6APvuAdCARw3uEJCNfAX7tbQ+/bl7TJWLMJ
nStyFoEmg/SGta/OnA+drkqv/Qq/hUkhkr0xfo1xSa+6pM2R6NldSZnUaa+1G5fn0ZHmdYKq4oMW
hf2L3ST+50iJhtyOUoCFXVhywBcdMjI8MnzLotxrrj0dYf4KPIVuT0avkVzrWVGvNRQmmPXqhZ6L
Ln7FLgroNmODdZcTJcCkMjw4VT5afKpu3Ntlqp/tIcnXeTbwzgCnOhWrXCm8zCxOMcF9aT3ujXDo
jkzUpEJvY1YsZ9McPfhWynyTeaE6OAwC9JVBd4j7EjLkKmpn7TGBGrEVCOU2kpfCztJld5Rzor5K
aqOF0JmvS63gKjR+8iWk6Z8vHSX9HHuSSaUHgXnv6lb4NKG7etZMqb2arhquQn+KHp1yTldGxa8d
7VGgGUr6wFRO8yWUdsJ2UhcrKNAf2BiHyIFcHeZYfe9aTxHc4GCaWV4BFXFTFU+6A0NJ97V7rx8z
xA7lvEK2tbWB3gZN2RH6mzEUGtmcrD1sOWjfsXj51NioPYG/iTF5wQ0WY8SjTiYsqKt4VUZ7FJ8m
gqjhOygpsaOWt1d1Y4ptZvjeKivco9kWzspIEPQUjtr6kQAU4Jva2gu5nfV0NE6Tg258Np5nyS+O
K+XvzKnOAow3TJK6ZHyoXTNeIVCNzmnZvxK/xJhsLkpGtb15TGjsblq6WcekmfK90GkPmONCKZON
2iEp11+yzkBYZNm8ddgIHW1V2RvCS2pcsF17pXdjepUZ4y5zGdpabLhWFNXuuiMve4CoQY766O6d
hpBQveh9ShNykKEQ8IKowtvRaOEE56nc+l37vWu0aiO1at4ZLplRRS2+NBMS8GaS7omxihnMwDeZ
IN4pxNCJa28r4qTZp4hrVCTHQqs/D8V8o0hi7Sr3A2nYjJcrGkZ5ApuzmV/TOnqCmHTvoVOV7KZX
ZZo/Cz0ZdjMCjcDrxAt2hXY1NxEReZrhfKjypNnolfkyCoONFQnza3xVh9xtujWZXdtUSUzF3hCo
yP1a9ALaEuOYKHA0KoJoUOrjbM1fxz45uCl+spo8UdQUYoo+6rKNZuTlfna0G/irE+PxpEqsnTFv
+jr5NPZju2cecOXUH3S/V8DpGbDGbfIAfCjeeziCydHt1SfNhMk1Dn2376lhrpRqtD1k6+UxR2jl
WIn3iVTPcpcUNZrhNiaPN6ld2qNDupQTniAvuRoMttDJEjGNIHdGC+dozTYuxnuyicU3aJiTdtRk
TkMnyNA56Duzx851gsCMQTio4368zZkt8/vMOkufJ5rOxLziVeoOUdFxR3tDJpuArqad4iFOc2Nr
tBEq+4z90N6zlKddd6rzknWL46cOME+T6dUOlJwZKTV48UKUUNgWW6KhuLvblhEDCiQKEdOnkFqb
fkVZFHHbq3XF8kKfaZlpTJUKP6uIAiHUamqMClNDmswEMfOOe/LrcDprtkOVnHjapptqV79ONSfp
N92SAFooj2VpaFNrVaKcYaFLxv57OpP2nrqTcaUb2bzFFEc6Cn6xz1Gh0eSObM+4N1qn27hOQyUC
BVh/qarBdc7doo8JLNEhOokd2X6sy56tQw4LYScN8oXZ2/OrNbckVayiQAcRTMwDCAfqq8Htvrg5
fv+kWfgRpMbcOtiAidsqDyUpjquZV/7BJDhplbRWeLRih6ZAS5HvM2s+XSY1l+P1S2jZhIDwELpE
jlMn9DvIncWny/8i/MK8R9ngPlzS3z2HiaNpZfK5LTpqsLEx6RL41nAzzGx7NIpNZj1z6T4QazKd
YdQhpoi7entpFMucQDpzrEiGAhhH7lsioeoluPg1wUcsYsJhkRSWO7dw2o9k5XAC6McLcPvjfNfS
eLnFlm18QhzNt15mOp95GJtD45R4mcbFMqnFxOlmaj6PEkYBJibOi6l1+Cgdyr66jyVxs1MKgEKT
1PZK5ThaMcAOGcIBuiI0L1kMFA6HUG/EurJ7BwNSiOKd+1+ftStRRfKZ5l+C1Dulo+jPJ9EgrYJJ
Kciy5t3RQSxAebftsmGwr3IC368doOSnKp2ZkM0Ozatwzo6X+04j73mL0E9j+9/lT3mTz3dx1+K3
7cclvRbfYPiqATCmKUKZdQfFjWuSK6ZsBv/JdzVeM0PmstGkXNkGnlMyqcpdtbTiWsL7zt4UDjdz
PuBIrZJ569rcAZ2t87tFv/zCPHUfIlNomwtUVhIFvO48lF5omnQ83/wIFOzmcEmXklXH1TLccVFJ
Wd507vlFG0IGhLOuB03/FBsOesesI2sKt7txH2tsrw2PPuv60ngyNDN8naFZnPoUkIA190wYR616
ppVYWmte5/2HzhyNK0EYz7HHbfgcxvp4O5G3IAMt5hG2LcVscujCYyiN6jnz2u4gatRuAYr8XEcU
nIfGPcUBZ1iaLu2vMIoydsDws3eiTMwr6pbmYyeWy1voeXZUFZepbyvzHnwFEInlgTXbLP5WzIV8
rv2EQ4+q7Y85pvRDR8sVg4Svtc/zQpHB5nvX1fycgCNxYvF9UU5LkJKRUHp08iuGUkLIGObt2r4h
LKzj2+m6kId9ZFYaqknQsSjFrmvIZosqdzpbtMDPsiBkvBnIU1nN7myc8sg0bkoLhoSTLx6EjsrH
WZcshzvdcmh+MBb10UdzFwyS1pwjFyAImB7QAT56jGAQirsEL/hLBF/mmVGkVsEplwIEQOOE64rq
FNUk66OwuVKRS8LXTEHw6oWSExbdcg82OiAxjwjlYxKZWCN8a5r32hI+iGidss934/6771Inrygw
xk9tlYxfoB0yhWrZkDe0UmUEMw0teWDKtL4y2r68xg6kHhN98L/JHvJTUo0k2DhxPpERzZvJToZ6
OzneRJJhyR3Q4+34nLpLDn3bWE249uBJoouRSTX92X7+r9DhN0IHoNYmw5v/ZeD8bHSYqiIpox9h
23/9zF8yB6ZmJKJaJpM6TBNEMTNv+sviwNiUvwJISX4R1liPnv+/HA7OH/gbTLwNtme7VJq0vv9S
OWB+QNvFdFxn6sBeGm3EP8hQeje+IKCIISbuJQZvNtTP9wjeUMGCcUjVuFbFt4iZbZy//HA1/mam
z8X6UUPw0wHeTfWa0coLOXIAP2Ub7rNgiGfaLIkgcPPbrw/1fl7ADMb3MV6ZENSEYzMKfjvZmwxQ
NE5uG+fUySee7aDQTGRKzPZ9M6udL206Rv7XuAr9Tt/p0mw1zHm5gyXyCPG8jopvhNz78AUiZcdM
RHchjand5JfqOyRUPymuVGO3mn3SXTkf8lakYYOzXJ9Orq1V4eNUd9vUTJxjizbyNkVqD7QDn2bZ
kY8Ia8fHbkmLiLgmxH5Dz35nTaYeTe+HWphRj18bkZ0HdbbyGUEm7gS/qFTmsTFk8mEac+SGYY1d
fsYiDmynT3KrOHkdc2ZndJF74YMbvmgIToIMdH8S+MgaKceArd/YGmmfpxROkvYw8M4j19rqo1Bo
ki512o0Q/HJM7n/OcP67avxm1TDh9/1SHnV+btvnr7GiduvaH9eOv37yr7XDFX8gmWLWz27S4pEX
PL5/rR2e9QcWSJKUkR/AZ+a2//fiYf6xCDH+jEW2oRv9sHgYf7CoQKTFaY+pH53NP1k83s8kIcIy
nPMsDJscjIHt2+dNWJOrZVJD1pvkr3EVsXv1AazyrAzBbx7tt6sIJ8G6qZMgj68L3c57fB1Kz9Jm
JMKRTIS7hS6/yLIaA8Iw1G+UQX93ThyDPiKsSaQIy9//INKJOi1k6k+THKyuYlei37Q98V5uPT/9
41NahvA2LwDMbBzr7YF6LzdE1cx049vsNcuz11BLXlP++Z8cxlliuvnGf/qOYEUjdHKw9ofaIDZi
QYoswqdVBo/gn1867lUUeJ5ACmRcpvo/XjqpF9DdOKOe1vvVuKihw8r0r5rydwTH5aXx42CY2wH1
H7xovqclsPDdtfN6JlvwSOQ+HihXSCu9n6LxydCmJ9mzkf71FVymzD8dzGK0zwQamPN7FRzdjopn
s8Lug2Z57bVFs08pkINKS56ZoNJUtBsrwCrU/SfX08ZKvGiZ0Pq8e7zcplJmHpdyL+ukelCo/miz
atmTlvJvvz7H5YL9dI7goxe7I1hX792bc8ZqOCUVAn1N1c2e4cS0IU0wfPj1Uf7m2QKF/++jsGT9
+Gz5tPF6TeUcRYwOFcL41BdDeST57z+6dD8c6d2lG1B/VT3R3vs4V7iXx/T5gl/6/3i8Lqq9t5eO
vRsAx0WsYpts896eVBUWjl9UstjLnnhZqfekpU6yw5dvF9NGhNgVDdEY21o4zl6HirBOcxxkVm2X
x7526BUPEDk2/hipFRyD4asXJ5jK09A6LFrC7ZIQzDDSOkAd7M/SY7LEsKN1A1NUdVBJ/hcipYqN
npEzrHhj7L2xBmTQCPNj5kEeccIUe3vRQ2EuRmcfwuBChE6hhdnPZ3w3utEKGgAWICZJ/rqvI/vQ
dXGJQSYvcUZ45UOnpfZRF/PwFUKu2BkdRIjeNThKalcnJlok98aeH1eotXMSNzNCwJKWzwMTz34u
Qk46Y7qxhYAkbyBFVWvGro676q0wJFMOQeIY1FZHpzckKL7Ww3GT1tRSGgoQ4Auc3VywcDHJ7FZe
V5pE+bG4xJiPN67LKwDNAh56OhrMEIRhHW32RjvsKtWJEQYaxALWgi/QPCBzNz9GMUT2MTLSL5Ff
5U+QTBICjyz5uXYL82PIucvAGwz5WeIOmvlM+AsD2uqiIwFq4lnHQ0/hqdlN/tQO6EIogYs7quju
S8ilOcVpLW9clb6Sla5wqrnmR1S8r2M7hA84IKrDsCyNcdtWpyk34Rs2OZY1nm3yp27TxB3vU/QK
B1b0jixqoDJ9BOeCbQAOXchpJSUniqTAVtiiIuZL9NzgIoOCNq4Z7HIRFdkAa1MbiIC/3PZ5GzFa
Jof5irFyucmAj3+EYERnDOT3qqhl9OjPJqcUeUn2RczUy0VN+kEIe7dY51Ad2CfPjZvvktLU5dlQ
vRRrFxrfpziUmtjA3Wx9JlsM8wNXh9Ko0WH56Gul8ziWGSwFj4k85zhtoKKHS7ez3tv09J4qMjMe
LUZi6cppmGuuGtvpiTmIY2AEF2hDM0rCxoXJV9CFI6CHEfkR6KUInrqeuuKprRseO5uOFPMjXnHz
RKx3Z8keXlA+yPipg0jU75Rfps9iwKRI6QzfxAPaxayegV5Lyvr90Ij+E/TAbOdIBaYcBbKZ4Bq0
nHkzp34G2AV7hgposhovs5DtN4yU8CY0rIzrfHDaDz2a1s9RSkfHm3LW0LHiwzZKs45ILBPCVQem
tkbGN+HEUfalJkL6SN5pCV8QsxZt9lciEQXR5uhe+CD0gaNigg4M8W8dF258HRFKuiGFVMAY5xtS
0Kr4A6hc7Dc0PNAHPaQ9Zpl1LMf4eymFsy+xLwboLehcAwL/BP+h31lFRRNEkJ60mZknHrGz0TxO
6qDWMPdQQe1EE33vVOOt43Z8QDaw76oeDdGEP6t0zY0KmTrwKvTuYsVDCc1o3OhG3p97IjI2UcZz
bhPqRlvDyz76NOJOuhi3jGDJFpxHiWllyFqcnwnVkdXl3NSsiuNtnMtpXapU3FhsKre1xlOfQcJc
90ijyEVKp83csLoxXel3xvLelTbnDb7rGaSEf+MDmXjOx9a/A3FsXFfRYDymhNEeR8UdlbGgflEi
ZDiUg4TqS07faWceo4LxwU1XquFrqzW0zaOWNSe2M//OcKG62Xr+zPTZXzcN64cba3B6ExpAJhKh
deihXAkcS/l3YZU1V8agWMkuOy1GkDVj6EKtU3SKq8JU0NoHDt1UFb4iQFcr0zCGr7FTAtrLyyAS
rc4dDMWiSfIbS8JcjAcLo2lbyJu2XvbVlVmdcmpBVvI6xpJWGIRkeFwdgpbQf7lE9l5WXTRNn7vM
N77rA6tVv9wj8DeMa1zmyXXqjNG2R97OGsdOItC0zrlOAWa1THlXfdWQf7pArOquGlf97FYfkpEr
NHthyTDVw82utcNK8Q2D/9GbBg+wWz72MgppepUlelAwOq1i7dEiVo9B8NBnPUrwnoi8rYWAA6Zd
n1xbIdgbYaju1GuIarJK3fhZm+9bVyf5JK7ErhCRdu6a5MZCBfxJS9P2Zhrj7hym88dEt4aP/hKL
7k/w3MClOPsZVeSmjEkhlFoT3ubZZ69uinVixa9VhHGLqd8HnuenpteZMPoVs4SoYKysW/LGnloG
qHihdizuL5oDzs70eOkhaLMPWhKjWAOqAraWFUcvfIMunUEDfeYrlX8ushcu2cx3sKX2YpLrjt6K
93a5oliHtVKYjt3sypj0Hgz9A/ItgYeRGGQWs5Qir+YWSUWx2DqyRdmtM1uU3qLxbIoGvVI9E2os
raQIrIhGOjOeocZJXZgf2sIsjkNtoRv2Ol2uKl/VR/Io1VoZxURyWViPleeepsFkMMDLJ29Y/wpv
gJdnDsiMaN/H2s5O+iI+AnSxyA+kpdn7R7unI4yzW+GCW7EXJ8YrmEXjvcI3ALCET7v4Lh03YvwT
eYfR96TBkFM0LbsbR0coNrKuTyQFIBzocA3elq5HNCNufkGOsR+leMLixl7PljL6grWn/eJneoYZ
bMwfhtQaAWUZLhwhNtc2NE5v6o9lnmZrpiUvtq9Q9sBZ0Ba4gg0CeWu6PF8sHP0dMbraokLTEPF4
RGJqtjnBuVemFQD7mpZ8hm5v1qrbjHX4DHIj23iDmcGpZiRDAiKTFbrv14p3NGbtqNHXIGkUyaa5
NV/zuEZfI7w9KsgMPKa5xzAH15t2SHAS+nCQCtY34HUs+kAK0Fh4ZI8PtoBoLjnhfaYGuEH+5PxO
jLz4ot7u4/E9Ufsj16fjCFzo3Q67nefIVq2e75k8st6YcLm6SDEV8xv2CR1by+vJ0pjDmzP7ikw0
sEcaRn+A8GCTGeJ3hdq77p8NDZyuvgcnmw4Fxe77Qi0iU8lnCd03hfGkaJQ1GWvq4OEcy9V9OPGa
+3WJ8VNlCFSdPitHgm5En+OdZLhlSlVEg8yZ+bIJK0MV8oLidVyWcXXSoAH+JuzuPdl+OUODFtoS
fSiI4HkvlS4bNji2m+UsKAx+wH+yzictct512hTPqOnFJkOCeUPQ1nB7ee2g3zbcXWxC744NFKkh
aXnP1Uze09jyXv/19bg0cN+UJ3w+mruYt8C90Ul6V57IMUHyi/ZtH+N1PyroWq+VRbp6MHQD+KpF
JzduwJTxIMWp0V0vIdOBkfGJpcFGO+Ek2MqURx922XoyqTzbRIJiykkUONlmIq7KhnytzG3B5DOf
B6qoQmcfAfDdWSOF68b2ivDBsnX7mZQkaAeCP3a+Znh3U0hAWBDS2XzSkyT9cnkrlqUu/NUwZ+bv
EjZ+krUv3xVzeVrnrusgqH93c0RqCBkwtkuCFp5nR2urAJUGGmjL/kQIl7bX2DYGCKjNrcMkbwWB
9vjrr+OnOlsQaUmIEh8E0xnWobfFYjfhXpCJkewF9fbOIW3+hJDzd8vATx0LjkKjwnQtzwbD//47
V4nqQ7eskj2UUQujMwtXKTGk1xDKMT5nFSPClOKBmVn/6dcnaC6dgrf3G1sUkqh8/EkYKN+Xwxhb
7L7Jh3hvt0MU7nMAO1daGIJPU2yNUZ04043QHPGEYv4pExMkU8zfSAx6IGRQiOJkWW9hgNWoYSzw
tZLtJCHTe/bfINyqsv1Wh4t8QgtbCtfLp/9vv/p3/Wr8FTRr/t9Truvv/fPbRFkGJ8uP/GvIZTDk
QhFAugSdkEtf+V+NamO5Rf411jL/YGRleXBdMXgRsIE366+xlsXES8dCw/uCLoq/2L/+wViLp+nt
fchSBwl66REyW8P09L5rFyOd7ctGInElnexpGmznMFmG1gTOnOvrCVRSvR5ldaShWRtBZdQ9AJGo
3Qyun++U2dZXDjwH85MTA0WvGI7Ep3rsiaU2ZT3i2Gy4fa3e7j91GfuzLsLUEcsJ4p3ofdhUsku7
9YhAkcpzmIx7ZbXV57IP+xs0AuG4ojammsxmIhtA3zbDNinsbO81abFSJDij95dTt3NBO1aBxByc
rWBKLwSlyRpv7WmC/BKP/hDtcWPOCuNFSttFIf0N8inLvpEHXaOKd3r43XR9bsIQ+0dQRyHnXsgC
sT8thsw7VFNjoxVBTyJ3AIz4W6tFUHlEFTeh2nRgF0dU8eka/dBIODQfsDrZIU6WANNxYd2Zvqzu
/oe9M1luG9m26K/cH4ADiUT7huxJSZREU5LlCUK2bPR9kwC+/i3Q5XvLssOOmtfEFVEhEiCQSJyz
z2480qlOU5z0t1UKez92sITGyAd1iU/Q+TZWtbPLsP+qlsBFU7CLBuCxGtf9fAWIMrQlmn/jgScd
ijfm10BmbbXzhRV128w3AulsXStPgo1TR/pEqHSc4UmzTCCDHKUDZU8s2T60vdmIAmClDKrQXsbA
xjkx5BEsonR4akryNeUJSxRm9yTMleApkQ9nJKl60/PXSBdqDyfYoM42pVtCXu9wq2ODoa6M/Vtf
jNqmx2aM1sdqWskwr+ro+DGZ0BB2BEgdnGKnw8vywTXD1F9VZtPPC4d8R3iw1rTRcEyjD81slfaH
tsXUSD+KMYtbWYMtNJjWA8ApQzXiQ+CHhjE9D1FK4sVrq6o2g9SVTPiuflPa/bvh/XnDm40Dfrfh
qf/sXrKyCaP6yw8DOgTOfPKvfc/BiZBURGYQFJ1sh9+Hc8Y7C/R5VurhaE3ZQdX1fQu03jFyFoB5
VMV/ze2+T/ZxPJwnJ2xZjoCtqst/sgX+VGrgkSORuc5Kc4rTtwFDpmYPQeWy/JLcIrp+skFk7ODx
bxfl7tt7/e95P/zEH9/280HwWwS75nf+NKIAGNJK4n2RXCUGkjSnIcfCma35E/NPAsi3sl2Uj+xl
xNGSY+TotDc/lk4FKHKFDGvaQRplOJ7OHCNDUt6DvS9wVm53mai17TBZJvP+8U9ZxT9dTogWTDkh
XqD5log9fzy8kUIjV7ZR7TBnORuZ84S4bPX7izl/xQ+l03wIC74JEUoUiW+lpHWtjXidimoHSe48
WPIRe59i2WFjsNCnilX63+X8iztHSvXPh5sFpZYJx8RFZfumVwRGMO3Ba5qdqQhOCJIM+/DCQ9ab
WMh60958MC8Yg/kNb8BQPKMow8dokV0wiQaLYXjmASzoEIR03ykH/ALDCI/0lguu0VwwDqMS4B0Z
yEcde8beiDP5yZhjOXts7XPTBXeuW914HBsPzcroddkq0XDcCqvOW8kwkSsax+ERIgW2Z3agMM00
nDpcmeiHzraVBk8Rvss4PdV4QAYER1htnpxsDKwXPW51MJDb4Nj1+M0GmQe9C3gEt3FEEn03TfsE
/jeRm/1GZsRwOempiMzP9uTetzU6M2W62aHUh48B2DKHwI9Gs/jOTMYYapdTtYVXAmqNQZvVxOpL
HXrV3onD25LR+CpiwLs2DdSLCprrkQDnZIke2T/wTnt0NOEf4jCiLIcRtoj6/osEwwcwR/kyijg+
Tl4VnFt4isvOTZa61wcQvIg/G5SPh0KU+utYH8KbnHBH4gjwnyKN5coK4KiuVa3BvQ/UGHj71o07
0msgNJ8rh+ko8Q5iaWDGd13qZGJe5aXwxSYf6tp+MHNHewqTvr7NC8H3uMNgnAuR9FewQzrk2Faz
iKjO8cysrPDKz6r6psCFDwFnlUB8x0wT3774riogRsYqF2scfYwNTBWdqIeEDhI1JMkWkdE9dxE2
n8FShy+sTU5wjvBWWefRLESz8VYNEcklCxUJbz8B511jSVXfl1Ne35FbcO17o3xGqtWezU4muwpG
5I0YpL3LcDqCx2+Ts9TmwzbP5DOB6RZOYfjvo62V6DaayLvXwZW29Hv1zRRoxd0MNBtNh/4RyVm1
9MpU3+C+WT0XthUwKLBLUK7Bira1Z3ZX6L2YbU+hfRc5zYbEeZLY/dYRC08EH+MO+wc+9jT0AZMo
f64z1T2K1Acy34jD6WPAtizvr2C3wrUN+2aB/bi613wltoaM9J3QATDGrDX3cKGrq7HQmX7ogVXc
4r2IOq/DZhJ41Q/0e+lX4wvUcJSvPDTXfRBrV21gG/TeXriyUxw3VzHO1ZvEr5xVpVccDRJowfNC
kjes9MHf+GU4HgbNhUmetLjDo6bYYpqhrgbgtaVTdGppe1rIoET3efYzbQGrIcBQtsOd2Uq8hbRT
dZiMEOMamGwbfx7LFEURL7MkwnDbCV+QkD15YsK+tG31UzSM+s7o5UeH+6rhHvk+wd0GcymutIym
Q0vG2rL3ccKaTK1d+Ypgo8rF8Nue4hsNpcR9jNvnKq+m1yhwcRcMdWRyrh/0ezSM3Vpo+v0wdpt2
KIgq0HDFQLI8axn42gBfxYdaaE62aBqlrQjhY9JkFPIF0iyD0bC01w2BX2Ugz5aFvWcukhoiudM3
d51Wyhf2bXcfZUpudRES84Up7DoMO+6QZZbT0U8TMhQlDrjYCbrpNRvStBcD2VClYT3XBcwvTI+1
hXL9YpmWPqZXengduIQv8gJYZL3et6SqQClNM5Ef0fDu0954YKCNqbwv8mXg1ggjXA2NJ86ufqK5
ZO0kX/wB4dBUNWvU1+ZLp5sl/YDsb0uzyTwmYTx7bAk2SuR4uPZske4ZdtY76UbJqlCT+lAM+MRR
DXFk3cPsbIlQOQc5zYf4qxdr6ZMAlD4zPTZxBovtFT7GYomhUYxNKUxc+GMhzH54+zwn9vBKw6Dd
JhWmok2DprB24keLWcdu9KKCZLwas1ZhDvh8QpBZp25F0zU5kMQlHFdENhPC+cbVdoLKZllVzmeH
MNYWBTr3vfKteO/GrnNOm0EQ5BBl69ow8Zvsx2hnJKaxFrYXIgMvZmvlDp1ga1m3Nj7xu1ALgo+u
tQbuHLfpGM6eY+HwINi5VobpuRsuUnqWbkC+JAg/mqo2Md6bBBHZYLZP7ZiY0HiZxtm1PT1hDImo
IlIRCW91fexE2W4wLWPljU68MxPGSfhVaCvS775ifgyVvqqTDY40zR7cX2FsK9kzvsHz7Tew3piB
+8ur/t8i/49F/oUo9t+q6Cfu7vGL+s/NlyH6XPxY4V8+9h3Z0DEc003Co6CE2XOd/98qH8bbzOxl
fEvdhhPPXBP+VeVjQ66T+g61l+rMgYtHOfkd6BDvpIF3D+GR8DeM2SvpHwAd1pu6lCBKDm9RxVlA
JrBe3zB3qhgZgwry+Lo28Fd9MQtsH/DPd1pzreMwnrM7q9lGGivDosk0sjBwHavnmUS+Kwjf2Npa
M77WMuiyJTmPFhF9Yz9h5Go7X3hKnVVkO0jEql3OayWBdpKkajTfawSXuQTa9J1hMAzHiJ/sK30M
KN8JKpzi0LslBKd18FTueiHXwI9oxN/LC9fHRpSlP6dSEfMxb/FkVtRhoefZISJFkjhxh1dMn1k4
vaISspIhvLb7vCrd96HhTIWKlzM3mqc8M1vKUXTFWXNu4DaJtRubMtWfosppp26bl71rMFjSsxy/
WxEl3XrSq8+h1tQbpyrHO8tIc/i0o4r5qD1qE7xCJOTf3H7+fQD//ADadBW/fwCfsZB58/jNH/re
YIt3lKNI1WYCI9D5zJH/3mR77+DUGyboHr79tDF0jP9rskH6XRjgNu+FHwICoM9jaIUQRODZgyqZ
L/wnj9/bHsrCH4lQY0nDQBv8tmUTvV31Oka9e5KHkghIKrBuZa3K40Vn9LdL84uO7af2kGMRWY35
Dzw5QIc3s4MeqGmiCsr3jlTiCAdcHHnDe48jV+C6qv5pFjrUV3a7mdGGxg0Y9e1kq9Zos/CD5ngZ
tJWF0ktKgxjnkmM7zDlfCIMlHrLMwpVN1szvf+xPzallE81t88bl7rnzJvkDVbDS9Ib8IAqvibnx
a5YSDYsLfe9ej6StnAZ/8h7hD/wp/v0XlxiXYzS7EIBZa7NU4+8ERdJN4lq5TrZnXDlngoXta59n
kJq8CBV7oI//+IAgQfPbhSPS9FtvUYUYb5PSaGqPusQvrhyAR6Dp1ltnrtQ+Sr+3n39/WcVP1xUT
3hlcAH/i4iKg//EX4l8Myu0P/a4rBtTQHaaOxu00VcjFXIXtPr4SkTi6EK73zpiIU9Vb+WNelo5a
hjYJtFDEGufUjgZysrq3iJ5got1cU+AOH0bD/cMqsJxfnK9AmsL8mLvJw/7mfPPMgyaQtd3OQt1r
njVoFD62TinRy8QNuKusCoTCvyQc8aBvWkuceQbHk+Yx8zVwNbIPDBXlPhtL6yWQTY0GBf83e9GQ
yXaVTa44DlEI76HXjTRb53UvjoSjch0wIiAXlUEAo1IcPQ0s0YzJ3ZTWII5a7Wj1unN0pnfaOJwg
/Q13fkRtimMc0ZWfXKxdoJ3W09Cv4Y4Z8RXMJRw02SXsVQRvwtvFEEWf4hTW1glle82Sw/dCItxv
RqaCzOdDIb6wSrEPh14RxQNaRXSK90M+qutcD1MykC38GnoPa8LFZSOox4zndOib4U5TIOxegjcA
oWVV+dyRKvk81brc233Sgs9Aqnp2M9nf6VAcsqVXTWxfgx5761jU1otb68MJ517Un8jvymcZtsNJ
qzRxtto582+KrBcmrAaN0egNzzYJp93SNgVpKLgDDScM2/iloIAAP2nDAdEbEq1HVFy96lwFUavj
OpKtwXWrTXHuPG7aBBPrkTxc68UGvDxFASPlSiqLKBEUsC5mARrMzAtd79taxe2LKKeQlqG7ieZ8
KxKEQJNMix9rjH3ZbBvVE8ClYaUVHjyy/LJ9UmkV4hp8aV0MbUgOegp75T26Jfvpqk06qLgZmWH2
os9t86XABfo5DEoe/ooEKQ9W7SMiQKbHJGexMgbkD0sTzOCq1kduvyyL4a7rxjmW0Ta4pDzdxCYy
sciWQZFMM+iE1QUER0E6aziHp6ly/q0zO4QMKahhl+tvDq21lJ1rrsPEcVY0jGGDS5KnHy9/0/o+
piZInNg3ppDg6L68D522X6nA8zZd1bCAw/nxsJHeljuk6L5/hcIQdlDfqI6I08H1TqgSBPywllqq
w2zA1eNjC+hSWgs3S4zhfWnnpAfD4cdqbJMic8IKRuMD2AYIfa9Ei+cDmJqWhwdEtpG2HXUcrFYV
KZv+qSxzC9ZsQQ+9yMOu9a+NyRufgZDVa0/Kdr+EfjxFd2rUDMV4BkbatskZlzW4QajFpCeQPN1e
w9crgWtr9RbXuTmXOCmsh2jElib3iPmU9JJhNeyBME0GN7E8YscCeNCrHRDRABZSDGc7IyUE/XDE
bdfGo4l7y7JxQvEB99VqBfphL9pxELd4aLcnFVagNK3fWx9bvPpN1lej5DLAY/yqdwhEMN0iAFXU
jYKKt0B2VXfY1Ddsm3YWOQdydOxjqeek8HSkF1yLXGXc8GFmG0xM3SlKp/bVA+0iMViDw7ticXsH
k2jyfAVBvvEAQhz/UZIflq+EZj60YQCduq5ecgTExxi4zdxVSrJlo/lg0eFKx5IaE6t5RRfM/2Zf
Hk685ljLhs9EfWdrPm9pUky3YwNL1RKt95iNIcCIE7i4x1t9P5ymISS4O6S2IPqwfEaWAv+qT9QL
MvXgMbZsNszCSM6xpsdPkKt5sPDMldhoNtE2cqTcu6WnE2TowRTkNVoAzkLcjsgRJBzJDDZCYqKH
anfSvaepKcXHrNa0aT+FZufuZVZPUi1FCfgia5LhDzY6v09T0Fv2us6TQ+qV/rXSyuCuJitvH7ge
nsth9Zi29cuYDfPuH4lHwA4Ylx3XCTyEfd4qRXTwCuy1Og2x4xKLcP2m9JTzHggtobvp1R5emNav
pKrEkufSYb45h1p4uZHfDh1hxpsJm7EMS3qkwdjeL+DJEZYOF8ZZaCl8ZdBgPz+CnJqfUiH5ewyn
2voBRq7hf5pteIkUqUq/2ExuEaULI0g6eJtNol0zdey4dJkPh7C1gg9kYxQ7tHkuEcZSX8X8pK2D
2XuyJFq7ecbBjVqkbC33Ws5sYiwOuK2VR/Qqzl8mm4WZBvWxdpuRYXfsHrVh9B7rDOR+paV286qn
5LVZvsX2ltgTi6bqWClNoLurYNDmpdSRN7zCf0IcaWLZSzFJYU+PPb6nNzgbu4WjDLNfSqz2SCle
ZB3y/YUD9LyIMBAKsIrJWYKDhK1ho0TOVoGRsN/Xfb0bw559EKJH02zR2bjXwKzaMkYzRrY7L5Ns
yZBpuCslh7ctBSZ0oVIXNQeW/mS+TGPMhn/ZAh0gt3rtwANn6cNpDO9albv5oiuxGsBfRAeQsmAb
1a3WvOYSQtMCIwlWhDFV1gsT6uEOh1726QwjBQiWVYFZRtoi1jpEEAXs7bfTErlVk2sfxlQSvqbx
+nKQcFxVKcRXoO0BY0lqXzynvLWYUlzoDGXY2Kh2xIMNN5AXiVrUa694VkZVhreG1XPWUVbyW1U/
cci8ZnpxMqsyRTVOl2wCJadhUBERqVydYBgiKE370CVNXOGpYI3vfa2wnm0MBnDTImDsWpU1IQBJ
2pEmCpEyOCt65JF9M7WvTQzlGvZFR7xPC00/lF2ofW2xLt6GnYKqzDlT5USa4z0ag2JZYBzCm7zy
Wmj59czmCmaC26Z2zGQOw4zmK1pB7l8gm+W13pUu2aMA8m2O+xZ3NI4lt6nLZt0A3MmjJiq6hpYE
ATiUFtTqCLAPZsUs1jKZ1PGqdNR7W0Za9560otQul2S7BqF7ArH0bF5VpTfh5OcG1RhtxiTSAvEQ
u1TLMHVVay2YpA6nVC+sdaSbPsaCeGmsWuzqFgr97DbTEPEzpQr1Q2LWITEuLYbiWjiSiD6CzON4
dkiJr2aKEVYnTN/ISepD7cOgeYR9tkxbeuRzS3MkNAnUXSzGwdE2aacuoKW9yonIWOiOdwWB2CeZ
Wd4HLlu6xChnI/RArGDyE/01DNW+6NtgEbQpngwmWwyDkhbsoseNTCRUJK2dJV8R5lobty/8nTeh
O1+0FTROnkCFyCz/mtewpVL4U4Op9qxrCoOu0m/JYtdvrWzsV72eLe1mzHaAntWa2th/P6CO28S8
RFdxRTzCYBLqrbfmzYCQ5J67zXs5H9IDb76MqUSiLRxNtks3s9eBl950idksIIyOt/pYBg+lZndg
2IY8Fogii6UMdArIAaI77I6V3d/JTJyo/PI16hP9q0WK+kHCksHuKTO8WMeUy1Gm7+60ePpiVTY3
xOx4hDeMl1W4ws0kLSi0tX42r8MaeTF2/byDEO5LCCyU9y2pMwWpM4ZGNPZYlTcE2LBIs5DdJrJr
VuSEWAeLzAFn17sxUTEOfJTdq9+3UXPX8eOkFiAC3avtGAII4m3bj41j7PHGQ5lnXYr+fiBptJ4L
398f56fux0XpCFABgxNaFI3bj92a54eEpxRtuUsJGccDBa7fuWpqvEbNQRSozufW5bId/v64PxEI
OS4kYsRndKb4Rb/pumjJUxkXiEaHOLUhsSJ5xDMuHTbKCdm/iiwfTwiv2Iurfq5yf3/0nyb9HB2P
KHO26OYk3tIXx4aAYSXsYqcsnwZkcmvj7M67LkaW7PZtUPKvXta0JXPljdc+m/vlFP5F7P6I2EFn
+dvd+hky52Ub/mdJonIa/RjuAZ91/uh33M56R5tlO+ZF8GlcsPG/cDvXBACfGTMYT8za3dnb4jts
br+DlQsCg9m1NAySQf8Hm8t3/KlgYWBWoZOB9I/IMRBG3jzCkBQpUnC1J9NI4C498wf/JlZ2EkSS
WGXGOyxf59qAbDNnNTUBVbnR10ia2r7UifXVndDe+8aIDISCEGayPeEmtDSUHVOoTgPJdYVVBNVO
Swuh6kUJYIQjHk3DaxZRqGHYY+5LkneOTMkQVpqzo9JoMFlOS2Ka+0iwtSnUAymv8Fl4NxF37+H3
85zPvWeJFWW97mNI1wvG6e61CBnvfcMpEDTmyyIPbIzz0FmXW4NY4HpNYTl/RPrUWkkcjXfkiHiP
HQmsgBjl7HfUNu5wCgZIuFkkhlMdG1TxScaLWpaDU6PQxFn8UFh14R6IIGheMTYT5zSf4QUR5sjY
8gD8ocSM9g5xC9tAMkurFqU3N86GEdQ7XUhxnicXL46BuKsotG4n+1A+TIoKL5c0uo3UKS3trBHH
wJj9k0sn8B9jO+WrK0oPkq4o4ZstBUDzGtcRVyA3C+OMCyRPvj9DVoOs+bPLXpjRab6MwVyydAEn
AIeGs1UpR9NlYJxjn5TBZSfRwy+gVfKrzYRjugm6T3pbfjvyDKqbTunyaBPxdpWHDvVCQoXl4kG6
qFU03MR+1O9l4SHRmct2Xpbz9bQHf66EhwzMg3XN//l2Q1M9oGAMUGc9Gt18hy8VI7e0aT4gVRkH
ardZPzgkkGJWepMm0T0IFz+BqHe+Be9b/nWbOUTcSjuui4o1zjEctLm+GU3NWjqaQ08JQ9Dqd+U8
JX6qcbWTmzSbtGIBq/Br6HfzftnnQMWpOuEUbG3GPLTxN8bA/3EymvjegQRpLlK8opalyIxzToHy
fOkFCytjoSeD2fkbSgC+afIN/uVFwLmF8yJCQIV8jzkndKC2ZzUYdcOd9WTryPWlRQTc78yb1HF4
QZdBw+LTULav/J5hFDK0sn118EYN1npbCkyQKh5Cxxu4wQUAtLFwvYDCPYlL6uucwHCAdi8FrgNq
Y70JHsvrouQttruoprW4p+gmn4LzjkiVm+AsoPCUeoBWj2acFeOLrnkdqKKCdT5p3Lt+XicgWSBl
c1HvyhbM0OrAyETDl7WVHtGxGN7aAffZjn3vrS9N8pwP8XhZwpcaekzQ9Bbzwx7Pi9S3aauV7Lgk
CiHM3RDwKGToRq/MMKaqNoBoH7/1WW1R0lKVqTsDZDOw+O2Nf3kkUMzTeEVzvX2pgSCbSgI5oup5
cmhDKqvEKtwm0uZMNqCPPQDQ4qKkSUZZhqnNMq0dHk67AL2e4P1s09AiAk5FGT9HR2gcNeS3LKoL
gAWZkAWmoZxaktTC9bnAc5fWb0RCaBDGDoiInNe7VkXqXU+YsCL5INI+4GaJmMZAc0EdO6cJJRY4
feCg4m5G9lPSzlekCDg7G6nv5lsril0ZjXcILRu5LOtHkm6qNhNy9HDt8VDAWSS3pl/QxgynzChU
eBqbobwJ4s5bR6QTb+XIs3xR6bl5ghQ5Q1IDBAiDiMDT2VStZcvQodWdW5S9XEH6slPJQo8WBq6m
z4nuVzsPYs4WuzrjfJmtIOdR/sYNATneNwgtTOpptkg58YOHZBY5a57BjUpJLDr7+jSVh6BwaIRk
nhESmPkx6nMdDWVnGrRNveIupZFvvjSRwdaMkS5ryqfgm8W5E7e1bpAA6crjCR9yQY3XjYhXrVGN
K6h2oMKZXrBeRMNooMhZpQpTYXuR2ZU4RgTwnTNGNDVEH1SY696ba0VHpMV4MOO5JjYgHLwGCYqc
KLRY3Sg3zmhxgAYiS8RXZtnVuw5TCKxL5zVvGiYf0lt+89Ko5vXfkUdz7KLee2QKDaqEMRWH6JWo
2ns8DAhf1NHgAh80rbtKQzmvR29EEl5WrveoyYkb+W1LixtBQU/Px1LCprLu9rHbVOim4NfV61Jo
4s60ebrSNIHP0ikur6TuvDxx2KSaj+QrD2I5VFYdbi47a1GEdOsqdKtHEck8JwY2GJMnS0n2idSc
dynRKySiYWu9eCmNetzhjyDCzgBJyF/zcPD2dVnOL4MK2c5sUc0OjPW/OKrJYiNLqR9AHQq3RAsY
hrmgjx/Dccf2IzO1QuRPCbEICihzS7uYvCtCnrA+NBwfVKqGbJbeT3H6Jdaj1HGXaathNQ2Fkok6
TdvBzHWemmTGw5nHoyUI2WLAPpVhxUtJAMVrkWePRSDqA8KBDmud0VVkodqyPlP67rF84+pilJie
ozEor3jHuHcCz0KfZ7eXm7qSwDgCaReToeKq6dJg2ROe/BA5FQjtmPsfq9ZYa0ZRwWZH9VS3zlJ3
Yp6BRZeJTFO7th33TYijqxN78IPu9HC27vXap7wC7IKittFwAr8jNnERZ87JR/yhP42gPwScO0Vm
+3shioxddVZ843SC4BNpxapkorjCmHDKSYoF/sJkx4yXZWFkO0HcULiIzNJdamYicV40eo8MiWmD
/bo6kJ6ZJFgGK+KGjRwAdzPaREPvPJZljX1yZyFhJZENXaM53bpD6xwaIjbvHaTMqA+0sl1kSjyY
oi9uNPLZbqMpcQ+O4bN6ieBYkD9ZrAM3Lunty4HxSkL4ez30+g1TKB0JnGYNL0ib4ofRyR7MmPBM
7C0b875K8M3QWlwhliZCD1p52aOWrb1PpDpAhVL41k8ssnVlYenq1iPxkFrs7fSePMtxIIk6c1Hv
L00znsX9TXzj1mGME6Le2a9x6+abCREb7/FIXweRevA8LIKTyKm3jq8+YmSwtKLY+RSQ1HQKrRH8
OK2MjUT9vjBaq74nVDak/MmJbhyy4XPcGWctdiBRq6a5caMQa9dptDC/7TIy1DVz63skaZZehGlv
1Zwrr4NVW9tURusmI/y9nXy2KBIslpYKy3VA3XDoslocGGpqO8srmn3ideZ1ISd9yUXL1z2EWUAJ
CIhDVblrzYPjEbNjwePOkjuzwhCfqlObEnHLS2Ck5OvzDT619j6t5XgfFPhwk3u+M+BwbN35DSHH
sl8NgceMkLRM5Imj9txAFl/ByfJuJvKluwh32BZh4QmbBfe6GNP2wRgM7XrMyhQFPMLlEH1ubX9q
SdOiLkF9cQCOr7Zx1BYfYsr3GejEVIT1DQJu1EAYjpLaUbcrfcmb11klrolVizVjLUmGyNpxXrQk
A0eakTzhpOCedd1sNIdlsxgdpeOj3XZb3U9CnKsTJmRpRLIsdOatH4Ttvs+t1zIMSK1vxQyL6+m8
W4n9GNfyxa/1slqh6Rk+UBGvqa5rKsFIz1cj+ul1C7P7jOpbHNn5a9LNC8EIJTIcFCqD3GYYSq4a
zMq5aalQ12GnQV0tJd4LROTYtNoV/iz6qVdJKtaBldYjtXiFjOUU+WKYbc0zM905U9MHr2z+wSaM
maMwTC1XvtbnJYGFmGgtikD6Wwyo8DIf68gm/LdTjxo0OJfXnm/Yi6gT4aouWzqQsFpDMypuMEuN
UOy36rFEiLWfbCY9HuO7zTS107oL5/lC7EQbG63SgwoGlyWOo4WpHSII373BRppF3mcYIME1I7tj
2LfNkxZ63VVWuzd2koORUg28zwir+OApQn5xvvX89pBUAIxPjV12+j5LbK89aJWYjG7HruVtIId1
FZnSYg7PDWjckARhQEU1C999AS+4cJ/9KmVT9+NYlSPb96gzAbIEU42tQ6jyZC2JFdR0/CU0nZiX
wNI74k6w0q02Bgm59tIlrgqNk/Kt7KoCLq1I2qHkWulWxvCzrw1gfqujBg3rkGorV0S8Luze5N0U
AR+PB32mRozois/guaT5VoqyHOLuX+DI5+H/gi/FL4gob9EhWmcU66i5DRggtNFvuBlwzcHc2ije
+YUHdJ4VhRyeJnPqmg/mCJdgY2Ye1UjBADCxFyrh5fs3yOEXJ/CTzJ0zgD5n8h+8FDiLN/iUCm1R
TEYb7KwBfgCjwAbMtfOEbxwFzLSAYtMvt5GMwgB/dH/K4Z81/jHIgbVdvRNHuOhUlb8/q19cFlgy
MIEo25FUvCWP5LLzizA2g12uzfYZA29/JpUFNenMWl22kUHl02GlG660Pij/xOx4y13hYnB4AjBw
RtO5OG+IgDnRfF3eo66zxpRWKBbVCH21qdws5oaEI+m9DNhceU4cX9uLeRKUmylZuj3DB+PWtMc+
mRa4L2Ci3s4ddFlBK8QaBlRT5ZKN9veX6xc3EbqHAEYF62PS/PZ69V4QaRL2944gmtmRZhy6ZiaZ
wLSv4RZUaJYz/J2GpnpBGzmeqhasogrp5fHFrU8ZcsI/nNEbzSjrCdLRLOuD0yUFr+EfMSHNqrSp
o27Y1fHsiXxhIRDvhccQEE+zcC/DJmUYzSuEFbkve/qLXEGT2ApCAqJl05RzD8aV/f2JyV+dmM0o
gsRC8OafEFGHwT0uIFW4K+2AChXqcJF2C08hrByoimSTvy/D1DWxdZ/nOQNUz+TQm0YPEaPHEvlC
cdD1kW4ZsQ91sWhpY7WIJiowJ8r3aOZapD5JT4t6xnpgGvBkk1cGWpIw8SKPHmDw9VtTCvkdhsc0
owD5WA6n0J+pEH08DXdzHfcS5Qlra2pcQsEtp6QD+v3lmA14f4DfuU+OgSUewaZAiBgO/nifQkHE
Ngnf2laGFnugUUxQENxubnXygbO/cDVgI/Xa+9yY59RDFnJaY9RN7wcM9PP3gRR0J9aEM06MMJTt
1TT4d3DSMVhf4CFpzCizqmNQmk4xpt8VAQjYMnLKPlgHPTZ50zhTwywjAbyxk5FxhUtD8Hr5sf8i
0X9Coh3I1n9bFz8h0aeweP3yn32TvuRc0i95G9GFvJIC/e2D33Fo8Q4BOnAz5pcgvRcl5nf+KNRS
yFG6919i6Xf2KCp1vJeArnnaIHwbYMffJZp8Hc3LDD/D+f4nzFGqijermCkHzBpTcg6cl3y7/1WM
COvM8wpsw5t8EY9hQVQAM3YaD4+azbA+qKzvb1KtpOzsyg9pYGl7XTlHo+jShEyjMFmVjZnde32W
36Wd/shcFRcXStp4U5iYoE+4j+1rik/ml5qzYSkr0ETnWKY4YhkDFsXMfF88md0gSr6RmgIDKf1V
y/ZL6w0vJO078tDq6Ct26NExg6C7rJySIXuO9aCuuROlj8HgX5+uCk+/swUZTl6tXtCSDAiWa+wA
kZozvv/azLY9mcQBjvL+iAprq3iSAAPzr16S35Aye/IHi4ikqNsAmtx043RnxuOVHvBXbMc03tHL
iCnWqqimz1YLH6QXn7E1+lCNzaZIecHWWSif/MrcRbVL2aGzoxUEG5FK5R5FKz8kffriUFBt9ECd
9Dq5ma9Am0FnQ6jxFXARyCto442cDcJo7GnAAicE5ejPgVQnNx+o0ZDQ7uvU+6x8/OZFaO4AG64S
9EP7acatMXbmwhAHQXbGwZghhiGBfxSOJ1WaH0KZHIIhfamrGMMX6wjJgx0Z46i1yQ+ajdiKdrwz
U+7VKNtN5ZGzSPt7mABfF0MbZvj4s9MaBRfKCGvGnBZGGbxew3WU4E4IjaWg3omQWWnztQyzl05A
zNBnIn2rIAXMxypN/oDQjzv8X+5aQ227cLq6GKppvX5VOgVGekn4VULOX1siukmS4crg5uzcwrMX
ccQvLMzxcfLxeEtbO0XmKLVV0nCgPiI1LcTg5bq24kMxTo+1id8foNOZOM7VMOZqmYdExOAO85LD
u1unxvDZLaar3giiZRzWEYJ850M06J/cSt56yP+WNkY5o9HuJguYCg+G81RZO6YBLQv1/9k7k+62
kTSL/iLkAQLzluBMiZplWRscp2xhngIzfn3foDurbGW2farXlaucZIoEGPiG9+4z91HBNSJTD4IY
AVoU88uJSWe8GUeuJ/RYE90fd8K0dCBFRGEyGNWfy8h4882RKcBEUFQX5UfDHR4b2T9aU/5e6Cnh
OWgaqdamRzMk3i9LoNrBamSC6mhxYKDIDC6fu1E6ZzJsX6qmTImUsM+1bbnbTv0c75P5uMutaDov
tOjznj0Bo0NjOtdCq1/TUPPhfMbzWipklangVfkERm1uLJssnG7YN4p41VT2cGgLxztMg4anCqkr
aZh1cVMSJbpFCTqQF9K0gdBy862DoTUP0rkyPAop7poqaay1RP6Srv2iMddutoxfQpIONPoYkaNz
sZryOSvD52Jiu79erNZX23omkXF4tsrslbab6IQp30yxMweLmazrbpabxppi5A2skNNVwtj26FVk
Pzhuc861+LYkUXAzatZzpeHxZCBjb4be/oJ6Vb6VJeJh0FzxJnealefO6apefGdbJNDyxEz8kdHB
SY9Kbv8lFW8VFm8K2YI8x0EPnEkYW9MFTMZvoTR23IYQYcBCMA1D2+D2u0lw082Z++JqzrkXzUjK
mnzXRnmC1PQbos/HslutqrH5sMhk22n/jbWTwJlA9JhVe9C22YouEWYnXIrEbq4XWI6/KZo/bi3V
q5FXj1TcYnnmfRQeoGXpS2fGuhPxVV9jTTyK3GSiY3Kg//Aw/Yce62M3wyvhakAYRHEuMCp9aCdG
153MNKyrveiyL77yu6rjODVGwgUR+VYH/k7f/vo1/7745zU9HuAEmuGc+sgOiszSjz2SMfdzZ8cb
ux0eUbzlAZFR+1ExAtX7ZRd2ki2n269f+m8l9uX9+sp0QE+C3PxDTUmxNy4pqP89fGdznVaFR9aK
E6vj4pRWabYHYvk2ttOwzcZhOKZDy/fWL82VjOe3GLhCVC6nPqIjWIBU+go2m/ZyQx7kaXQ4vuna
6iAjcJRUgOvSkYzah/upiJ51O6Z8nKxzD6kkmCrAh7ZdgRLFLRAgbZjXv36n/3ALmRbZEnQRKnJZ
fLiwIk98ZJxWuY9Fu7Uq/RauL0spsGy/eZ2PTYv6RC0Ds4ELfZxb6cMn6o+GN/EfuVd9Ft9EDt7O
BnNEPecQBqOYrmkQoNMZxR3xWbegC4u7WK2VrSV6bwbOZVWqpCqY1hDTKdIAH/tj/0gC1tmUwy72
OO5tBIaQcWKHfltML5EN5q+IRK0kwsmp12V7X2bT86R4qr1IrGOXeAWMn44VXJm8h4ntrMoM4pmc
vGo3ael7WC3PHuKtpYPKCnt2T+e8Z+ifkKG1XBbkp4z4SoLjllt3BofGrNDYItB+lXaGBdX4LcLt
H04Y+lFFnsD6I1BG/NztkINeNRYbuf0ysvignJg42YD0OAyZzP2vLxoV9k+dlbpmxApYXC0XivvH
wYoUc8KAci4ZpQ73+OSPRfW7A/PyTfpZPIVXEk8HbDADhPtHCwrC56zLdR37oT/U2zaZRABR6E2d
9MlizuT/hMdMWHtfE+cx9OONW+ZHbQo/tWn6J5E65OgWg0SpmJr7IeUhHvucTvVcXBtG9L44o7lB
6Z/tc9NZkJXC4uzZuF/libMZvPrJA8G8clovOlhzgsuZLdsKDRYYBr+pt0KCnTP9RuxAIhHIJpJ3
u+QWbJLsmoRD2BjRHHhOSoFqjFS/MDNACyIy07v7qhTxxjKX02+uyT98Y7kWtLmQZ3SQMeLnG6AU
NUb2meBKI6dRGOKCcK0O0JFgwHxtxHwCCeXWOp+9c2EjoAxbqa+QHd50KfdymLGRcMp+O4YL2FEm
Z2vGqC+E3Jlr1C3094NzDtnwBXD7zjFb1zWSV3QADBnWbjo/62J8W4gjTNzkgckCVVXDG5Ya0Yax
/jxTiK3qMK53Zj7usNnfR7bTr1LJ/cliUW2mBsgZGuyqgnDLnQDA6tcQSH/9If3Dl4RnhvrLgEEm
Po5uxqhB0jsO5R6k8ZoSh7HIyK9j4WwI6+g3VwTky9+/Jx5PYY41VDNKrfTzJWksc2Yq2Zd7Kdpy
YzgtkPEwPYY8qXyD64NJNVstMw3SIDim0pQKMMqZP1MA9lXorKoS2ElSDM3GdwA/Id8mPnf2/mwz
40obvJvcLxiG+cpiUlbm2qzbtyJd7qd8PkFu5WHMbRaZ2ReyRalSIa2ni37d9MAepgqadNJthi71
th2X9NJeLtZkrhOb/5Go1aOjdfxEPQ7bOuy7Vb50MfjW6fbSBIUluPaxQwEEFPkx6WgkvQyQ+QIt
Fnra+Ci7iO2F5aPwGB5FZtyyTEfmSbVmuP2a6c+8Vn+jFfwbLGzckHU/bA0LLqz6GrWTDRdrfCQ1
kwbChuPtObho8oZqSQ/Ta3xpxCzU/N9Ss1+a1OYr1oXNlW9Pb5gB1yMTfqY2yXViIm4gQZRHRm69
pPGA1sJyyD6294iwjoA2jhdsvGQfvOq6/EhTvCtCnixJNHBj8u1wxu46N+zXuCWHIDPs89DiBBBy
DlRjNCnHxAgg4uRR2eed9SJQa//meez8w9ebWgfwD3pL7qiPyNIcpX7DxrTYt+78VrbDfavz3Bto
s0IwtmtVf11a7arzgdz7VHqX73wZd9t5bMdVk/JjKI9JmyvTjZ/5a2+QpouYPWL1L7xy40/9vM8V
qnZIyLmF+ZlsIDNEb6iu/Gu2ZPF6wQey6RbE/SVnebC45llonDFpNz8PJuWWLs2aeG1CQ6aoy1a5
R2Ud0RjW0yk2Ky4IyjnIN/1jh6hnJQVLHY+W1O/z66Hv7y0yg3cVsd8bwjRNMvKWEy4KVFkFHj5D
Y4xWzW9OS2qzZB/k0h3ss8Q5DzxEaDL7RxOHnarmO/ev5+t/J2y/mbCxI1CE1P/bnf1QEaP6j1rP
//3Rv2Zs3h82fxRzNwel8mVc9pfU0/wDkTQFBQUMElAmZv9Setp/CAbZ0GpglFkC6tm/Zmwm4zee
dTZfCdyxQrET/hOH9iUm5cd6A42nbusWJT2/B2LqD2d1n4gMRG1SAQ5zjZF0xwyfUVkmeCBgCmyd
koM8KKPUu/MTk62QSMrkPBLtuB7y2AP8jqmCGzUxPzltPN9WjigfhtYJX3FpY1ZhqVKzDF7sfS3V
lkQxaE+Jas/cjIyiYJwyp1h34P+Yw0OMMK+o8+NzZlT0i9iHzGO/NHmzafxE5d7OM1Ve1jvxtF6G
tHxvix41iuvP1jbTWusmNlKcyXFoBVrFPGCjNyQMyHAuixWXoIQQacYiPhCSW6+GanauBfAkQr4E
eSJ9YZrHEej9gVNTLzdT3gyf9YJfao1Lo/vGqxj4O6wSskvYlwzzPKJnYv7gnCSTGa/XFNK6BBn1
M2RFbWQOo/DPRHbqxXvCBd9jLsLnWtoox4wlCb8ujk1GQIa+4FO9sGYm0GJqP1m13X4qRz279zNC
LUM8uDdjH5aPdUv6etfKYT5NzRSRPM6eFq9f7HrocIrcCAPdaAhRXOLau5syfq+GhwfnlBGGxUo3
k3CiUZ0UpH+pX43I827DnEpmxVmuG+vQR8C3RgVUQWkvWh5ncMtrAPuZ0fi3NjTA+ColXG7f8vlt
h6rxr3InaXZLHKs9uS+208XDlNhl9YBIxbvT6CPoUmKeRLNnw6DjmcQzBl1YlSGtm7k6Wo7Iburd
6iaTDTuJRQXDOG5qHK12HAPWxr3Fs1nY7R6wZsd7NsytWSbNnzAhm88Sce+nWp8tM/AZfTmBHeH0
M7TC26DV7vDswFy/m2qUHTNP5QeeUdHdhDQ54uCXzJhsSEsM8Fr2E/CgUELE2vjFQ/GCCc3wr+ra
dKNtP+vQqqa0TEiIabrlgIuVZioJe+1KsNUfkTC6BcovVu6ILEw/7Q6xndkj0ZR1fw/q1c6uYnNC
BgTbGYQ0k6Gn0pit6/j7wtu8bL+976tw57IXj+BAsSSH7H9ZmV/25/Nll47tBRXiZcMOkIlte3bZ
vLMBVWt4z/W8bSQv63m8elp37C57+/yywxd1y/be5i+p0vP0FzeMtId5lIzIsvDaLYrhlChZQIw+
IFRCgfyiGUi/CwjEdzlBVOhuuXaVzMA29QQlKUoEXYkQQiVHIFUwXnWmnh+aJRqfk04ka82Pq2tk
l82m5RmWKnFDkqs+zU2F4a0y7qFnxwkjZ8/XW3sslTyikhKlRM/eqAZqgoAiUVIKR4kqqNFa9BUl
v8N+1hN0F0Mv+vXcTdNJw6x7qHpmqrNf3leLd9WlbXhIB6MNfK+ajmOS9hsXgiijZXDvTcXAXbO0
r/bCSZOHMmjCZTd5RrqbE4GrCfTqGZXmA+pgKHPRuPO61H42pJzZPfQ9tWxf3WBIuzdMU7ASoBXW
WuqGyGqUehYDo8ducssmPmhTuzzpZd1+S2f3rC8kVEM9GvcThr6HEjPOTTpUbQBJaVlZeTvcGn1o
bhu1exyTeN5ZRBkmjQeeydK7II7bfAtVGumdxk8ZzAPwwsqqRnGzfK5Cl1Fp7t4stbwmsS3EcB0z
rURfvmvCUm5TR9OvpST512lzb5W01Z8+p+2uTAxvk4RzuGWvmQZlaLdBZYB3XAgHDvJh0I4p4ngC
epCY9W70WiWiXUcGnU/moqsSfl9RmFTyE5C4ca8XUffEvKfjxhi1Haa5917l5RCzMW86iSRjMET4
amY25NxJWQKc1CJWTqPLOPQO3cLeLCz7VKJf3+LnZPtMyk2yqzFgHb2QeQMhyO5dX5MQnSwqQ6rA
dNvZVsFd4SzumZiYkt4ww2678Zqku/fbJnz2Gxy4pl2EG/ZbMUBBr/mTlJ6K3gT870uNLGlLmI9c
hYnwtgXy0l21QAaoYfB+IgZG23QDZodqLJdz6aFbnklS3xf4eO9M/sN160zaDa30s8vKVQ8MHz1g
1C7OWYIqm1b91GXG0QaxfuVnheczI2Otn3cJGZaZoGrEXposa2ss5pWN8zEYhGESDIKlDpXEJEl6
Zk3tkte5cwmTOWoyytELRT1ZNb323NV6+4k7rmzWST/WJ92U906YVncM+/WzmYIX9mDoEYfEbWCN
W30SbTCppY1AwYWxz9KgLrjpN5Mt2jdka8zh0K4i2O3CkeweJBHHkjGJGaRzY68dOzGeqrgf7mM/
875O4I82td/AXgnFq+b37wk5sS+OcICmzfCJW8t+Ki2bCJOlzQKiwjFmG0iDlrkJnyJp7RiwvhKu
8eaJxt4tldUhrV+GwEzml3mY/XWXV2LtuvJLU0CmG0z9kMVTtpGGqL9FoTugiNdwByJQ2g+4+apA
LLPFgiI0bkFcSHIHxuyuNJxzGXXlFSO+fkOqBTZ+skbBTo6xHOtNaxTLOZq7cANE6Wufxo+sISil
qC+YxhgsLwakXgi712wXYbz66nDN7EYVM40XdHR1q4mn3CYuw+SLyLJHTTjsz4DFvcbCZW2eeO43
DN33/WC8A4wkiiJB7aa5n0uEtevGxtw7Zbp79OdwAUnZWyvXhLsY0Qssfn8cyyzk7KzrDQiobO1F
g7lPp7k4mEN9sGfsAaljPCXjnF3l3POrMnHITpIto4a0iwMYlzs55PWx6qYHa4nbrbHEJZtNBc1M
l68oRK2gM/vqgbE91tB24bMOC3NmnlIOG1zvHRrZtthOPc5cqXlvYSRekKeGn/XGNm+wGCG18uy7
xiBRRNhvpLEYB3wHLNripD7VJTs5DIvf3GIMqAvw0mRNvO75lbDRtOPeqwnSaa3a2iTYjFcDydE7
Khb3HodsRB7vmG51qscbUbrhrQyro+SiV7lEy62f47m1AjQW3KJs8GDHTGItjdQ4m3X6BJzCYasa
97t6TGyQ4qKs7vsYFkJKK+gOiEAdUCMWj/QrrWmddesszx3adVVsNkZ5Q54MqTmjT5dXvdtJtGeB
BtNB02/CsSVKPcGp3LWo1134d8Ure9FytbTT49j2t7XR3XRaeU21hjDGWZi0kd8VzHOPRxfeZQDP
NV7ZXh4P4PHIIIYebNlXZep5V07RlCiB5ErMLjQzxlzLrZBl9n2M89/G73eNn8Uh9KvG76n7Ev8o
qWBqon7gf9u979g7HfWC/ld/9heSC9HEHzqGWB+/Kugmmq5/NXwWXZ1huAbbgH93eoqSp+smjSCr
M+8/VFRcBsc/NHo4ZFkfMZRT7abwUXz8PJQjuzmJq9mbr31MPUsWeFSV87ZwwLuQfWIesmlSbowI
kXxrW5TQMxkcE3l7t3NTEjBB5J260xmDIQndXKxx8Tzbt0VttDrBQflEeD07vlHvh2VfFA585HvN
nREKBz3Yf996isFwkqLZk+W0AlU8NNSMeajd+IU1kM9EUkrrq9yvyns3axdB0n6kfZ6GQ+T2RhIe
QpcdBBtrrxke6oEP+UErK1ews8f2t4nSUbKqh5BtkpXFt0nnZXEe1CQ+R4WI1GRnmZm8FBZWtzFP
zngA413jisUMxtIJH8tCxI9LV5l73hTrZhQif44MlB+91JKoWYs4vZsqG8KXbA4LX/ktadn9F6hk
QJpbjC2rJJOQh/SUZqQaqLwYwC0cLMeUZ4pNutOSjZNg+46i/QSsT8H5UwXqJ/MORP80VsrTQjz1
/KDNRg/NH49cSuFISyjcnUjUcTV8TwDAPx8aADOKbGiy6d7J9URe11NblVyFgtVWMRwut/l/T4Tf
nQiIVtkq/N+joOdvUELK7qdD4fvP/DUDMv5AMwmPCrO6gEOp4qj/0lmZf1jMf5gPWYgX1YDo34eC
irnnQjH/RG5lKRjfv5RW4g+XVbfPZNXGoItq4j+ZAn3Ya3Eg2WwHAHEyYHXRfKn//oPb1zNgfaPR
RsPiMWgvYtLLGFj+LkVXbTR/OIAQjBlsPDFOeewg+CTUf//hVcJ+aKhqSb3p0xLc+ECQ0cqbwuq1
7ABdFQ6a0XxplDR6gcLzw/X4h329ul5/e3Eb9jARzyja+LB/fnGwZjhxYWbsI8snU9SVLQyqiQlV
YTNnSQ1RfYk4m/xVWybmul3m5NukYYrYQLI11zndNLQFHv7dwMrdbLQG5kgVU92nCGnSPLQJ2ZDU
i1G0XPetG94XUJ/X/483AerNJx+Bh4L4GFqgSwKLim7x97gNBLCKatkWGla+BKvPUwPyKAiNDFep
Bu0iMPSLEw4BFwZsXCtd4qvZk8Bu3BI/qA/IsH0/XraDl+WHick5fhxasSLpGZ2XC3IVraDB+PV7
+Ns4n5vAcwnB4QHJ1PPjfr1Fj9/j7/ABrkKXkfqSg2STM23M78LV/rbzUq/kKS0IGyiVQPbzFbdp
9jnFeaUBUxKaCdyQneM1R9mZzZ1uM4j69Tv78CW63N6+DokTgTs32ccEBmG0ZVmwMdgPUSLvOFHa
1dID3vj1q/zD52dBBlARUmhBeJr//K58yXGRj5rHag3jgMenVpt+ss9a7/HXL3TxKXz4utqCMDCX
Lx5V/sdDIUVK7Y/cg3s2+FhN3BaQt889Myt821yYEG2N2AFvXXXZPflU3lWdO9ma4NrwPu6RexS2
3dxJSP9oxQcKVVhTumryCKmIQHsfK4BAu4R78wkbbIlwZtEtZFcpJK6VFfEiU61Y1Z5I9q1w2k+j
syT7X7/J75jOn94lll3218SRqIAO31Zi6h8PJZJzEfjJaU+gorEq0I4f8Nm3B42hzLbCjYN6qHqf
cgmmWgGruXnTPYi7fku3Cs66BmxdXxjXHbTrxin1TwbMj7NNl/DqjkCxbejY0hjFg4HCDAE5pqJA
OmH+KPTM38YLDPhOQbbjqBTrUoG3yfIx0iF65TjL9o6Cc0e9YGungN08XWKqk1BszMhJ9hCMYRkp
xDcVkLFrzcp7hLSSHlIN2XVpNDG6vih8i3nwBOQustavgYfXGJua1aCQ4oWCixOIZm/qQVhIIGtQ
hcxcsGQYUbXPZJU9dzDKcwUrLxW23Pbr+es843qiPelUpK25s0OLAX7qxCJY6KvWmgKh27GpP9Z9
W3xyozh7r424mlaZ7mOt8iUN8WqsVOGIxfTFxZ68dhVyHTRnfiAUdsI87Ts3jkKzd16iSM1FMt4Q
W8CQJlWGYGjumsK6x/DdNQV618pcI1MyiTaaK49UoPzWjtFsMuErcWB5rkLSYMVUogmIFE5ec8ud
XqdX6vOkaUzrgDQXDfkWGHqDaAQb2/4KIZ9+IP+juLIUtl67EOyNQl/ORq+gYLNC3Os8X4JUYe9R
QXoH0HbmFxk67S2o+LY8dJSiaINb7CXWtlQQfZpuFLSNaX6pFGI/iwVW73rySI4SpXwq57YPqmwa
uTQTDbBC9Y8w++PYvBMhkRmcbcOBEci8mjUYHeisxFdTcs2lY9R3s8yvE/KpUdwSDkBANmmnKjAg
hhUaSB3SlcDWr0eWhbtwih7KNLpm8voaq+iBuCOEIDSII0il82lmwSqKslwzIU4DTYUXdFiTt6aU
xpU79eOxVCEH1bAQdwBLYtWnGJY7FYbg4q7iiIIrZxRlGlgwcxjNEp+QtVMZzCpSQVPhCrWKWYgh
0wcsn7A+Yu5SboFhdNc8hjLsF0TnrtMxwcUUEd4g21Y72YwirwiQ1AM52fOXFLkuTsbW9RAKsFdD
m5LWN8slG8JoDWIiZsM6xMCc9oYKkXArvi6ONoN+AjEvFtjXsMligsxjZJVdHCrcZ/kmByt6SQEi
fHVAj76YgxyPhecNYLB8ePtRbV1JXashTDBcZQQ0HHqD75c2Z4A28nmOzJUOl8cAiOG7S7M2CFHf
FDqExElbpidr0MutqbOR0rOo3lh5BfJ/RhbCJD/ZGU5TXiWAflelDgLLRkV7lZZ9xhjcmZqjX4Ot
cqp+3mkO+5+m1TPCJYb5fWCkWp3BjRNuW1MULMOsr+BSIYgXLJSTiCeHsYTeSuh9vdGHUWx4x/Lo
OjidR+b3a4Bg84kxYftp8UfrRvBFPc8EkgAcC7EsrvS6Gr4Z0IBZFunLfk5T+Ra7TOWdKnGfSW0p
r0rUoI+aTn2RV6DdMnSBTDYo+aoKd6cT+Sm/HUiNZtUjx9tM5LLc58zLX2CkZetMX0bAa9SFml0z
684Ago4WISo1TtbnqmvZLCTseRYt1vd5iik5lbxJcimWayevwuOCzHo/z2Z9NuMlPLqtojuOJis2
x7ShfVVlvfHlwDvP2K75Ok51uzdxHneL2IBei4h0rsN2xRienxF+3n6KiM0MegnJcQToou+GAVha
qDkkpXcErZHPmKX2xvRj+8bgYAgWomp2NXC3PUnseeC7fXikVrGDOnR8Jlm5PA7QnQHvxfM7NfDw
nGBj3JiVaI7pnA/wUm1L7Ay9aHZhqRFDKyvtfuYFsMjBK2Qe6oICsefYfsUWqVikcMrudReLWIgk
5V4ykVxLRfLUPcIlM9YZ7tBUuzYVaJ2oF82TPem7ruFQMGRvngdTYULjZsLjKZxgyNN4WymkaFX2
j0aoiWDsugTrAnw3/LTM20qfOWscDTt5QZTy8bvZm7S8Jr6iIQZjms5olTEL9/OqK4DcSeQj4ZUf
FnbNyTrDEmVybsXnabzEL18e7/9tWH/bsKIa+KES+ps76DmREXv6Lz93rJcf+qtjRYFgEeuAKsHy
PCBQNFT/li2QlotiwEeDQGX9I6HKh2ul1A6MrRyH6hEN81/BDsCrsA6imeOeFhd41X+gW3CNv+ln
eXmiMvkj+S3IcFPl+A+FmzdgkieQ3KBnnUtgDEPl8WQD0LCUc3OVIHOcYDfMpQfFgbzG+ImzjnGt
gjzge+3PZuUkuHFAQNguiakbiU73NlaICKlgEVUJ+mFFW35owu4x5CnsAf9uvuhmzYhnLfmAnzDx
l8+iY0JWFyOVwICY4KsdlkBuYgp/+E/2l1JvlMNOtPYXs6bqW6nu4blzKu1bNrnTEw+8Yvqmwprd
FBi3NZ7jyt1I5G1eNKUnPc1qb+cMLP9Rb+G/WUVajxi6Y0rGKV1pj5plIzFkaD9sAPxClKBwXbWF
8jW4wpzOhpzYCmWx95pnuSdOLR0sH0slxB4xbnSV1kYf9JmjZnG055vQG0d7azQkDoVt9qdVLOWJ
B0bNMHqx1jZcqBeZouqzjdCizONIzENzfBYine+hTBlUmK0SMyEbuA39RXd3l4UeUzztM8c2j3C0
zk+x3sbrLMFdSBrV0LjPdcvSOXDZmGEikegXVlMaYvIOfSV6pprsxE2DAAWYBrqYR9l4xPgw90Os
mo9AWSKLwbgit5DToz5lDjtgqwr+4meMamCK0doSg8fDNK9tBeUhCAM1h6IRtSxt+8DtWthHJvHl
xcajewSsFPtYGjXZAJcZSa4+GTIH93L529xIua5hzXhghbCQ/2+OC37GNnFWXNWKQiP8BcaY3RVg
uywPW6ndgwDtBouGCIYpTtQLZMyrMjzqaPj8ZwpKUAoSwiU50NIyHoVh8zYKMI+7kaQpdtKdD2lH
sVpq5CntzurYFyHPbpeTX868/lxAPiR1jlFuai28IVd9KKKRWJm7DKTqUfNmfoHRQECycSOUgsGF
YZ7TqyDTD0mt55EizXTt4fe01p6LpOccDor503ZY6A5dPWDsjKq0+4pcAfYya1V21ay5IF5RzeY7
4rIxm1YacUcDPmFFwyFulD9+ctSb95gtLCscsnyCcpz4N0vD8OdCJZqotgEatUyALsnMlgZBZRUi
VLj1ksGBoMorOm6PK3fQAD3RTXFvfucspkQqP48ygwdgWjZoJWsUw7KjULW+6NThUEcUEdHRYSM2
gjpt1diT3EdJalt3F2ZSZjZxdcAZj7yS3SPMqUbgpVpFZs7bmqn8rrD3O5+sLp2158tv6TEljvb5
bCVlQDAiv6xdO9xlGgH0Z1/mJKrmWQukqEV6DQoOUevywC6eIVSVq0uKw0R9Jumst+du9qsTFlxW
ybLin/1ZeYe/A760iuY7qxSPi0aSxe+Yc0K5KVZbq9CNeaswB+/LYnNHstdX95QhAIbii/SKXdUP
zO9do5hAwtfZhJk368Z151OesJLG8qfIc0M6159xD/VgeaseVUYelwUZTJZfX3UeHUlteyyjBYDy
VSswjvUFOo1gZsd1dnQ3PF1QyFxMJ16T/2Pc49/qgF5JMO+d1bfhFrHH9DBwF5N76xVbdqgi0IfI
pnbv2rdUQ6KGehJsGszU6cFztCJwBTvdlZCj5M3wAVw5zAl4d4VK6l4qG1FFN8rcXNt+2YKwQr5K
DCat/n4kY+itIXHX3BhlRV42Kwl0FKJFexRFqXVARsTnOyu0t3RdTpC+qQZesBhvRsO2NtYQCbrJ
DpU8pimiHAtGcAdzSkzUml4cE8wzRyyR6/I+HypHSQyA7K9c2rknv1rcLa6q+ZvlFuYxxOe5TwfP
+Jrb7sVEMblb4O3pVSOd5JvZTOMjPrD5gK2/2MyMFIMq0Z4wd8pnevuWPLesQ1ThgyibDTgzAswd
yRLQ4HN/Kre6h2yqjPTlG5wjxEvmmLcnzx5d5T13Zwt0Ymh+nrO0PXUjhSMGPdegUcXpybLAXtvY
5akbp47CLwkX98qOmrN0ZPENbW7M4tyjZWWX3bD17ybvzBDqHvyRmDaMKk1Ub97QGlc54Ijmju4X
jZ3uMy11pu0C5WfdNll9jT2rWmVaH96Wg+Q0mV320Rr6KKMsX8xoxAvX+e0S7YY+Ma9qUNniKazN
6nmMc/mQj9ZtbA8NEA/lPY9agy7VcB9KF5wUiQmdd9Owmt/j0aCrgYr7EolxglfuPS6RcD71RDjv
qslG/GKPZaWy6+q83g9y8jeIHvdTTUBnX4vbtmXv6xR1DMVYj3VQbksezGHT6XdtXFWbSbj6Jk+l
gUjalNMqHjroPvmol/o6DuPxNaynIg8Mq7fZThd9X+znJifSTTOsHPRkUwXepHePosy8z4nw9ZZH
oanf9KnVwzLT6sPgwLcPYPS9gmCuT2Pe92e0Ca+j9Jrrmul0B5Noqp3ALUNSlgn+Ww8MJR9mnASn
eUqNu8xwuvfBmuTr7BMF8mXq9Hy4AwIcwvyQS3aI8qwM6ka+iHkJ7+LYCNcZAvwVpeB0NXQGBPOW
ksZ15LFvTe1Gys7ZQDuLmDi4xTfsBNNVo/Q0oT2LO0hAw2cvccJ1VMTOrV/7NnT4MXJXWUmY+Ao9
a312tTC7BignynXc69qdlVX22rV6uMtF7q4Gy5mOdVuUr0yg2dtX9VNIDPQx0+VzxyNxA0fHXrep
/tkQ0SElIOFKm23rZRwjE3lnNsvACFtjE2pxfGojWjiT4cN178q91zPyyVyBG0ZHTwV2q57goMed
xTv06O9icrHWUS36joefBuGSW0VH7ViMIOdFbnwKU8tdRbmDyEHQpDNCovcmx3VtsIjkLESgEE+0
dZHph4vSfeGccniEb3007eC2RG3eeZHl3Hq+7B4qaZEOJhE/8H7iLsiWCfZRN1yTBmWv6j56cvTG
OJUonQD4TCCDGGpsfYKuH5K0wuOTUn5sRWkk+DrzFDGFPmmrvkNOuprbOL7FuQsWzNTnR13K4TS3
pv5Jk/zggKbhmhNoAPTVktHbFf6d2enDri77mH8UVn1C5NPcx3aRDwHajnHTV6Q2rOKxMo69lfZ3
SeLQyIXOARUcvKiMCS50TmwbdtE/x33MwKRgGmIbHgUFMZ9PA0Igolumjiduax6dupj2kx6BS8TR
uGXayHXoZDrC7Cvw2wWe22MBnLPY5ptQdFlQTwTSYn7n6UgmDDRGt8iRbVjec010xGqoJ/mAtMnd
QtsOUwYsBsoRqLBrEnkzoi8JbZykAYpDwefBKVnrZY7aE0ZtiwFNPPenSVrVFnjJhNaO8xQd5BR7
gct58zVteuedUeeIjdyxl33sd/lb7brN3iesfpOr0gp1EGGGw8zsyDIKoitVFm6iNfUmLYck8Hqv
vx5rQ6xD6FoBMa/DOoORcwKOMZwXULbmE883DH8lhtUhKPypuE27xAQzaaNKIcDhf7g7u+ZEsSAM
/5XU3GuJgMDFbtUmmXxNviZJbXb2xiKGUQQB+VDx1+9zQLJCMmY2h9q11ruJTnNomj6nu99+e3Dn
W1AFMnHdig/pXuFYECy1J48O1fGJNQgCXqAeZ0FvoHhQ1K7uxwt/dclYxeQzoBJrBarFHH5NOAZc
9f0owvPm6vgPY7YIQnoySd4ONevbOFPCu/WQ7idS4ZOTuZfll3qi69fzYDKHhGY+7xxnoZ5dqKGf
flkp8/zUDNzVraKnycNkObuYL+dfInO9Op5b/TkzKsNkxIAyciXpPL5QFvrwNB6bv3NQW56Qkjle
GLH2lZSVz3jQhed5J1N6Pv0LpufR1e5a63UuiMei6RG1gnBK3/VgfZepvehp5c2YaITL8xmxBK3k
oRpkKIQxCJdeFndmoxwg9W3Hytc3HdL7sEZErp49mWlEQjoPPOMwdjNtKBjwcW7nwxUtksDP70LF
f4ygVJx8Cfy5MbxUg56dLq3oaqVzkKN/f56dw9g0FK3XOQOAvenEuLMKRj8Xbj/YHQ5jusVvwwja
P0YnAInyj/Ro+cgYj/BIU2NzbNzSgTm/Zfc7T0sCwa1I/o1SZ7PuJSZlUWFVmMIA/4vWLBKO6QLN
+2POtUYca+dLMWlCd+HuXOdQFVux8m5Fr1mSYsQizNN6n9pxj/a7ZgMeEKUclEYSngWz2LoEcx19
S3DMttdJIXOCjmM08Wncu6b7N4Nwg3rqMD9i5slkdjXVp9BXFkw75Dq1+GYWixFTnQGcoXFfsX5f
TOD0XHhgTw+1dTDk2DYTgzpgGbQI6JlveN9negvt9ivIxdwMes40muo2nADL9B74tp7QqqqArz8K
BuBi/lwTT4CwMlcEbOMhkH1XHQt+STzGwwzK+m9LP0+eMZngO+OXgnvVGnOiT4uRQRQzI/oBtNWK
gbTMORC+s0eARbLv67qTZMmJNSVwOC0Y53N+GN9okL4OTuOJQmdPopiQBgtwa0FMuvuhN4uPFB71
gUamhlGX9Gg3+7M9TshUG3oh9FYiXobmkNggU6BYLjEgP89uJi4EWTDHAEjG+k3rMmMiuDkDJc78
CTUYkhMzGqOCOc+nGEGSuIIunKlCBCFrdtl3yvhNCIFFAV81Gc5maj0LpvMGholxYorBtPMQCqqo
/zBY0nznQnbE+ZGBZuGqw1UHqUEQ0FnOCNt261hptjWKq2v9HiQDiqDlat77Egj8MBzG4VmiREiH
/zfTrgwGmD0E04SwGfADN7/QcmhGShb+OMgI/IKx4YM7WCllifZ/k97c3IjIPn4uCIi+Zk6c3zmQ
qKZJlfwT396GbpA+hB/70W5BG+qjdxKmNPv3edo1hE+xqGLFu2T4NsxK2bPzyyfV7ALSAZVjGAK2
R1n504EPv/zm645ldsl+MpFZpYQpPpSaueCWkn6kht13WOpz929qdzAKsyAVz2HshsF2Bpim85/T
QUPClg6srs79GWIrKD5kbWs6YCSwYpKzJWNQfMoL/vs6sJ9n1NXdJI3dUVrTgaJYeBUpS9C0rkl+
HBxi2XNt4ca2tWDqXUOlW51u7FIL5QX3SguaSPjLaWHQVQUHJSXz0haa74PWBb9GkWmDrduj22dr
E+g0udvvQa3GAYziRPmQm0ZgwZVmUmwkmVV+igvulxZMWSNQra4wckPvb4yg4RDMQZeTBFBpppYU
nz10CCDtJG2BrUGF/ojTg6iM8UHgtkOw+sBDqWaxCZWmwBH7P9kafugWYU81y/2qPCm+7Nr/YIMU
GHeDmqJAmBafhi1YKpsHM6nBbZff759b7IMRk7QFTekC1VYoXQ7Ku2zagtUF0MsxonKbe2cLKv3t
5aI+bgsqgGiKwRrzu0otNDcHq6tSdeMshSLEp3THe+QdGegk+H/k9gijS4AOEhpWlvJT9wvoBjUB
Ja38Qml8+6QF0Mi8xlJaUHXGWoEwJUnwti0Y+AUOCsS1L1raL+8oCB+kzwsafQAD3qzqLnG323uE
sIU+hKiw++7dHgnWQ+AvpKyAQzNhAa0Rg815CVvfvn/T4tAsOhUsLEF8SrP7qXfhJ370Eo8eTVz/
uYhEXSd5K2D90Q+qCOz195voq6Df3aLrKH4oAtPy2k4RIot//1rbhosIcevLKmLc/u+bG3x96TcX
Vf3xzHViG2AedUFBD7xZ5rU9I5r9zbef7Jm9HRphgej875X88qm2zq3n/47gxGvI1UCxS8uN3XVY
n7mnWGKfkhfs2UFiJ5Uk8RhJHLJhyUo+sn04a+MGDgsLx/SlZQMeiO3nsJIkVg1zJEcqeclB4IxS
d5SllbBCODSf1b/fzLa8eIdd1nHs+PbSjp1KkpAMD3QLyq6C/YPw+wHlgmz2VIe/kTBvwQoBs8bu
c928mX/EGU9W7adOCGavLhloCG5XVvIZGnfdSk5h3moxkVJW8PmzPakZIAMpBI5PWi5c0UHo1t/I
MmSXFh08Q61c17LAP7aw6HDZEFtEVLIL/vLaN5W5TGnBCMhGXl7deWEXA7Rc/eHjL/llCBD/lZrh
umzBNq6Yn1DzHqJHsoU1X9nMqGhy6UPExSlNVtNXdpLYo0mWOGlas2kYobQ2VOKOJu7Yrqd6yzSn
9NJd9oIkTGuW3ec03MILwzAjAAhMbo1qvgnIo0ifyK88AZgcN0W3snBagRs+hIKRackv+tp5iu3G
6Yl+P5GTkNXHtbOw6/sWwYbawvHp2lkenNmMDZ249W0d+aIEIr/w5cGFEydOXskSngpwpdKS8Ctn
5Y5q2xjC29jRhWa+AehprHugVH/4uIe9fncO9Uuw8bFTfHmBY9trvvtlVkT2od5M3LrGGabVghO/
8XxOJPWopl9mMKRXHDuMsKyeXGGCGkD06g8ff5S3ThAkdPvYjTChD1NAC5vDe3NiJO3k/l2SzFYu
8NoQNykZ2cf6gPadJHFqRwqVjrwWPOODs6pHlZvEquyaf8RPI6npHSQXspJ3dCNJin602Xcg8Kq/
mhTdtBZezUcnSQ/ebKUCCtRCMPzoJqOQJsGaW9nk2mSN5DEPqYCPK/8kHBYzoMQssd2S38o0vYAY
XuefKnDCW/+tnlwTvxj5jh3/+hcAAAD//w==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plotArea>
      <cx:plotAreaRegion>
        <cx:plotSurface>
          <cx:spPr>
            <a:noFill/>
          </cx:spPr>
        </cx:plotSurface>
        <cx:series layoutId="waterfall" uniqueId="{0A789C77-7801-4652-981A-060C638876FB}">
          <cx:tx>
            <cx:txData>
              <cx:f>_xlchart.v1.9</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_xlchart.v5.14</cx:f>
        <cx:nf>_xlchart.v5.13</cx:nf>
      </cx:numDim>
    </cx:data>
  </cx:chartData>
  <cx:chart>
    <cx:plotArea>
      <cx:plotAreaRegion>
        <cx:series layoutId="regionMap" uniqueId="{5E3ECF76-563B-4B60-B315-28CD8192F171}">
          <cx:tx>
            <cx:txData>
              <cx:f>_xlchart.v5.13</cx:f>
              <cx:v>Sales</cx:v>
            </cx:txData>
          </cx:tx>
          <cx:dataId val="0"/>
          <cx:layoutPr>
            <cx:geography cultureLanguage="en-US" cultureRegion="IN" attribution="Powered by Bing">
              <cx:geoCache provider="{E9337A44-BEBE-4D9F-B70C-5C5E7DAFC167}">
                <cx:binary>1HxZc9vGtvVfcfn5g9Jzo0/d3KoPIKnJkgfZPolfULKkYEYDaMy//i6IcizRjpxTN/fBrJRZIgD2
7j2uvXYz/3Uz/eumuLtuX0xlUbl/3Uy/vky6rv7XL7+4m+SuvHZHZXrTWmf/6I5ubPmL/eOP9Obu
l9v2ekyr+BdGqPjlJrluu7vp5X//F74tvrOv7M11l9rqbX/Xzu/uXF907plr37304vq2TKtN6ro2
venory/Pryt37V6+uKu6tJvfz/Xdry+f3PPyxS+H3/TNqi8KCNb1t3iW+0fCF5oZrcn9i758Udgq
frjsGf+I+4T6hEtz/9Jf1r68LvH8j+W5l+b69ra9cw7buX//+twT2fHx1csXN7avulVjMZT368sP
Vdrd3b646q67O2w8dTbc3xDadQMf8AR2/MtTnX/zAXRwcMsjsxwq7EeXvrHKaVGklU3/QbsIckSZ
oEJKste7/9Quvjmiwldc+g92MU/t8nck+r5lvj55YJvTVz+nbex4/UU3//t4EeyIaKGkFmIfL/yp
XQw/krigKHm4rr6svY+X0x9I8xc2uX/q0B7//+e0R3WbXlf/oEm4OTLUGC2Z/12T+OqI+chgyqyW
wUscmOTHAv2FVb48eGiYy5/SMBfpTZLG19UX7fwDwSKOfC200T7ss74Ok5g80pwYbVb7ra+DYPk7
En3fNF+fPLDNxelPaZvLu8/ttcv/wagR9EgyTbnWah8V7CCRmSOfEgAD8xBV8otf7BPZ35Ho+7b5
+uSBbS63P6VtLtKqunO2+yeNo464MFTwL8qnB8YRR9T4nHAGq+2h4N4qf0uW75vl0aMHdrn4WfOZ
c7Zv0y8a+t/nM4BlrrT0iaDfjxl2JLTmmrKHfHYQMxfpjyX6K+N8efLQNq9/ypi5tG2XvNhc5/9s
2OgjIRQnPuX7egJQ/LiZgdWOhDKImgf7HIDmvyvV92309OkDO11ufko7vc6L68SW/2Bq4/JI+hxm
egBj5DC1aQBopDaiAQvuX1/id5/h/o5E37fP1ycPbPP6/Ke0zZXt/y9iSBwJrtB4ftE/Gv7DGGKc
oDqpAxz9d+X5vnWePn1goaufM3re303/KFdDkb24L3z6UH4OQ8cccc5XKgeobX0Bbj8GBz8U5/uW
eXjswCTvf/spgubmWTLpMYv25M7/lEUzSFocpAB/YNEOWQFzBA6NK27E3jIHoXPAcf21WN+30MHj
T3bycxBo/07dja1c+s82n9C3kVw9MGgHYAAMmkawSGlQbNYXbPY4Wv6WSN+3x6NHD6Lm36c/RdQ8
kRqs83F7Xd2+eA+wVnxR0l+h6f9DlpX8b9b+a7n+pMc319319p5Xf0QAP3/13v7g+g8efXCk7+po
72Ont7++pAqNwqNMs37JExd8Sq4/euTu2nW/vvSMAJZCugdgkkIYoNqXL8a7+0uUgKiUghG11gsh
JLy7WkH3ry8F9OhW7AD2Xx0ZA7jsE8aVj4pO/5xevLHFHCMkv+zw4e8XVV++sWnVOcgvwNfU+/tW
4UBVcwST9jlVkvtMKaxU31y/w4hkvf3/NVHnF1k8qfOS1T4NmdJ03Cg6zmMT9s6ruybQbIn6MchL
bqNLW81Uhq0kXms2S8cFvSpsQ7zyzDnF22nrLVMrohM/6qkKez5IF+imWOrLPBHK17uyHUoxXnYk
T5MpmJkeRSicp7p417miVK8G0bibPB7fdiLVUUiZp0ORKL0rkKnnnWviTc2W+crzl4W+WrokrcPG
0Io0ATMsW44ZbR15VU20kGHmSOsFunWpOykav2/eZF6UX7VNZH53xcKTsHVNT8O2HbL6XFVtEm3t
bH7zuBIWS8xq2U6mYOlxjXFMFfC5Krfcpv7rvKnU743W48YzdvyUDiJ7s8hO72w/yzBtk7YLsoFN
XWB54vlBZ736OF/K4jTri+STcrL5jTnObEBtam6s8W+Kab70SZulwZCX8yn+iS6GXvHXqUzJCfhU
uu0ybsKJkxL3cNO87bMqGUMyz2TTjfGQBqLWpgxsb9ugEJGag5HK4aTylvJNT3v3cUrK6JS183i8
LHp+axybzzyTNW0wp2zygijy0pOkyNJb+IN8m+XDwLeDZd7rpKz840mq9sTZib4ao656nyw6PV78
3r6xi9DhMMWJDYXfsQshB/ZvzxZOBKph/LUVcb8xdWHDUmt9OqR0OS86OQ+btBf9lrKq33rJwILR
i6YdH/lyUohssuEcNcsnby7rnZ8W3nGTNsupSNhyQ0qmTxNH66uFzNFl7zWY73lxXx6LxZtfT/2i
Bkp30yA6pvLgy3uXMzEkF55kdd2HKSl12gTNYETVnmW1i8fqrIzcWNiN7qImMzvWeu98j/ojCYax
cOOyJUlEyc3jIdeT0Lyx9dymcfIwW/zzz/9+b0v8dz/1+vrhOpr8+hdY0v1M89m7ju/s2nq5w5vW
jPrnd32dr61Z7M9h20Fe3E9Bv6SU/+Tik4z6BOB8KQprBmICwOrP+ec3+fQAJ33NxPfPPSRVhZyo
OceIB4ANHBxBktsnVarZkaQMCdNwKZFfgK8fcqqmR1wKDYSHUQMD7fOQYKl/BLpBgm6gIFuNZvo/
SbAcSftRfl1XpIwYRTnToDF8BgEe59eCZm1Fx1ze+TTqerNltai9IiT1kC4fpezr/Fp4rXS7qpnd
LDYdm2QyhZ6NyOe4akXlhZZNuT4ziZz7TW68qjkZTVm4i0KWtTcHNp9k/VnmHaJl4ylVZDyMtRb0
Tk927t8VyaSLa9+XdXTDS96oy1ilTc2DkqYOoohatuXrhJJurDZxIdu8Duwoy/IV1XMDkeOypPM5
K3mV/eG5weKZRyb9ThVCf/pER4YYJoxUwiiYj63Tnsc60rRM+0Ql/l002iprTrpSFALhP7hWnywu
7tIxXNK6SP8oSJSyaPf88hQM7NP1VwaQM8F9DktBmKfrLxn3nSIqvc1ozvM07CyXPAmMYV6T7dpp
jNtu0yZdLJLAE95SV29GwWfHQioWNfKzTiWVywNrG97SSyP9BteeFxIO+UhGSaRRgnAiuVSUUl+v
dfxRnc5V0sA1vOEycbkH4ZZy1OpT7WTVv509vxcYBf8ZZt+xyffWk0TsmyP1DS7Q01RTTO/6y6Vs
JWsCZPYmC4jNU2kDlNMYBNR/sp6mwDQ+9rcSSeKeqXi8Pz5GlFZDml1GWTx4V1WezYRtdF5ovq1c
o7Hl5xd8CnywMTTeGMeblTnBMEsfGH1KUo8lLfduldcOWCpedKybXeGLjpOgajulPuWSRB36g+c2
euDs67rC4PgGk4RhIHC4bt3PVluP+7fxjCBWwUDqwv2WiIhVcTBmaZ++riKcdOmCJLGMqR9sG/jy
kR+t29YruvSZEdJnSEpP/SiWQ+qRKeG3ni50w0M5EiWvkZm87tQuqS4uU49aesHzZu6vckfIkgQu
SQso5XlFPPUwSCKZEr6UvpIK2uAHBuhUSrI5r6KbyCyVbI9tU5fRvPWi0pn5ePbbCVZ5fslvN+9r
X4HI9Ikh6OwPwG6ik6iAX7W3Qo1Im7uZqoXmO9mOvRPb1I+E+tT20HoTOIUx3CdL5qE12yG1pB5/
4Aj0oDRAAYYIpB1kPo765B9IE5slk6buvM9J2urSO5m6ZM0w5WQTnKjpx0wsIkxLN7M6mAzjkAo4
MOmvylplc1h5tK2uTJmUbbVppG3Zu3JIK/f5eZ2tBeprgyA0paAOBRGSahRFwN6nDtOPkd+SZpk+
T23XwglInxMoi0wjl14wtRzRWrO8WYOmG+36ltZx/58qi1KFQxwcRwJ8wQVqxVMx/Ia5bnbKfq4K
6aEoZigHyxgMM+lmec4jiULq4r7Nr8tMVihRbV22VJ74XuYNedAkKF9rKZ0TPFWlSzGciymvbfmD
PL02cAf6gpI0+iSfwcJKHRT8iY9VbaqFf3YRU165zTpXF/2bZunSugrHZm4gnKfLAdfs3JR23vj5
MntXY11Hp860aMfCcgGmPS+TpuqioDJERV3Yo+cq3qnSxEsZMm4m1BjmZTOtzshiCnxrnkZj0/wg
TCn62ycbYor6RhlFKGqPhLM+1Tw8s2qGaqg/aWllJsMarS1cMYp6Y9qQLnotR9G8z55FL3Ctv08n
NY18XJrGjqtm14/8xwF90L4ijQK+GQQSpYyvieTALfIpd2WU2PpT3SKKmi13uS8uGE34fM5dP0Md
JhqK5WOZTPOsgz5pxyYJkfBH9S5ulsg7aUuRLR9br3fq0k/VirgmMZSFOc57uZrHOm7gQvOg5fCu
brN8+bgUKh/zgBTFigJSaB8GspVJ8CEH+F8++uU0wXZcZjPe3ELizt/U0nG3U7pfbZdPcQrE1twv
b/zYm8fAt1OGr7BAY5A89aoVbHW1LPPryamqqXdmaOlwJbhduldtm0do84qyZWXoxVE5ncQCaOX3
yq8i8XEgA4WTaT8GcBuaygLzPZ8bDlM4tK8x9QFPKjT4A3rgGjyaq5iiqfu00NK1cTAxomsXjDaz
xSnvmxGJ4vkVD7MRW09xMYq6DSrDfLOia4lLxpKPv/OlX51x7MWa/pjTOYq3GhqpPkUZX+CEI+s7
F19oJBb46fNirP3Bk6DgWimmUbgkI0yg7XgaFAsf+sYzqvxYiqrsOLr7Xnp3tkkaZKMkdxXdtpG2
6ZvB+TEyTp1IG29jdMaDDXywBsUQdCxuzovIV1cTbwt/DtxI1fCu8z2Sho1cJnsOJyJJkBERpXWA
dh4Y6YwkBH5ohwTo4jTK8m6N/AF00muGel/PAc9bPg3Hz+/4MK/5HAUKcAO7XllxNFlPd5yrKKnG
xukPQ18RdAWybRm6ggG99hgIgCxxktBxgttOueF4i7v7VsFT9erSvM9GFl1Fk1pdmjUpcOVJWjO+
pshmcYTummKoHegEOeeIumgs1yaFzn6J6NS0QRg9v6WVuXtsRB8IyEfZRFaDBTGhOUjVDa/KxWYV
++B3CUdsdXW8CtB5vF9D9z6OGSEzZIuSaQ1x5Mo1pbR1g0LjJRR9EZ3k+pFtchwGKkymxUk6Fqse
mnm06jJqJtyVJnzd4hyXyu1yT7d8V/vtwF04o15guz/Y2gHKxNYM5YKBrQSmxqHUg611U0510dv5
A4+HNVN1bQPXWooltTcd8XNWBXNnm+WjZtVaH0vPUhhkUmURz9ulVBR8nOFeP34ASm2hjlFnHN7H
hwXZpEo9AxcTY1Gv2a1H2jxJWT0irXVAJFgw7SKCv9C0UqiijAVU0XU68bpQFn2GkEhA1uGvvX7W
VLiepXoOaR/EqA+4AHSlmfTRx5NvoC4dF6Fm1Xjvh1JbZIc9vGWJPw15iFY9iasfpYU17B+BpXVJ
wQHsCcoSQcN2UI5IZgEh60m/dz2Fh3Rz18GhUPuhH5HVwsptNHp2coEq+AyFF0NUAbIg6UFLYzsV
3RutnB9lu6gTPpIBAnJ412LciwpQegj8bqpQqB7MFjdjBVVOhV8hVhBFqznifFoN4WUpxZuZMzO8
I7a0kETmOWpTrrq18X9e28Lwbza/FgEkCUoF/bajAhx0Xkym+X2SzKqIgq7PeR1GI4myS8UW0c7b
JmlV7QeGMZMlQduCzTsjRc8nGdRAO955G5eeuIjKRPOwGe0U35C0ICdj1Au1yXVli1uRFUv7rrSq
xFH/hRbjazFQMi0bP6uMBBcM/Oj63ThKf7hsmySabKBKUtJXnLTUbKqqNTTMpq5vo8BOfrNkQVIN
rZjCeALdmQfD0o5zEUyezES2A4nfiytVdLOIQzLRfuyPazMmdGWKo7g77RINZBbqpRiXBTwBXLE+
nfI56oPG1ZnaDUbHfCNLb1rej8qy9GMvijjacDCTNJzRn9o5UHHnzMakbMzDWBbxiWa82zSWjMt5
ZCpCjulIE7aLPecnZFvnthQfZjnEuffBWDJN76du4t2F57rKe4eKoftb2SrVflj0EFc2qK2liXtr
pqXIj6MUdNFuscIvbWByy1kS6nZxjf+Zlplf3SastsO0gavMzZ3pu3EkYV6MjmYnXVQ10t+gD5CF
Oo5KL1eXhmovz48HVTNXJHeJX/EOWp4o91txsXA7wKUXEPN18hbjv06RbVWJutanvYnSpHhVySlv
4m02xN04vBplFKfpLhLl2Mt3UcV4c6oykcT+Dr6ieB7Uw0JQ1gvnp6MJYk+optskUbtk8+kYOy9J
j8e0RLUJczMKJNihTnv5m/V6Jd0pnAM8czhywBZ62ddAXSboZu5P6nXBtMZbt//QS9MC1zBHEVhu
sU40n5e+MWw4y1Rbx+yETp6ndThnMu/18VRltCwCKYa1LhLppdhOzCWKyvUUzZh8hplMjIxfz2M9
1vpNFnnZWOx0zj1Wn+b9bPzhtcq4TE3QGLNyErrtZJJ/1DHI+eVciAIzkK03N0jZF8jaTSLPPR61
unhF0yalxZssGzM/2o4ZEkG8tSkOX7UhUtYq0jx4BWFbEidz2mxInWetv6k64snqNxazCuuVWWHM
hz72myZs0QdDs8zvU1SQkKpk/RLID8gSNI1ZMb1IHHYf1gmtuNplybhqjBddjjfrkg50TqnXlC+G
LvZ1aMbOwgGWCnjjuDNtifvq/VaTTmJEEjQZhgQatcRFWK1I6EoJ0XQ1D63B/st/02Ja9VwJk4Gc
83qvhSm8KvcTcdc0aGiaXZumQFrh6NNZN2HqJ7L3YEHRN/3HLqv6tIK+vGSxx0m/CDpd+JleRU5h
6Xq5UvAsrMBxqfkcedPqYKr1VsvL2cNnhSlX1QwDxa0osX4zQoYBM3Ps8WE/bct58xkMZoLP5FRb
dZVLERkeitGAAApqnVDo4sF7osUZfKXOvHVzUTffK6OH17ThA8Y1cpHrX9zJ/IKTtPWuHlTt7W//
ouT9fWAKWH6hWV1CAFphxPI5T1WdtsdpxWdsumELfmEVxIzHKblCAx5bE8i9oewydHA1dN59G59W
1MyRDGieDLN6bcreQksDKwvcwmpwbG0ImiMaTJCTeQW9cSkZPix0TJrPZq9BWyOCkNf2e0pYih4t
rG2lRnoy9/7anZO9affuoaK8gH6USPHEVupi3fyk5gR+GtN2XSbBdBAfzhhD6uTD4qWi786wU76q
d+9ISz/3kBKbXL+Fpq3DczgdwuFdrktW0fcK9ZZxwR+24FborUckiMjThUk91cfxymiR7Zj2FjFt
7nnK2o2wbzpo1nymKq7gPk4CsWLz7QCw+9phOLB+IRvWNzHEPt6KiqzhUC5ylb/qVZyMH/oiLuJ0
V8U+nD1pOI35Se5mTbtzvveVNHOm08cPKjfZ0EKcKeU5vgQVwGLxrE5z1PmBNosiH4DcMn/Y1I3X
VWlIXBxhcZklFi1TV9TgNgsQBqBsYKakP9U2XsO5R33FZ/ncq8zf5QCL03zGjSsme9IJS8oyLIwo
yiGIXAzakBra4/6kaxzeABplcVk2Pf6d70lqSTCD9IIGw5Hicsi7CKTA2GZYnSaxHT6qKprQBUTz
svr+aJDKs93EG4YM47dJ0fvbokSJLbeTV0XGnUqDUjX9TtSUId/EhbV5fvLAz2ddkbTZrk8K9Ls3
s3CC85M6S6COY34fM431CyjMRWMeLR954tux+9DwMRnVSbff+mRiBxXxelpy7AjDaCe3aiEUWa5r
xao+Cn4cygRftbr4nj/1XT5CA7Rn6367NGV4a+HguL9JQYV6QVos4JWNYHllAlAWsyoveE1b3KFm
uvawg8TY/eqBZFmoLNpo11dNG7HTGKNQfMeyp94itOVgDRspcvClEc3R+pYleqcq7AoQE/K8xNQA
O+3EmGKqEed+h1TJVTSj5rkZmSbboddbldenfKUKWO/nGG5kRRXj8XYusMvfR8CzyDsbI9e26aXh
2UpS2h7l7kLnEVfdWwEaa462U5R5c7JTYy0LtwF1AZY/0CCB1CcRc4qWHMXQwPiLJxbsSlXlWjZK
Ga3u1rKWwvn2msw6CyaapyTlw9m4yDLSb/OlHz1M7pcOrMJSN0Z9Qr4FSeuN9QINZIKse4jqykPy
fxhbFCnwKpC1Ke1Yf1JmThr6WUyFKi6Vauo52glmXef9MaY0m6ItKhovZOAK8N9e6BdUtx/BSI55
957ETRbHYSRnnkzvRg1s09yaIR0a9ruLfFATx23eD6UJPba4/OMieiZsgGMQaDiCjlILTImTIQZz
eHh5mRkWDvjQ00OgR4z6ps3DTva2bOoMBHEoJZ/Xbd2nm6IY1vxn5njNJkD/a/CmrlzvqO7Z+yhj
62eSEg93zPG83hhxsBPlFp37OttIi6hGKMdAi9Hl0s203mYI1DUqTbleeXBZYEpkIoNjp7i058PX
dOrFYTvNLdcBZS3x3/SJjkcbjKQCey7mJTLsdGyqNcpjb1npQIehD94EYFl32iwE/i0I5g+X4C1X
yTFTwqMPC8nWoKQ1cBXvat+xVWm26DzIqroXb/N9wsr3RGODH8TAG7yiWUlI16pWiE0Zl42NgqRR
vXfVp7LGnrsRY9HhLGXxCuMSMWENPRSrWP19wHkW51PAY8p+DfKarXPbTTVOq0/qaGF5GsjEVWW5
TbIC0bjbKwQ88Jr0cvzuE98rHPWy84TxQvs/IL4OGnpwOcgP8GCG5KboN7Ry0mGGAL6aXSXWKkit
43hCNIwWabbxxBpBxQDiJQmGtFll/0F397S3W5dX6+CE4PQdDkEd8qxtP1lvdBpU1T41ZuCAIQX6
AETS80sdEOiIJoKpI9YCZYV/1drWP5p0jn7e+BGg5BcfIflkbdjUkRCv8cO11buNSlaj9mkGC1vR
CpjsITk+L8tTCkESHLTCfxhKKpwvgJ+zp7JEA2egb7P4ymCqpj6lkq543DkfU8nFAjr/SM/fLoiD
wCAOlG8YyMX153WPN58nLaFFSaJ3zVShUMQ5Kv6pnnOkuYfIfn6DdKXtvjIW6w7B3RKJH8D4DL+A
PSQypyITcdUV6t1DxhiTZSXtZ8VnKXeTcP6wy+poad/2I5+zTdlXaz7nLVKD5xaBevQDiZ56OiRC
K+UbFC9tcEQOo7qnKpgN8UY98+ZdsQ+qEbgOMT71eYS8nvpDChMkol/nw4ajOABaeMkqSFbzpl/C
oUFnv5M4riZJMCG1zCFSfYPbER8RvUxnjn4yHPfzrHqfZp/fxMrzPNIq5Me0ZP1hEc6jCBBwB/Tb
OC9T2i4yP9GV1+Yy1GWp+SfVwr4/8phvl8K5AB+DEF+gMdWHkVlGrJz7WMUn+8o5SDTz2DZrSrw9
v6uDURC+HSc0DGbH6/Fbo5AInpqmIl0SZVNtbkgGVvXBC3C4akU2LS/X7mf0h6oMSSlapnHurgAx
HxRATi7seDXpD9lIELM/kGt/ROSRwkG5QQUGB3fu59v+4dSNEIw3dJq443ZhJHFbJqd1qN8TwXr7
h1sqzIVD62JQlCYoowVNV9DJuKPlOYoejgbFoc1rECivmEALT96UkYxjezKjxEp7GU1pTqc5jBgm
N7+7pinRTbQZE1WzLYt+YV1ILFGu3PitBGP1ik/UcvXG7MdiuQKm56+jqqTNdJHHyWBwlKcfVEpB
LWQ4QnICvK7TclN4WQ0Xeajz2sNjCU5ejmsJBtD1kXPVfTbYI/b8XptjUjJkQHRYazUdB+YBF1rm
A25XrIe6gVRUry+5K9bJnbeHCDVmjLAbwbHPJQ1y15V0CSrXmirdqFoXWR98YQ4aVJ8keMAD90AE
A6oR+l0af62FuhlA0ACi54pta99iyTIHOB/OCEj/NA6LqXRoS0CLF1nxgQM9Gn6p5s6I+jRTxFt7
aje0oCvnfTtjxtnxZpPkfQn2EkSGBlkfZEnn2yj0ehuPpAwajlNN7I1pTK3HbdwoIZv3cjbDYt+D
tl8HQ4BShKlL2zlw8e/TGqRtvIGfYyq/S9qG0iwsKbDbHzM6OOefSTWN7BOV09z5l2CfovptZUyW
s21WOY+gocT/SWDqQhzbxUh6W9kZtt2ME1vaOSAeGvwhBMKh0g9nMUfjq9y4zi0BprpjiqbU+C3G
i2lC3LEgRTd+VqTM52QTCeDWKih1Vba/VSAwvD7A6d91cvWAZBuMlWP1yi+R/rJdlRSK9QCj93AF
/PEKt+aqW3P33jWKe1BV6SJH59MaHCypg6ElqqQ4vhNbDTFYnuO8Ze4N5j1yofWv6sp4xa5MZSyD
JI7HKzmnMtvM6Rgdp2LgJynhy2nZTsMJCAH7TreKhZORyaVOu4KAeh3a9xGc+kTE0roA0Zd8ztq6
+C0mqd1MhkZo6QreHaNnBDPDKnnu1+STzRGO1VirV2pM640WSQLr4ojxLtOT2GY27V8vWdGRLcBt
t/Vnwgt4rCpvkrq/YlTU563w4vNycN1WOjC5OM8Rnwy2N5vEjP5bXScNxuN1epu6JtoUSR0Hs6iq
jYxMc+YvrNzNUYVhalVLga/25yoUWaV3I77y1Edb87mdbH+M4wPRbWPy4jjH8eIlmE0md0lG7FUt
QHEHBZgOF3jcxh/GafGvC6+S6Ij78v3os3RLWEfOBDFJGljP468E2K5d2zn8WDnT0VtwcCmO/XTc
3FJMTNAW0Jq+G1iWpLt6rrwtdWX3zuFA6+maCjZunvoz7to5D2Q5+mGkTZT4v6UDM/MpBvn9jWMi
o1vb1x26hbRMZpwalv6d30ldbrzIa89Kg6n+RtAuezsNPEe7Udpz6TrahJGf2GuSufrVpAU5d4qu
HhrJdRQZD+PZBFR4QXQ+nIJE9s7SnCds4yP73dJx5FWwLD5N0H3W3u9j3Yx3jedNIcPB32vnMssw
mK9xrHFZHDw3KeoiwMGjtt/Uy5hPZ6qPmzggtE4vZ6qRiNGZhMPIC34mfFLUZ+3UtDtW9+xcFuUU
gDD9KMf5hvRRdCkowmdwfbcBQ0fSIJ7K4X+YO5clyW2sST8RZSTB62YWvERkREbeK7MyawOryioR
BEgCBAgQ5NOPh6Tpbv1jPWNt/2JmI8msKi8RQYLnuH/uypt0k6RN8mW6VyzRH5vyGG1CuMSdqawA
SiDqvO9SVQWWJN9h8MqKxMN0lNi3qzgclycfTeLJsG0RtViW7nVm2/yuvRrjavbW1zTSilccvx+M
ywLSFW48z/Y68cX6WMaGDfW0O/6dj2qv4JWMb6iomSulXPRUQos/qVgXtdUhPSf9lHw3ReYvHLK5
g3qfWPxQulQUpDMWO9tdsiKQfTVEovyuA8zUTYExh1cpN/NjtmbigIM+y+qy3/ObJZLsEbgLEImV
6ddYTurorI+OXLnsuyb0dcW6+brP414cZ5VsFZ/H7teGN+TIltzaFtPU9rLoMqWVTmYYn6JbqpA5
d8pKoY4zxrmo6nJTvpbTUv4gXpEvXFP5w+1u/2VxgTculyDD4c8fQzwpmtnPywvGtKBK18ldAm3E
tz2U05EMEQXgBFX2nm1hgmeZx4kU8r6ArJKK7CaHv1ErM/GjSK1+BSJF8Pu7+ByFEznwjJgPyFvz
YzkxfRNtQ/kyjnq/7QyfW5/jyMU2Ofb3UxIuZ22T9XEyVH/RRZF8EuFwOMTz5u6TbcTNA2noISKL
vfU6X0/96omE/FFMR5qNSYMtE+Qn1IPytAeaXihl+mmPC/ZaAJz8mPdi+YIHfneDmy2/26NgAQqU
9YehpOkFRnFE6mUsh6bYt4ngetfTYe8C+SigZD92Xqq5BmARHvTK5w+12KTDjrrvF10m9ha8j8CS
PcovHdmB/bNu9C3JRXETwTqrndqTh8J1BAK3Dn4GNAbKddnSZO/Lehs9doImt1CGi4tIicuXNpRa
DEs1lIpe1kB1jxArhvsg2aa3YdHf8TUd9NI+ejMjJhhuc37vSw6KMVVRfy6lir/ZAGGRemBreAdi
xr72sXPzkcUDSeqSRfltQqUuDmU4TuV5ZIVqYIcme+VgGzdFuY95xfeldNVI6HQvA9jmt1sw53iv
s3Bd9GUugeEfIq+j9TQl8/hAfBI85VOJHEjmNZMtK5V+5l3vxhbO6cZux17Ivgn0lAIspDQKjrkz
Zn/eiklbdryOHmFTzl4OUuBdk2snzgKrrR7qKMfkUqejpe4OogM3NbFR92XNd7nVMhyyC6g3GjVr
hBHxdsE+u7ylPZYojXNEqyXNMDh1E+icG7dk+TmNfTjxLzvZaOyqzc9hac8xDrvwVCQQ1o/zsE26
Yc6k9qUMOsEBsnRDqSsd0G4QdZCU/qUngE+qmCXDk9yiYD+u2Nd4HeZzHF7WkvupjjXk8Lt8wHHa
gDPbGwmB6Mzjpa+zKBfnJdi84Q/DFmTlTvD2T6EfG8gdo7jCTipOx4dlSXixNFvGsyGGTm0k7ocC
LmFtoy0e2yRClOUiGEzOapygltb74mekZMYN/kluubiZ+iSVbbem653ooTY23Pf+hnRJVDRZEbIc
yhLX0Ul0WsHVs2m+VfEKEzlb4uU+SEuf1yOnCVJEiSBQtCB9vUUq0D9didGEaLXFRylpRNrOsdjG
NUY4FsgaFjeIrrXKWfa8BYnMMZjZYuuHGifpgr8gw6D3/ScOobnIWqYGVaXdHPmyFWMe5axVsZdp
ehcFLrOv8ERHesPnIvneOfdt31n32jH1rStVyiusCePLCkSipQXVxxAPjxCHRKbhIuUIumzxcK9J
bw+O6bJWs9pVlYN2VNU4puOLnoas0RppHVv0Cc5Xt4yfS0f3Qy4HuGGdp3cw6oqwjrxZ52bHwyZ5
LA0jLzk4HN30DpIJrgdcMCC1+/VnJJV4UvNkitbkeXcxcpIvdjZL11rfOXqC+NrlVTD68jRKPjfx
NA8HMdMU6HUYteXC5K2gaXAXC5/cxgren+wMPOASa1ETx9R9n2xuj7uP46EKczyEm7B0s2lVlMl7
YHjrclJ6pVVp1tDXs+h4nWTGqaqMRgoUE1yhPZkML67doBW/7FT3Pyns4/nIYVM1GjflWu2b0Pd4
yuPh32diaHqO+QK/An3GU6c/2LxEymxS7I33XfQNApY/gH0pjzIsx0Oucv4Y8FDXbszYeziNrwMH
UNVhcTvkMeUfco0XWaVEyg8SUn22MaG+otrzou6hMZ6pivGiuxBCce9djSWcPHCsJWe3Rv2nYCT/
JmgXvYuIrBcHA7RJ1SxPBMrrGzTsWFzPNK8qwsP5LqOUYG7F4Xi9CJPPBJm6EGP7eH1q+9j8kK4I
+nbIeviJ0GRldprSqZe10b1fYNnsEppbvvKoJgPOkSoLep7eDcrEPxhji6jiAb9DxYecFbXA962h
IuGaYJtKT2Nm47zBCu8GjVlLdOdRyeWrwtbGaqEICb/hwbvqqgyK1d0Ei8iaRfHgpp/T+PVqvx+i
3Qlb9VugHtLU8x/WFQqPB2yeiL1RQEWSpuQCB0zfqg1sRqU7jDQXb6z6IeLF97WBWueq3g3+c1k2
3Cu4KbGnWQUx8KeD+eMqGFuunbgjZ2i9Hcij3u8Y5kFf/kL9jqOHMWfLbbJhf6sCjCNLM9A5SNtg
HoHOhrtL35AkHD5y5XwtDDHNEAZzeG/XPHqBSVWUgGsww1XZsrLhuGKoOuP0m9bWz4xxjHIlRk/A
EIG8J2yNgtrSK9C2jWGqWq0cQH2AHbiIkEscGU+EO3QgH+ZyFDUXGNJ0e11jXU23uY8xU5OJ7u+T
sZN4iGW0mgZbBRU40spM7qrWke2G7RiEMZ+Sh8wSWlQimnvyfQB9GUy1CwrP6QG+k/DhnWAyk2WN
bdsnqrI7G42tczxw061hsIGKobKAopOtmdxGR3G7FRSSTm0sFjD1ODioVqTyoKVLe9BWzf1714lE
ds2KWwVuBFJCZNKV87PMlkOHWW06WWaD8XczG+/SlgEjGqc2nWFZvdAQCU13VOCNlqnRWxKE/JFb
JfA5JAGoI8sBBENKd6DF8fJ/jUGZh3gfDZ82RAKZT99Tncbs5U/NM1BX3X4ZyqvCGEfUq1sk9K8O
OGz3q52A+3DPf3YJDX12BJ68436bI1P2H1atLGDVVECAC7DZUr5meETgOF7eLIOgUFwWDJT+PuRl
uCW17YydxXGHSYRPC488LvkPUtjJjU06LHabbonFy9sr9F7GsanBjpCRvpAlVX3WZuA9e3IOrZ03
CZynXzDjYHfo5oNSBcd5HCyyEYB57mIwURjdVYkTcyt7DFFFcuyXfNw2BTHTQZDsa5BJdliTtpt8
0g+tWgGulNAOJlkg52qToqXBkFGYSY6WylZRMpdJm287SY6wz8Y3VdjhNQCkslSxRCiuSizunRbQ
xvgznASmLEDkTItWZqZkjdPAPXy1xzM8vD2z2x+w+rnsO/eIRJK7gZzaX2RISS3izN7xaNvGVpER
zJMr4aeqYHjhpV/z04wRLq/IpLak8tMqpqNeQsCAvlDrhIyLEz/VHlKBozUZKSKhRWKbhezbs+mD
1WNACIYWEyg2RMpVmh51lixjQ8fC/wh26jdVRd06R8+F6EXaoOJ1+tToqdOV4Q6rwbQHDtuI5hFr
MU5oc2NZKtzPLvBXxQUTdTzVu2DdAfkxR4PDaKMCjEs8l1NNw0TKNtlCcxMZmX8MbkggWOY07mQN
QbFPsaHmm7kfiyy0TRymdnkHQQD6ACgoYLUaaMTsMCBFMfAciFv3HTbvsUpmzOF3Hr6Vr1Yi8jYX
2XAOOiNBhFvEqBUQNTWCgIg3a5piSks4O8HCjsD/8cHkvgsqAkTtZlbDzGsLwezHDt8f1wYtn2wQ
SrzOXR2ySPnHDR92k5S0KFsOROFXAAYI4iFX3SXAMWy+Yblc2VPOR32dukjc32CCyc46ydP+B45I
sh0JYszPciX0DrRh97PTEd75Yt09qC9qoYzse+8r1Yfra+FT+7jqgeElIF4HkzUfJU7TfATzL9Ly
GbnmKG9KLtdTBNGib1YgJl9XkiDfmAqT3EwJ56D8dPoy004elngK3zNtoqrMgfMxPewA3c2+VYgR
bffIesZ9E1vjkI0aJnDmZe9Kd+oyDcjLTDuoyo6uHr9uOVwJA2zDtZryLT7AaIFdGRIEHpvOEYej
N0BsoK8WlYPSI52ZMRRMm7kjVtlLF0euaMK0U/kBPIH6svp8Aby7THiVMNXzb4lmRVeNGMAf5uA6
8Rpk+qcKM/XWV5mgJagOMfeswQOdA2CCXPK4j1AAqj1TKmuFA6fWEMS42332+JouBZUG+mJUjSPq
99WwqY2p8fW6pNtHjtPC3fpl0qoZZlc8m1QvFj8uTWcsBD1UoDGWd2Sg8W3BBpGDtqHbWOmIlrdB
wOIf29CLsw+UeQTyxmugVPF3hEvshHBdXm51nxqua2Tx+62x68ZNNehioa1lfTHg/NVkuOVRvKWH
JVvTt4Ay5e+hXAkCMUCOWzWoMfroS4AD1Qie4V4C1AjbfE03LAVljHDATMN0bMeIsy8i9Xqt8dzE
VIf5vGFEz8X1fcseVrJChkYsnt4Xw0jeZ8AKXeXs8EHMKN/1ImXF0Oz7nANMBG/UOVzyg/7ogjXs
MFv5oA4wedxpi5SMge7ybepscNIcN3Wje5E/LHaR5yWdEZnQubhAF8hvAhoWb1CM+xyXQZf9QMEA
aX0Smment/gk0CUY19xdM+DbFI4gUCZIPLkxxY0hbMqavQwwOI196Y9TGrvhGSnevtEQtxqNSz2p
Z5LaFuNLdDttkgGxW6N3Rjf/XtIlqpSxIRKIqWjHYqC/g84NmyRNltcC4/4xSmj0QwLkfkfyfEur
wOONAzn/juhKcefhlR+VW3DXFfY7ON/lUVkk4qtikWGE+2B/LLtAYKKJkvGI54GesGYY0hQ5GA98
9WWdY/2VQ+xoCo9FZUaZxF55Fsm3oBiSF85IMtYJVP2TUlOE/CeARUHI52ah/utWKOhB+gceUGJ0
DaxkhIHesdHKUT3rxMgkfVg4m3HKm6K4Ij56Ri4bXrvf+DjDa4BvJx+SDUTKdlxjRB7ihsjQL+wU
Wjby/QQeelteae/X9DOdEiluuCzGJalposMlaAqXJqvG4SUAhcBrA2bAy6jPwgb8WrRjbCzCra+1
yHToT3bzUDGrLPbpIUmmtfiWTdOCQ2VWYvADzrGUhWmDOQ92fxNsWdeBC0mAKoHqxRgPOGlDRhs3
DWjwJAVRyZT8Fc7BlpsG3i54t9aodRMMqEvfCUA3qqNXFhvX4AwbpOPdHs5PjhQLVpie+EzrN1ms
1PEGfmaBvQ/Jm97ze86lsbIxa1ZkURsqYs38w4rdRVuF76L6rV5lgpGs2hXDyXBDkTbkZQ3F+vpK
kqwLy+HIOu/y+asNuj1Oq54WAn8GpDzP/G2wGCzMt3wzdMhqH5ZF7g7/Z3vu7542XEOULGWIeqLY
ByYdPJm/u4Z9ipKPtOvzn0Kqq6Ex/skpjKIc8IEHErbU/8Wo/LuFfP2JiHHDrLxGXZEnvlYM/KuL
DnGuWELg/b/GP3+i+xMCIemk4SSbnCUWzJYLfYCEQs9hCv75kv9qpHn803n8s2jlX/sU/rVe4X/8
uxKGv/2l/07lw/+7Noe/lQ39a5sDgiYFGIl/pDT+tz6H0/8qYP5nk8NfX/NXl0OR/AahGOY/Yl7I
UuS4mP7qxymK31DjADoCJAb8ddAR/+hyQDMuuCko3MCnkAtDPf4/6hxI/huKWdAnBQAHTAUqIv6T
Oock+fulleKCIhgMYYOnBJZ7/F/7HCxE/H5HGOhEye4bMg/D95RT2gFGCZHTZbu7ynoGTz1jA7dC
OoijS8b0eLdnFMYUElyipWHvfuY2Gh8w2k7fSgShZdWBM8RigDWr8ZIuh3Hap2+A48gJ3eXxg+7X
7NooowlU5KHYa8EBOrWmBIPfZ8VLDuX2WXvrHkL3fZRaV8wAGsdVrj+Q2ndAn90w7UcRKlTgDQs8
E9Q/bPAhSBdTeHMT8RVZ8k60KpvFDxYI0lVEjx3krVgj7BBv/Un4GWMWHUp7122ekoMN6Z40qY6L
pIUphdiGJiWPYIJA5Z9LhvS4Z5RdCM9d0ZItxyM2gNyFlSIQ8lMZpT7kEu731mwhlqfB3HZQjD6L
0U0fydKnQ+2KDgGqVcxPm+Ld95jFcdVzFOcAMj04O0L2tRBpfF+s93vq5SOIOTDMawGHCEv7msN3
7sU9aEn/lAxkh5cGTdPIE2J4FnOJsLWbrK6y5Pr46fPHaDZlDEdp/PRmiDCAj8UjaAh1ogtfXsAM
mwa1saZN1o3c0F1B55gCMZ3Tpcsbvu32tvBrT0+7ieaz2weGpGiXll3Vp3N+KVBcM9UaJ/QbGWFf
4rGpK24RV4IL5aL3HlTl+xIof1JrOiMmUeIJvce8AsObVXLH3rp6ul/2LrJfB7HBIUjLUaOQR8+3
rCjc76VGtLzqtiUQjRkS9uCSCeskVh0OpK3EuBpFubsbAq8xa2dWfJ83PrSd8XN6hE0oxyrmq/nG
OTjSeqXzrCoEvLvHqSin6AanY//MlCBf427sn8o9xU9DyZR+iVQM9HZmyW0Ucwck2Ep2E5CrwbZJ
1cSLQ3fJFrnnjo1DnY3cfwRTp88YhMtfq15zfYAf3iUVxLSibyH/lM8lz/a1hnApg3fegalgsMaQ
0SloMEFb3MVnoiQpkeyNRduF+9iU6RLV8xhNX/A5itc1Muwx99zcmWhj51zHrmwjuc4XRqcEjSkI
5TW4XOWXgszhQ4cR0zQBuI9LJLvkbnaJhaWAYeYehjD+jxLVOuIuf/dThHQQRvsSEEMlPMoy1Bk4
aIh/ySnqME/40m08ezYSKQkkXMLQT1jMAUHuN8i1rBVFhoU+b6sj25mljN/Ma/YYFVw0Ksn3mpD+
6lLr8gWUVu5a4zEFU1puVTRAw4N1k5QGwl0s62k06YsFyahQ4xQt9QIkt2ZTH94navSXqwtxTGYO
sFUapEXF1rWIRYu2IBaXIu6XZ+waYQ5dzg2vniIXc8nsAh0n780+lE2idhu+JLtZR0DZeTal93E0
Bzer1W8J5MynQBSlaNAGsJ6Ahp0ROMrupFL6OKJvqcEssh+VHbcnwNfxyYKgrGSRdqdiM8PTqol+
HsB4YCPgCP2QcmhzhQ8ScBX8ZtNX0czuMQdWdsSUGy79xfGzWnt8JxLMR5vTuUVw6gMR1RTuZ3Dm
PK5g3wLFLiKDbxOstYdC8cYSkpzAMcs6wttyyMvCPPRh8lFaBfFrJ2UrVxfcwXGlN931tN5s+HWK
FlXRjuJD3n5q426XHe8hXcJb3sfLVkelCA+IJb96bALVwOVbkW/5aSzUZ4pPDIB+/BxuaEujy/CG
2MxDtnL+uMzTe0JTXyFEm/dbeBgBEbiejOh/yJd6xTJShatwEObBdVbWq+IGURFRb9kEfc+ZOa92
lt0h72POmpjbhdPucA0PHWMs8U1kNgHkFh0FTV4KdtZdnvR4eWr/YN6YO6g2CVDtqIpxGd1m+LQv
YadjMCx2eg6h/B0RCAqO4HlxNW1yv9805Yh6yshVBcapp3nbymeyA2lrOsAfTyLw6wNg45+5ZOFZ
QI2/xcY7t4FZi7FWKYJzOGbnYKwKXH5f8lB3TYplAi5wGrc7IOYGFNt2P/idYqSOkFsTna2DNDH3
cdk/pRq2NyECjW3OQYrRYqz1OIwvbqD0KY1pArVLQ0dHZ0dD8DGVNFwbERP2ffD0OzOYuGNwQo+x
L/0tEiDkOcO++mJXdEAsJDubfJxqb3Hp8CD8mhqGuo0A/2DgwmvQcHA9RP4JGdM8F1Aw69367UAQ
WkC1QT78nhnYlfvaGrvby7okIFQ0KJR7nDHBhS99DkaAjfNzOrChmfNJ3JJcon+FxuqILgf2mQwD
7q1Swm7MhX3GRTjcI9iHNFd63VamLG/7DPskgsyPOXINzRJzfRp3Qh6HgpTIQG1Q5dfoW4pcSDtH
gXgZSwA+6KSLvy4yAbe6xiLClcHEAAkxzOooyafD1seoyEMp5zFSur+F21UCxlq3m6no/Slb8Ij0
Ys9OwQAwuPlj+PuP5uT/zgj8t1n63w3c/x/OyXESX+Oz/35O/mfz9T8H5b++6J9NkgnBczqNCWpZ
8P96wsz716QcheQ3YGhZnuZoJ8B8jT/6q/UM4zD+5I+6hj8GaJCNf7RKkt+yKL128eCHXL/uP5qS
gYT/nX+NwPDmCL6UEX6D68D8X1Y+7UQx+QzTTwJFtyHJcFiYWw5QjounlE1MQkHp8PxeDNvTVmgo
/q9sSfnPIc+Qx0D0Fgm8qR7HsqdHhPuI/oIYzXBbdGWPsxM9jd+c7vOPdM+mM4u64XZZOXDgQOgG
wE8/nmNPxSETpWsWx6cLV3MgPyYs6ndus2o/jlt07Nbd1d2OqOthdKsuPxzQ4OIGrjTEkmXesne3
els8blgrGjz62QVT55K0JIM0UJedKvrvbgnYuwXnOt5ILUV3gJQjMjxxQ/SFHQKw3LAE/uy6HFcY
4Ov9wP7owSz+KMXE3Y6XixNZ53U+bRzNmQukWfRojn+2ak7A5GHozDFiFSmY0XyEMPZnIScd8H7C
DtlGi7JOirahtbHO5VEd/VFQuK7Dta1QsB4lT5WYTLoDcENEXdSj1ehtqDI7gdOaCgCjtYe2DDqP
FfucRE2KsDpWjAwPcvhTUI8ZON4CsvLOf+4UUk0qwK0gJdS4TvaI+cSIth3hFVN9n49LcAqRaHkM
oUBXkMZItboEQy5UzRMLAncEZRW/iCCzfUVMCPgjmtYnRLnTQ1aq7XuuuGjXwQ71doUje2mQiypG
cdFBT47I4I4nKRd7FJObIdtMMkP4YbCnArpYbpk4jOMk8dxn3UMaQ+B3bPBQZjrRgLgjFUfG8cbs
JX1C9HT8SqcAT3hBhwLJJKceBp69Il3dPZFuNo8rc/nTADfrg8GMaDowjGcN0+oJ14M8bE72b4Px
9HGI5fYVKAQkhdVaeH/wl0GF9Pl9WQr6Br2U3HiWBQ+BpygFNUiSHhx6IC40o8MRLUX93kRY4rY3
NRdplUOOeZ0zxCBA+YkIcxBUHGT3ZuLRCaVzX8tt30+TjrOsKhcztvDYlhOoQ32EOte9EUzFt+We
MzgnKl2/oATNbFWh8BhHdFsPv0drkiHemmNlqlArO7UiliAakUB5RIFNftJr+oXPeWO4TUiVEJ9f
YAZ0XcXRnjTByMGqabsuRgMGMkNJUkKQ5hs+a4vY4RP41OlNGz8dHc3VjzVmX6NZO0TTiuKMT3ps
NwW3bDOquNshVj3RzLDzhGDOly4i+7sl+zgeSpC1n1zq8DYAwg1rdib5Ge0a5QFtCr9cOdObKA3n
luEJhU8w5y+lKOx7mPHh6yb2/itZsULW6VyIr3Mwlc0qcIdlwQJGA5GItszX5dCr7BaVNVk9omH0
yDXZHqZySs+rN1cdf4ODgpW1DB4iDlv+uu2wKs3C/nECDH8V1T3ynR2UcBdhV2ZpAXWtXwLTJMG8
YeSyCjvUyq7vy4IA2MBgR4WYiMx6BqWAmOGWxm8JapQelkC/9rt+4SrIf/pU4ukNpiIE3rlCKalj
tfMvuebJ7Qh99xICrawybmgDbPFUJia/21Y949aw5mUfigFreSg/MwsjUK27fCS03H+gVQG+eRQM
virHVd1CRkxAsiQpQhJDnGC7mbdm38vuLkHxwceSBojyDci9iTGEgxZFO7oTAEqg5Os7tO/+17AC
RDZuvsSWrm2arR70kiXvMaP9DQnyuEAF1LpdYoywTSKy1VTLEge44xIW3kezDw5aRrBtYVjKJ8EN
8CK1RGU7AE+8d2ggp9VA+9BVbMSScBOzxcOiSgwIh24lL26hxQ+xjgHG4h78BlJ7a9mCw9uek4AW
F+mm9LtNtbwtM6oz9J5cKWQbEv/YRRPGeqSODZijJLzL0TP1BTyVuc+70kJitWRtIoIMZmV6dpIj
wieV2qLiEkQxIJfeCFyiKWCj0H/OeOY9R2u2nbqAmhrftKs7ThFXFao8LnPiL8ES93VZqOITGdL0
dxkkP3s1xyjaBLhcX1OUQO94O2se4CYPxN3qWXFXEiEuLJQZ0NL9E/USYEDCQVaJ968y1C8ewHld
RBo2JIW3iqA0O/RRlB7Dfi+f5kjLNshihsi5Wc1NF7D7QbjuAG+YNnrS0VfwHcmRd2l4wP3+yfep
eEbd2lqzeQBZCAi5iphW55ULAHWapsNdKqOuTs3k7uQUdjdwcK++15gtxwQ5xydcuWMzheX62G9S
/4RkFCBjDJ0EY09SvHVQws74DbcmXtGJJlMF6HYQ6YjURZAehniTp2iC4xKa0EOpCXuwoaCVINPL
42K9bRLrl49Ya9YMhYS/nItvi4l+cCj49Y7H48WtY2erzKzsMSnmEbkGifV0ZAgYEG9+j2AVtGDY
7AsPs7R1cA9a2RXikBSyADEQ0JfeReY+C/PliMzqjN+i1w+u4yRqORLiHVarsYCDxILTam91n7A6
ndYfOkyGb7Nf7aFDkO0nQvdRu8HMrXDsfWPF8EuL3pwInCfAekI0c4r/omleVohbZTeuX8JTyIek
cX0E3xKo5WUHWfFZInCHs5MFxwVrWZVArX+CNUnOscHKrBY+o0ijU62dh/KGJNIcco/JK0A+8Chi
5m6h6qCSZfBqbpYoCJrwuth5xBXAi5rpc0lXBMST4Utvu6i2G8tuIEugNSG925NVwaoFMxuqMj7I
KP2cQ/VkobKjSG8C1YXObRzRQbXBkop6oMOMgXDt0WqHmpsQbmco73Oln3KkHkozH/d1tBUg3LUJ
2YRlahFnLvfuAHuzQOdFGFdZP8UVUgBnqA8dakCGO0Sdg+fS+PU4ZBb5go13zU7G/8neeSxLbmRb
9lfa3hw0wOFwAGbdPQgdcbXIqyawmwpaa3x9L48iH1Owks03rgmNtKpMRCAA9+P77L0OwkNxC6gp
2nU5Ru+lxC2jMrjWQ29tsApk+7aryk23VMWGDo5HiLO39sVgLyzCrn1jdBPGRt9wHztJP3xJgnKN
j/lLHShj69CfWsV5jxwWVw4bWRqxH9j93Sgs/1NM337rGjx+ZWsc1DQUd8oYgNt0aJ6DA1TcxKRx
nPLGPyQFjfwwXrxT3s13RDPe4LN8+M9Z6t+PzP3zWMT5RpO7/v1Z6s/xqD/9oT+aDkyhggBrE/Uk
d+IDbf7vs5TP0D0wjuRff28fcNT5g8oPW5p8v+mBq6XTBCz3z64DRGrAKB6cOiXOzYp/0nWgR/j9
eYqug3BtPQwTcqzD0Up3Jb7JxMYqhnrEwf001ZYbr8aq1ELXrC6q2jUQVydLsiYm/kOV1jWHe0Ia
wdocPIeCtYXzdWjwXAZrr8zUaVlcGWyzoVxAA6BJ3uFYyuXeStzZuEvBqTzXJLkdfNA2ls2ZOpTg
kGiHS4o2r2YrdnrUtdxc5CrA4goIQ7n4WegzHxdr6aQ+YvjbBXBvsx0I1UdreyyDU9sG1YCTw6g/
+snsfvIwjmw6GvhbmqGcQjDgdtDQPIdjDlYfKS590UWb1s/VFXuzu8qH/r7NhLFzW4vOxJwNJmZL
ZcUPVZLMd1NkdtdAYPL7PDGmYgv82ojWiaeTA4VjhvgLkuo+c6phr51EWwsD9yEcETuElj2sCLj9
WQmJyrjcOYWjIK6clZKzajI5Qb2TWkrJtKgSg795sMSktn4k38JBSy/MDdgA/rRvey3MDCU078gS
t5EWbRwt3xgzAv6EaerWdg3wBsV4DxsDd/lZ+QEbFn1SWg6SWhhqtERk5TmWVzXV+BBACSNyx+FV
q2WlMSpQmDotNpnjthYlIcWqyb8myDe7IZUMSnBibx02bnsvlP/JCYJyYwVWsFZa1KLYRtlylmdf
GgTCtPRVZQ6mVsQwV8tiiRbIbC2V2Vo0i7V8VqWkubSg5pRq3CzhdJFpzyEJjIRuOgIccC/jbiin
/CHT8lyRZmh3WrLTUtU68NM7cnC4uidaLjFS+odUi32yFdP1rAXASkuBlsMnRUwMN+YQhI+L56IZ
ZqTt+nVSlD5/bZI09MIr68KOavM0m/1nWhnjTQhV684diiza0Jry710tU3ocTFfQJtAuq3BZriXt
COCxg0EjbCr3y1nuxDaOqI0EKlIpL2a87lVjy53FY39VTvbyOjRYpLZG10UnmUQW+nyKhG1robVO
03Hfa/HVqPsLupAthEZ1hUapFVot1qJ5J2svmYyDfdZyW57BzaQF3j4AgKeW7skgdhcRSPC0EhyQ
kRj8adUiEc9jn9xij2Gjyp4srSL7mby3qP+2BQJzW7kozUjOMCnQnvF45WRud+lZmM5jcYEvgsyR
/qXmz2QQILtrNRsx/1n2Pu6b2Q8Olda8R5qe20Dr4NAmX1kM2xuhNXJDq+WcJ53jrBV0edbSE4wO
edCY9A7ZqxHcXa28g2Z/HbQWj0jR7KFLi2PSnuDeXnZat687TpcFoRut6AP3JB4h800+JURWxyre
pb93AJBXAzu7q3R/YNCdgnlJ7SMt2eku132EQncUKt1bWNJJXUnaDdAoxiPO0yDlxN2Od6PE72nN
xoEDmHM9SisqkFbRDUbzoUgMSUeDslgktyQ0aXVQJKEnex/LGj6fUov/mNjYMqWgzxR5cXCLKhTf
gH94B1kmj1iHaowd1ruqBoe8HhaUt7bhK5t5VG1IO4qLMCvynUmEYlOZIR1MgPbbjJDbLXrBgtzD
epchF5Va83lbegyhQ8D6PPQ8g/E8zW/+PNH8yWOzfqib6aEwFUBNIgg3ZR5JfzX4WV/dhk5gHW08
r+2+AoRIDe0MJs7CpDyiVwTliqEw2aYk1XnfJe7XqjTHdSgmazdSifYrxwMXtjJUx/GQOADBWkmx
Q24IlinhXxyuBobvaNl5oiMfGdUTr3hRcfzunyLAt5Y8zENx9k5HPXuLUX9KjQSUXSSTHjBRNAp1
kzbEgVcJnL1D2nvJcjnJRt1NOLge7CbgFUlHHr1j0w3OSwuY6RQt+cwJcbGdjx1Pf7y2IDdFa8sI
XA6nBJPv68wg/MgIjuZUCtM71TN+zs6nxjoEdXfEeh3eQA3KHmA/Y/uDVODuozSgCeQvY/RaebLd
DtgzDxZDOt49qPS0mbwGLyItUwmsrbFi0iaVq1bL2AfHofJ4P+xhwBk9LcZdxdL+FTct6QQQnONV
N7Tt7UzinlaLmqdmtVgFEbLEAZzDIW3pn3HQ1u91Y8av7MlhwRm7v2oROG4CcC5fwbH32B2zwL4H
xTk8G2m2XOeme3QtlX3Jc1t9diAbxqs4wpCLhXegV+vL+OjgSMpZbdct9cO8mbHs5aQquYurJIm8
p36YnctMtdlnMhBJcMp7PMwr4F/jXVBL9cQ+4m9J7YS7fp4FkQzXrRi4k4JlOhI4mD6lcexLFqMw
ePLR2m4n0pQ8lXNk3MaJaquVsPPmNZmD9NrOtDQ0BB1jYISfL0cfZ/Vn2dXpPQ7gh6xFJljHSxEc
U4vDIRAxXlbiB/XNUtt1sOZoCgFXtHGAMgTy+aqirfhKonP8Qg61fvOkHHaFkfhEF0I/9FdTPRun
xkqG28JhvUFHbIxP0pzbm7kpSA3YhocJ2J2r5uAasH/8cCoIZTPK6FhZHef6JE7qGatpnjzXpG7k
yivt7h4FFpurMdn1teqq7Mg7Fyd7/AXVTKJ7QjlJI58zU2O+Bn4XyC1N1nTaWIPh7PtMxvc4s809
VlqX/GJfIFl5MtmzPCecPawhX9upcC/nsatPFlAX3G/S3MwD7t8MltFK57XWWJbltjbxdiryWlsE
c5+WeFvdWX3bbVrH8S8zA+MDImHZbSY3qY6tK7H15VnRvKZN0tHJDfuWg9zUli8pAPli20l/JmoK
a/eLooC6ojtWbfC4fJRh5H9woyJ/J+BT7uxIOyUn4po5bbi0NNajn7IiEok3jzE46Ct/ke7b4DTZ
oYqqOVyL0FnAydqz/dEdm+iiI4z1RIAIf62X25Ncofu1q6IUMIdAIbWYiHsiiomNQuOlQT2QRI+s
d7y8Ar+uQ6ZKBt2d43cotwlI6dd+oYCktz/2PEtmSzK+cK3Pfi1q8la5Co2TVybBS+x3xQeOtRB2
7SKaLvq2n/dDgv91szDlicFDdnpMwvTWXPr4pS7c65DxQ2WUD1hMjO3o9SgoMAnuZOeTFnEhBYQg
/uINlH5xozK6ZB78l32tKCxWTjPIj767CLWSZRU+FRKLuA7tSAN1zbZoDLexufezMLxuO7FsR1T7
o8CHul+k022Wys5wz5j9JdrXVvVN/iVKBL409Bv3i0qYIEWEuYg2qeqaD6HjBh8ZSRXshtIEf8mv
ubRrjJf9VSSm9BhSZuHLCRwiZXETJhIKrEw+V8iHxarR/6iMKGNpscerMqij5yyYOOzTpUAlcoCg
W0F/2VSEOXnAlXeRNnCsQkZqobmFBORzgwk1Td0fvNjHK12IMH2BgmPhMgrGIcKS6+AWripB5zFY
lovUsBCMlLQu+YYZUI04/hQsMa6muOsOeVUTmfHt4lhnkFFFujxXM6IJw76s5j20a/fWrmvjiwXe
8F+DBP7Tcfy7yXUS5+YvT8nlCF/52xPy+Q/80W00f6OX5+pe4reePF/9pmgYWlDBNfCXdOufp2Nb
n46ZVIO5FqIR6/N/n46l+ZsNugK0DydtCTRY/ZPTMSbp70/HNBuZ5GQr/IJoQ65tazDxN6fjOe+6
oXBj72TWOY5WiAXo/CK9n2wHCa4YliPDytiXgEeyRwHmZbs6b1znPSxwW+OW95qdjeVsuJVg0Z7S
hfPMRa03waiLk/BIDJxdKihwnKzr85aJt37LS+Q+zU433vVNZberBqRncGKtzz4PevMdSLc9RVOZ
UBScd+fuvFMXetNmDzpGehsf9IaOyZq9XZ33+UJv+dA/si8FVUCYUQ6Qshmeu7iW9xQyVAv9UAVf
yc/kN6FxDiZT/lNcJ6+LLjVkEA7PU4jFXcxt9NWwbeoRP3QIsTWTe0uY08dkONst3oJwulpcstQr
v5HzV+JUxh1DmEbgE0MeXg+GICt6roVCqgykh9KWlyJKUtLGWBTYh8c+el+qsDgQTWq3zhBEr9Zs
06yyvdzbt1rPoNOgsofZiqIbPErULQBcDoTfw324+EBXOKPtzRJgwIamj3rIo3CBAw/jxF3NM+sb
pxbRUzen+Ko2+L/9zzPE5wq1oHHNNRsWBy+/Ac8epPWpD9Jkm7SMdiEEVap1Rp7voiG4eFZMCjoq
lUe0v/SxGhFQvx/cvD6Ec1QeUsNs8T0GXgczIWdUHaGo6qHOxu5kud55EBc3x89IyBtVkd1YbuCa
K/j+yU2s5rKH2+wOLxnmezqrsvMQFUqXtXGZJzKloetjdGOSxyakj7HN2qK5KQjmr0khU4jYBAg3
EsG/XJlx2526JMcjr6IpvPW66iuN8rk/mN1SE2T37PIrGfVMruBfZSPE2qX7VDS2Mg5B4GVPQT8l
x8EGTgRgL7GPVaGGd3iV2BjHhi2PXXZHV5YYUGLX9s4qfQSVKbbGm4WRCclTbabBNNwthheXGUoJ
B9+9aw3x/Ti70W0OXsTKPvPr0jRZR3kTc28nWURGe2nCwSnja1PpPjWxGn+TW6A+LNkNr6MzKhxf
lvgQelwjaOsNKO8H2U7hdixsxkp2ljUUh6Cwqh0D0FDtE7pygy/cE4V5umvzNOf11inwsllXYUq6
u2ALYt5SuYV9nq9rejsAiNN5Zbid2MYTTckmtOEqpdaFgEh9RSTCXU2lhJDtHzIyk+jrsCQYCsSJ
xSxmhNya+94z/ypfDSB8NoXX8ARCejKJo5ez2rRtb685vPg7wITdSeRNvo2RtI7IJeMljUuSTnWe
7muH49yqzJf6QrU1Kf+kz+8Z1yIL4oTK2auk6O4Nv71bIl7MtEy+gl77oNElKqN34DWl3CQKfkAZ
J+2j0RPNyEgirduCHTieHOuhkSmrlpcjMvjU8iv6nuTn0PtJaITemkNOR3QmvbVl8eRLaAbhwouN
4/6QdOG9UkWEzQAEUlDjZ0hosTnEQjPv0CwKQ0Cq9N0ux0fTtiPEmNmHECuXrcjUsPdEIu5VpevW
bEm32BSdo+vIfKsYIUNDWbb9lYMzbltPyXQ550hNdibli5uT2o/oPyOEoe+7fec+4uruL6pR6ZZk
2LKmoH9xkomdwPhkMgYDW3UaLjc6h8qRNmTO5sDamOK/ODB2Uh56BlhektP1yRG24bQLxNKvO3I6
a7itNOHitL7O+yHeu02uSxvxjqxL1h5CxG4K8mVF7K7b5q3utNrclLsRy+42WJBr1irMuNvCTnhR
sX0h+8czm4hng1nkR+imdYQR9ZKIYHuTtN74eQCqtR2KFItJJ8yt6dF5SKRL0rb18he0IO8WZwin
iZCf/4W2Dum03rh20qm4sYY+5hgXmo9MMs2+trPsXl0rlA8u0di7uo7CLeMUzF1WUfcNS+cdEWvA
j2R4qbeM+8pYdKO4f4iZD3OiAWm/2y2PtG3X4yXn0+LKs6r2ANfeumm1g2PqcFC3+Tg/hFauPKZA
WPF1N/h4AbGHkuPOgoMZOcl6SNp0A6CGJTMLbyy/TQ4xg0JvDQwpZJUH2NIha/7GTjrM2UEXLWD9
q2iXY1K/jkUWfIiYU8BsK7rebxjOdB/dGOJLMaTtoRUB0KTFmj7mjAxYL3a1PNqDzWEgSFw93ybu
wpVbtx/qcBSXCwXnJQeCIVwBhk543uro3lG99SDCQYC0T6rNPNYYM+GLRc9VrTNvi5puGaqFTZ+F
iQGDcTK9R2mdPdqRdKH/KGtChAJ/ZApsLwlP5YmE3V3XzyAywsa2uu7FrCEOCMiII0yxl9lA4zmU
k9vEzxL3YYFNslQ9O1FqesnNUkbMMqVXhC/DUrQP7WEiOsuYgs9eN6htkEKYgqfLEky6Ck9lo1EJ
MNn7/WhCi5qmeh+nI7SGECM5P2W26Ysiu7O1d90p3FMfGtWmVk28/k8X6f+niwSSWc+F/PddpCss
/WXfxN/WyL//oT+6SIyM9/Hhnetg8WdwxXeIoOCGA/XxTWTFxHFngXbX83QE0VMu/ocZT+HRk8Ik
xAR9lNiK/CflsWNrs92/Ekq/j3h2MeFJ02HaDTlc58cxN42lklpraKcFOgYNnCxUQ7eSSSBmhD85
vJph7rK3OeV9DGYME6uvad25aa0Lv0+2dJzMh6SjnbtlJ0xvIq9LgCcYiBsEsPeTTwa+I/tMhwY3
wwb/i2cDgvA1TjcdXZRDJ7oYsrHEYUz7bVWK7LIihX6rl/l9Dg5tH1BJ7dHUZbcOcyPYaA8dsfyo
OaYU/ldkQwI8KW1kQN+ZO4KW4NS0Tq+ecXxQeLkAENeTG4Ssf/0AP0R0h6EAElLWUlIfYVA49ubH
NF3Kd2ZKYjlKbVAczeR1W/4P1B+DmnYUPQRQg8kLicz78OyioDSP1hzIA5uG8Uk7Z766Vezf2Enh
HalQmi/hxOpFEVRZtzEwun1nY2bHnTuektQ17RXuoRnRJxFfErM0mf2AjR3UDEFiA5LNdWgW4UVb
LcanQpE8wKpVimuIBgUyZv1CF6C+T5BR92nkDR+iqusefL+b6IcYS/ORHnL40jB3w1/34B5WSoXo
tksBM4Dm/DEzU3qFQp+hI7ZidDl9uq7PB20hx2clYHABpcg+ssJ2B18fzy19UF/0kT02aTosoXNK
mw7amj7UV0E2rFHbtLnAa8WmUfGMH3/uRcOPiiLgn8UB7lLP36YlA9Ha2QX8tmDdlLnii2qBodVa
g6VVh0TrD1MdZI9lIaPnlDEJ6Zp5SHQVZqC/21w5iQWnTqsa0VnhiLXYUWvZg/ADCkh/VkOIlAS7
CPI/cQxS/Gz76CZM9yY5DEBo/EpaiO0bB14Rr4qsJYuQRMVtrChUZD27l2FTLhuHAnslkFCvqs5I
LsVZwwG9iZ5TnrUdR8s8wVnx8ftQfsTmgQErrRwoFFocKiszPyzVQgho0OJR6RUW41Md/y4M5mg9
ojFVWmyKUJ1U41zHIC4+FVqUMrU8NZ6VKqh1855aerpYzkpWokUtX8tbxlnpCs6ql68FsPqshUVa
FhvOCtkwp9Zr52dBsQ6LukcuLOq3ZobD4Fej9c5YMAx4w9wBXcCx7h2knWLGajy/PMQcFDmlabWO
3Rvlrtcinj2Y0UVtRvJjr2pwM5bkoV27zYL0FxbeW6LlQMLcKIOTFgk5ZKEXzmftUJ51xEpLip4W
Fx0tM+KT+Who4VHRYLuyejV/caoGXbLFNlRoeFJByEcrl9lZxSy0oNmdtc1Zy5yeFjzzs/bZaRmU
syHh2q65s1oPjRTIfrdttHDKyVBuPS2mMiUcHV8LrNBSYmaV+P120fJrWlrguMwWJ/9ZnW20UFue
NVssgO7a0EIuJIj4XmhxtzzrvMZZ85Va/hVaCF60JDyc1WH/rBS7WjSmFqqvcRqiJPtaVG7O+nKg
peb0rDrXZwV60WJ0cNalPS1RD2e1WmrhGiwYGraj5Wyphe3yrHEzfWe4nbXwzRDCiOEqZz3c19K4
oUVypeXyWgvnwC2tK/uspndnZd12CHCsfdSBm4imH1gi2nsbFY3BMRLGyChjs3oAN10xjdIfLxpd
WeRZSjybYkPqqgPPc3bn60pk0DVJoquTEgTJHmrBY1g4/b7VNUx8LmcAFlHaGLrK8XW9U+vKZzkX
QYOuh0pdGZnnIinT9dIE9praSWa1opKSDQ3B5+VcYs2uhEj14gFapfqK/lWL9efCLGAuAbTTROHM
HIPdYmXNPQPMzHsAZyEEPcL4LrM1j0M4PjnQPu9r3/Pue4vJnJyxk+BpbFTxghnL61eFW4ynaA7T
J69QhO3akdfKY2TnrdlP+a3vmuQnGGiy7uJUXvth3q7LYQEL6zRgEC22vPWUz/F1L4Dq1B6MVkIo
eY5wY3YvvUpppcF9GlZtZmAHhf2Pot+06rK2+PjL1Ikrx4ESBHaoCx6k16gjZtPxMewNDxEWUeWL
jWP7BpBcnzOhjln3Mx5QAiJV9bDwjB9DvvinKq4Ru+bG2Z9L+4mBEW/owFO5XmpjOYRWNu8SOYvV
ZHX9lpF6/TYFMDFserCcHJCx/UbYmtcIFLd1RibSqeFdBWXWSpzBaXA/omFjRBRX4FCBoxS0AnjX
+vKW8clMXOJ+PjblZGEKWQAvSjpvSd0YNylzteytEKNzl/lL9Bk5Lj7EkzHCja6niuuY3XyaF3e+
E2kz7v3Z948D7Y4nAJL57WABo+F9ApBW9CW9HnLkOT9RiB1zmWdzwzgfmFq97dd3o6ZqQIWxScH7
uO8iJzbhtmXypk/zAK3Ln44tGyNGTjFeF773ySxj/5PVwpxYOa1Tv8RA7d7MMUiPbWlU+8KODI9k
HEsNj1/EJk2I1FnbpJF38ZCkt4Ffjm804kkbdZZ6FWXs3Yi5yLcd9gSafX4mULPG0VlwTwpRPhSz
/xIz7jnYDpEXVRc16gBuMXz4Ea3i0X+NjSB9cDhm1beKWdvtAUtQzeAPBWobGh5HwEuhuph9zLcK
RHoOOsAP2fi586VYZqZkhCR6bY+AUqTcXYVZiThgoYJ1Eo53C+bV5KI7hxZA4UUvTmU78bs4xxoY
F2Q622ZcmlCtUtSQRV1ZWLyHbo/JOTb7E4+saNITTgtltO/I/a/UvtNzmhrFp2SYBL2f3n206rA6
1XX8SKNl3jJ3Pj9yhqvw59MEc8vpXmULamX/VcbRe9KpV5fBah9trP7RCjEBzqTTv7q+kRyU62W3
tZVtR5kbl/w4grEwVXos0q7+ai8OzY2uwoaxGmv69Phf4+zQlHN3ZztjOq/7XkY0vhrAdY8efZZt
vojlLlqod1adHnT/O8H+Py2Gv2kxCMvy0f9/dYT6hD/pvfj+CHX+Q38cocRv0hI+PmuQPLoxwKno
91CTb/4mmcXgOxJyMUh9RRfgDyOe9xuZfJOnzGd2nO1oLv3vZynIAET1TYgB0tLGPk5g//d/kxoL
v5TfURz+/O//VfT5LYSTrv0//2X9kP4XjAm1NZWAfgZUCfPHaQl41VlXsxaISyVBi6wHAtDToXHQ
loLILFTO6N45Ly+T1DLGD/FUyONUzRELXOtXzrsbD4WwNrMJGn1CjlbLTCJHZjK5CAVzoWneF4Ba
wDY27f6bO/37V/n2o3MLvj0EEr/nAzP13TU94Tjix0/utf2YMR2vubBDc7rHEGOsHbahSxit5vVo
YPNb/fqCDMz86ZLMK7Fc6UBNUPyaNIC+bcsYzIyvNKqddKl/WXaukQBA4UjMpB4QaSSSaqM+WI1Z
vfpjDX113Uvq5gOBdKp5ykWrPAZuTFG/4O8OV6xe/bIXHVKOV8QM4CiLHlWHcuMxE1a37GVQlBcI
/+D3Qgg2A51M7fevG5jGzF6DvocpG+bUhaGG6T6DXb8R1uK8dwxgbcEdg15c+dARIfu7QZJvGEJo
wUdnkfPWil+EDnLX9v0uAJtwNatYPDZwgSncmRj03th5vId95zfbpausa2wvzFxyQ9RCJob51EqW
/uTU0hkRtSgUj5ZF5GcVuy3fjTld9asRzUQS1MjHmASz7ra2I6pXMYzpsmZqZB3dTFHOJ/Jnxz7C
OIqmD03tRCxjNZy8RzDhVnshSvSJ64Vzt7FT7qyqF0HGOzp1TcvzF7bZwngi1xnuwQCJR8POxPTM
BIDJeLOFBhfG7cTnYTbsVB6xY+f5egAssazxQ3PprBr4Xyva99OWhD+THqalNpGUTQwntwGWeQgF
TZFHdDJsvn+Skr1Aiw6e+ln5T0Pf8Mf90WpyBmKpu0gxawyXf81Nimdc6zAYmJj6EoGDrg5yMRm3
w320+7UT29yWmEE/42Zyunp5mBeUdSRuR1gXdJEy5A39k7j65vh1jMdkrGwyH2B5rE2cdQZ1/jCM
VxGpvzuDjB/M8D9RtGxUVrdtm5mXMPNhY+JldEcXfpfItvqcvckc9j1iIn+Fpl2cvnwPk865mjWe
1iCDdz0OFT5POwVYAVXrwNRjCVIU4N57EWLyYX4NAzithUcWcuN0O4xD562jZOSO00NMZxKMnE+3
Tun6Twy0ars7ES+G2jiDy2ODIZHbO8a5am7MbnJs7J4EKjOSfbUNQGuWjNKzgVFIQ3wa84nfLrYr
OX6dE+KPr/xrnnytpnG6j9F5HuH7ZrEGvDrvrWBmxDoqfZIwQv/yiMu1WhnByG+b0m7Kt4tbAu0Y
BC+XyxxFmCIgk5mIZMIXe2kJtd9TefEiGNSEE0dLXAH7NDPhyouFOFowtc0hHJISQHkgJhquTq0x
dvN0aRc9t94te66igC0tK4u3zd9OuASpGnzgi/ifiPIUUSqaR2h0hvFk9O5SX3aiMRpsWD6fJCOJ
MH5YELb9D7EkaXAPWonpxrnREJQcbPu4DJIFYoH4RcndgWECfTQCtmcKJTeCg3xzIA+YTQCiAt4e
bNYEi84PcjoZ/HClAXRsowb9UnSN5G8BEs8aSnNSkKEwwHqDJorUC6N5e3GT4BWCVhZaIE9cCGfX
kfISughZzjVhcxFrQrxqkrfGasYQc0kfdp/BgHbpc8MKYUVriB9Og/uPIo48FQkjf+tmodFsiXTz
N5k8Ticcp/zmXcZ4twQD3fTs9UGdfnFc2JWwAGZgqtvcHIS4ydl/lnol+iRUR8arehDs6ZWaJodB
Mv04ldwlXRlxaL4BDGtXcRx614Vt+i/O0AfrcrGYnhVO49rKy/7DzBAzzhFtREi20oDsMDraAM43
dhCg9OfxMK5ICRMWjWj/HCACqPGylAngsmeSZ327k4goyIllxRQGFhn8i5VnPmGUFWs7N9+MgkK/
K7KU5j0IjTgasRNaqQg/Zm3gfplCO1jRCCxuGGR02ZOBm7dp1kx3qnTDN8ceim3OJgUBG0+zVwfF
mwW4dQduMAwY25vDj+zcBkrazAQAHPTQ/pc0uyLhln0QSUv72my7HV3QaWUM07QuAD9uKdSrmyFb
8ktHDv1WMwDuWNart8Tvo4dBZreja07JvsE2u6vneoJfD9p+wPf8ELYq+zDmsg13TVcUl5wQLFqU
9XLKDD/debbEEMpoZyh8LhJePNjlI5tO9VI4eRVtkqUtdl5sls+RUvrWwp1becqB5QF0e7qu1GST
NgFiGmJu+MpJvNnAMpYHsSThbsyEuHZCHGMbMGfFvJpozBebthEDJxEQjl5Wz9k6YQTm0Y0mJg47
1h25mGqvjYobLPbVS5I21cguNQAongNr2M6521/XnQweALqqPZOh0p0Do5wp1Mbi7eZZqWsj6uoL
Fuz5YBYFU3oNzcxnSOx2bhtwXIIBB3U/J4eIAdePzNVbPptmllyQy1guyKkByf91hfJTMSddF0Fc
O1eYHMTR//v6BD6d7SWMCThNHSbBtAiytTlyAFlJFAFs0EPJ4OWsOfz6qrrq+UaNpxCjnYkWLzA/
CRhlumr6xqwimT0Eq9fxT4TrqtdYxiwMVSeoMX59HVoLP11H0YqgXBY0GH4cRT5EdKNaRKSTTHWF
AW+DNbuYqleHOY3h3xR7f3Ux1zQtbqeF3efHeVcW77ARUgSeztnLsozksY1Utjbi3t/++nv9XMji
x/W4b4DdcBdpx9G3968OfbcyJlOdbAZmXhe6retwxF634A4vWpf43j++nsU5xOIxMRVZ+x/GkVlY
C8siy53TAsfq6V9bUBGR6Cfv11KNtPHM7f31NX/o2PCM8OU8U9PyJD/ej8X6DAKJscidPKGnUF25
Bqh6ypKAHbiYBHugVPyptZEP/LtpJGwfv/4APz+knqMY9ueZ9I4EuaPvbzJqPIIdk4NOfR83h3E0
7ONkjeXF/+AqLpkrpSwHEs0PLyC00rEI4ladwi5qDnNc0KH3mMj7z6/CgZLxicpneuGPr7nqbFE7
MM5PPujvjYrdbH2OIv/6Kn/xWNL6s03GNPLjuT8+JimZAMYLlc5JgLHfY97koRhmpoRuZwCf1x3D
Zpa/OdL9vH6xprOa8LVognHZ73+kIh4Yjp0pecIro16s3gtPizlQivQZAazCQ/gn57PwiPz6q/78
sgPS823L4tsCnfjxq/pijM2lcsQp7Xm7g5J1slMAc5dEeZe/vtRffEUeDiYhMA7C5cgvvv+KbjY2
XCoXp6mJckaWWOXFQqDzFagZK7Y+wZEkiP/mvv7V92Oanqd7pkrB+fv+ooPJZOzIV9YpU3VzKHJp
00rzoj0Hnb99088j877fDnzUCUdK6fqu9/ObFnmNZ7KenLAo+96K4fHOuHJcM7tnwj0Y3STD2RfM
lMnTSF03Umu110M9TAwkMFrJ4aJ03rNQtJ8t/B5UnQv5p1svVVX2N7fl5yfcN5E+cJ7gCkeg0WvG
NxtXAUUE8H/AEw4e3l7HQVy9EmpivxwSYI6rxKes//XPb/28DvkmBlIcnj7cWM/9YbEPM/SSgD3u
ZHgGtS4qO+eHbpo63FG0fNZRFejnPYmt67rP6tdhcBYLELs/3detqLN9HfZLvaNKivcMuiUZ9usP
+Ff3hJWSZ8WisW6KH9ZJs8aWN3i89UxNoug2neTNCg37xPxgWo1jTeD51xf86dkkQKbfBqQcHlFM
At//CHXc6qJ/Xk6DDJgPZSaazlgXPKZTxWn8n18M3QhTovJZan7cBRiL5jP02J9PUzhNt0mR+pdm
63HKoR/LKenXF/vpp+abkbWRwIv0juf88Nbl2jHeBuZ8UoHDwRKmGE8WLyKnxF9fSPwAJxKeYrnU
xYPDlyNr+8ODnGGRmsgRjf+PvTNZjhvJsui/9B5lcMxY9CZGRASnIClS0gZGShTm2TF+fR8os7rF
YBjDsta9yDTLKolOAA64+3v3nssOog6bO5UzHJwxp5HJF18ppuZQxh2VECMwnKuwDwFlpqWt1wt8
RyyDRTXch1FCnUDpOSwtGzGV3ya7rj1VsShlUfXSNwSAzcdz0JJE82jBeCdxLoJV/PxKPk4GaKe4
0QEtmfAVT7dCUT46pZ01zZ6SPyGEtEYOWR/CF1bHf7zrgm/JHDBIRqSkBy75/byTgarJbgjrfQ1d
aof4j+uvispdK4TkHIx8uFg/nFevPz6MBsua7Wi8+jaubPXDU8qnTBdVbRp7qxqMN8vSOkD1vvv0
uyBC6jJVnWpKzS/FMGgXXjJ0D6eD83rBLEZzCoWWnZD+/nKN1JeR0UfxXggqSdMKkJGVNNvRmlp0
aeA3nVdLJAmYhqIBE+EGBW+gXgeRp8kRXommxeO92mZUESd6TRNFSHs+WKAvmhYTqJddnVkNviJ+
/h0kcyXnJ/WR6f2V+CQSFL5Hctymp3qeXvQM2T0gfMFUAZAc9L1mNcOdSRYZ6BU/oe4HAIWFPqo6
1AcOOrnk2iQgpF6puK2O4KPjm9qSypZgCevur8ioAoPxgio2rG8VrybBYGqs5ksE262Lha8ur2Ri
AJM6jZCCzCmWRpeadLdbEUIVXbQV9g9q3yr+4Rd9wqbLOyMQ9y7bUqTiJyz+hKI4waP60h3KuRhK
pzW869CiBDAUqqnYWQUlyq1bE2HoWR2tnWVeTfy/U2X/vfnsyPMYNm4672uqknctzFNz/EW1PIKz
K4Kag/tYI0TYBY4y3GNsy0Jw94R6XSVB1cljozc8ECCAvN2FyMrkvphU1ou6Je5wIwj2vE9UzbkK
LKtI7u1SND+HRuUqej02pzekoa1xXVeYsiHlpzzmQY34i1y6+UKCHUVJNNZY6hItNq467mZHRaOl
NhclMhk2VglPYkUdhMoVjAgK4U42Wvq6031+ItQWKO8TwYk7JLOt8jAUEUNXCfzYlavmBiWcMNUb
7TbvsZ3ei0gJm1VCQFh4x3kVQbQY7b5cKkpk7LquJnh31coZ+1vi2VxBO2fCwIwt93necZDQ7D6y
r4zOJ0YtHBTgIHJA4n1T1Ck1LQdl77QdUs6wwC9cqoxBq8JmEjm+r60TmUywPAQnd6NENWvD730A
NXtm3xRYlBpCq6BuBjhBHw+o5Ae62NNYDL+gY/h3ztQNiHjnEpyZktK10MNBPBqxZr5Efhj6QBQb
oCN/vVY4y+eAKd6Z3tZj5yU3I0pvvTmKRzGIMPKo9lKb1wB4tMvaMplFlWNxMgtTk/uqNXPNXI+b
9nWMwHtuhog6/F+tGUGaF4FF80YiMNjbOYVtvJBQMFdia8rz2OU4/gxCpQL/e/mzAdXVdyG1K/sK
RxaehESF074pnERtDhlpBMh+S4VOQzoa3FjD7wzyCF0tiI7ItvlFhErtZINHuLnPJ1EN31uibZWO
Qo+ZJPcOqFh000MqHq2YMKBlW/vR+OYodDLWsVNpxnEUJVXgcGRvDGpLELrBekwbAN9ASLmCuYJI
h6CV0JC6/czGPEE9i5i1KPVFGnXAZLCJTRm1eSU1431aN1Trx5Si5IYK2uRQksADuc/U37RaKuTS
oUA2tV3c/7Xi/3+f9EKflIV0Bnx80id9ifK3P5ukf/+Nv5ukFnCR+bzHGX8Gk/xJfrQFjHR2zGwK
KFi805uCODEpKDg2jdLfitP/65FCi8TbZaq2So3DoEf4T3qkJ5sSw0HryqqNfQLpKs6wk93V6NI/
ZUGbPCybbEPM8Rp5zx934+6vTcCfvcyPQ2B+4iQvXNqZ6HZPhvD7NlUCzZ28bo5TmxyklDn1T27p
/97z/2CU+bf447yDv2MgxINR7Px7o3wvhjdpXtjzXrqQk+ONHRVGXnQM0U7AkY5jxJbm9fOrYPt8
ckgByS/4kM2FHGaG+HBwmxVHZHZzlDWVvP5R2MRoriOCuUlnYWjThxuPZsZHsd/6xAmr7WZo9GGN
l0Rsx6Hrt1FJPoVGP0ng4G7iVS3tI2yDjnp+N/RXLjrQTQEOYqVLInXRYkLPIlc3XNhZGz+ONAvp
E9nxobE6G05A+R02MsRtp4EYL4iShg2CAyMEJ+EKa5UodkikXTnSIG6LhRXR7rHqNt6FJGscVGey
vinkZAvwJWN4rVaKdUiJT1tOqtKsQ8UE0ByAMQDJDfwAp3F71eJH/4LENV2FJQSw2K5+WFpm7/0o
09cAabpVQxdga2jNlZFo8suQj8ax9wFF0VpK14VexzsjwxyStsLYEG1YLeyhFNeOChAt1o2BSvjQ
3eu25IckjryySfdZF4DIyFuGk3BN7B/vQ+ziRSna8OjHXf/DleCwu0lvSRXzcfXYXcx40fTW0+j+
GpZAVVYEw05frJ79KXRq8VbXrNNLszHkLwWcHE0hMrGfXHrF4WawpHHsOpUfNN9g08DqBFdQLjI5
A/JH01plpS/BAfg6HRSD6AAfHwEeugaotGtKe9mmsXIDDfCN6ExQC6Nsf8bT8MWYtDcXX+K3QcNM
Y7RK9JXdTLxTR2xiizqs4Gn1xtski5p9Y19NqK1UmqtpyUMw/Uk+tSo/Lxv4PchxT/ZETjdPEWkp
xMJX9iHDd31dErVOv7sWW1b+2YCjxbsg14mTqct60wNX3xYaXZkFFZsAGePorx1kp/ESzmGwN0dD
8yZhMYA2WcuqiqG2ZQ4xMWbcPSTF1D5IzCTLqYYgtkjYvhwRCmO0o9G6p+4AOlop2nVHoe3Wcbmd
C5qo/iqrS21F2pd9I8lUjXexZmUs3RXOn4F+sT+vzuLeaP3gOAazRp7uJeFY7ONvNba/5K4EKuE9
tf/q44LEKqkp/o3Wu5A2ktC224UhctgYvm/cjmGtrciMJIJlCow91ILqqlJscS+yqdsBRbXufEVX
tk0Z6nc26eBXvWE++Vk1HaUdwuobQH/QRK0sDXm0ZGfeDriBkij0XyUU8gUK4EICRWiVLYm4zi8j
TpxfEGHksqEfd6gpf7+GLsmfQVsZpAJAxVgrjXRhPLnz/fBxX63ENPwkwYY72XRDug6DUiUxTYxe
RsXwCqe78ahC4lz7oyOAZeAz2jp2XlOgN/qvDsFr33PfDI9qVqmg7vCRAa0iEzJCF6MvMmqAP0SC
9bECuXYDPKN/qQkivM7bwL0dxKQ/pq4ck0XToKQGhGUefh+tQflNm6CsnTs2a/kLboP+WI9IKYY4
lDdDU1lXYrDHa8yI5oGYy3wrKpO0v1FaDyVkF+Bw4wR6X3G6JcdBBmCfxscr1aAQ1JNqk2ROcp2N
AMUyVyB8i03n9yq6NYszT5gWIYiWLv4Ji7jx4EA060TJmi1Tw1wNiJM2JQe2LUozYgaakgQyVhVj
3apGdUh7i+iEkBjBx4myfrAIupSfafpkYsUuqnnNzqc9v23wqIli2kPDrQ5mrI3L1PSjahnTHoB4
nsXuzmHHsCnwS66Qnrs7s3EJVLOGAs9RoGwpR0fYKS1SQ5eOHpMriyx1DZW+3im1mnIZFVpBHyvb
ml0te01NTd0lNA/uw1BMUOpzZ7jL07p6xVqFSaPokmOKIWwbxuq4lHwFvsMKmdZFZ9setKfuzSaT
b6MFjnnQcpFve04zzgIiS/nSoLx+lXYOjjaF7/yrcdv0aQTtd+uy097//uNabpn4gI16Nw4BzenJ
tPvbfoqHWzAhct1xnhzXzOHfYR5gRUUAAuT3kNFUJgZ1b6NbtqPmNgs9lbPzQzbP9iCbVWfiWEVh
qCvrCNfuNaiWmENCoN3PVYxvpJwWT12UIbJ123xrmpO/jiahLmJl9hOiy16qQ5vsraJ9cVxd7iha
OoRwt7G5cvwEqWk/KxHHurtxJfFVizzED1gLN7q2kqEjTVgCLxlFMSAJcVHiOqWgGgCznya+02V7
BExDggTCkmAu42nykCfxC6uDNXlulFgPgjPpV9l00zEyGh4d+d30okoCyW20SqilypZhEQ/T2Jyc
ZiFqaMSFXSmPEH36HrYJj97RJ6SiVLV2LfWwn67gTyeAjx8yTlAHH0fwNrCaZqVVAXSHylecLbvR
eoeiK3nq8Xls87yyHtxqxiQSUbF0pMy3QeKSsjUvdo0ryNiL7eGut2xlrYvOXRZuo3NG4fSlw2p6
EVkFxKpkgoMDTTAn+eilVAMjpqHmbzFr+E5r1OaxSazpiYkU3FmhEhAl1rpAnPBRWEbj0mkp861T
69ZXyYZUgoDVfEh15NAtGxLGt5qvDHcIPKbjpKjdW5f7ypdsxtxMUuItcRTr7+eUyMH/NXLOJPdN
7zeqgYiLk6byGCDGuUPIM+7jVGvXijlE34jCdo5u0cHHUlvzGVOS8dzVivEcm+V4w0plbcIqVFZj
FCkrpTRC5B1+cU2ye30PcIRsP0RSa2gcw83vuy5NDmFF4yAcnsMk4Jyy8DXxAamLoM6GIhuZDaHB
TMQNXGD1YFcEBOZuLHfZKPV1SdzJcgA+yktMnN++1cb01odWshNZiKrh91ymRD0dXcVw2Fc4xmFy
ouEG9ieaEBLLyAKQHYkHJhm1ahVnO0hGFuF0freV5GOaC7Tw2groH49/qqZrIvGma1E1UEJ6ZDlL
lbgzPoFC3IdK9Fon43DDR2HcaaWf3+IYmaB4o2ohGqkcn9Q5WHuBIzReTyj5N7agtEwYWEwCjh3f
QoxTNhTakr3RZuYh7qfhTti9svbrcritqP0VxHrneNKrQiHJlsz4BCkfR2UALZgyWJu6HYxWAIe+
0ZTXvUxzvGx2Xjy2xZBvyL3Fwh/ldnMQhiZvqwAOfN0ScR2E6QREmSIJANB+o2sCSnqV5Mpjo6qU
WJysY8dsQHpIYcEu1aDh1SQMNl5MTYSx2emoQVVll2+lyNMntWU6ZeXEttqNxKsaGOO1kVWQofte
fSWsQ2ux3Rf6QgHouieiQq4jOqW0mtGo1Ylt763eGNeOHGuM8xrZ2frYlWRQuigYF7Ir+NKhaZmO
lK5451HzEUrv8x+PoKexJVBL665QeOPw5o/exTrhUyQIQc1uCK/ZRqo+7UC0W9u+irbzFd3Ogg/y
Gs3wRkwRgbdtlD1guaJe5sT5mpC5GUBLpW6Bn0T7PlKBRhOXVw/4dUfSQSPlEPjdXVuO2PyMCtNT
rLw5lbQxluG0aElTSsFFXXEZCanMlE3IXG/qjePU/RrKtLZFMUSQKvuSA+kodQu9QbXX7BDRYE0m
0IxwvNPosxL4aWU/7Fz50Uzm7aA1+kYb+mzet1XYZUEl2lP02BfhtKwdJfD4Wm25ER02FyNHFpPV
G0jhXxWKtksZE/9NGFblr5x+BoToJPapDhB7YESkWtkYjOCemQa7KnpRfLFzMl1JZM/DYAlJOV9b
UVpEi0LvSPeFDv49aDvTSwaRIsRrh46+1VQ8lIalTRjUaBrNyaGHMLbKuzxPyq9KkJDZrY3Zt0Yp
2x9lZ1sPoHWMAboxOncwXtOeIlyyJWqn9ZQQx9WqCCrjDp/IdIeEq34oMbkjSYJ3tRwG1JUWXoE1
5mSQJXUYbjFdxJuuSjiSq2m0D2LQxwshQXHWU3YQsCA8FE+mS12tCPS+3DjtkCSHJn9ley++DVbu
XAu3leqy1szi2FUxfjeMl/2dT1VvJ8fQxXQZNhvptLyKWYZhL3GVOUeh5imuBt98NUKj6kHxT+Ot
IWR8zE1ZbNporL9Z9ZwMTC1PuxkdV35L0tDeJ8Q8PZMkqfrooVv9SZ1XSIuq7ULFNOENed4ewsgx
rom/ls+51E0PbXa/h/HSHRA0Jz8kFlfoG4KHSwqGf9fZZfYzayCGdJagedbEBWJav7T3SMmMq1rC
METlOps2u9zgrNsY7XpUpPFFz+1snfimSNBideFNoYxvSWc7XzWK6GvVnQBtBum0MZs0JiYUjDd7
vImlkHhwgG3AKVcWppwDgVqxF5ddiu+WmugqZbXdj5wqoFDp06IXDrjWckJTkj0qaUTGFPkOAV/5
BYUbZ5W7I4diUT7XeqzDhUr7aKEadtUSVu1iz3Ct7BHydnElp1TbQepmK7UOstEPYH8nhENDoGx6
JfM4LlnK2yiBCC6I391hxHOeMBXNFNbW2XKK6ReaEvlfUl2R9AVswIV1Hb8MQi++xFVSfS1bcKXb
UqEKS6AkctttV8wxNURLAW5WZH40dNHTTSii4XtS071ZtHUf7zutfYOM3aPidMTV4Dr5QWdn+yMv
iaMZUautLCW5mYoOvnmjK+lWJjYKax7VVdJBOly4VSlvDM0JbvBHWYvYSONm7ThmdY1fBYxcHWv3
vP8/wT9A8WBNIxnM1uA6+HLau6Rp3iUqRQYjSMOnoW50Fi5MQiLP/GODXvhVV8rvRtz0341xeJha
DfGebUGqVfJe4GWa+LKXio5NZ+YLunYvl2FY1femSgIIIulmY4WtukFpDF+RGe8pTmFs4WHbsEVJ
GlskdYvHimAej5Cq4NUcTbqcfAkJ4FGCjRMM9iNHHdYT0GPf/Yz4pjJwn43B6A9qKbQtP0UjMqmS
D0Zk/MTFCZW8kONrMPkd3NceA0yjj/G1C+twi0qYOwZygj54DJhQcbkpum8/211oPEZdUW/iNuKF
rV0Ck3P2VIC/XYR7Jj7mULvjDPI0Szhvh3KyMPNYgBl7aa1Lmh8vhUtVPK17B8qmHt9YKFRzEpM4
xWhYwLwBK9WS3OOcOncDT1BTjlk2J4c7Y3b0I8W6sys1WFkxPQQRdvovEQAhKeK+XNdtFOyR3ba3
uTmEV6mZmA9GGRMuPPP7lPZbDALdD2nIZXxu112pl6tJDuqRiGoLqEvZLguZFNux01OC5AMVnEte
rl2iFLZ12mKqgzo72LOGLCjGrezr7yGOWi8OQlYsNoKQEm3Fy3S3u2IrR+KEAQqpCaqE/W+R/2pl
3EWrVJavehWX31CewTpcBFWYvBYI4dWDKFv/4PRz0oYS9Uy2RntsNYXIWAVBjYvzFxXlssgrVKF6
XZTmpsqHiaNZWLs3+Vinj3lGWy0zR3cbRk2wKilhPVpa84b0AXT6xFalrvR6r079D8T82d5MtQyQ
vskhqepGYBpJvEMVCqy+EZ5CO3LP+29+tTPrKQvYGxs+BCZ2hemKcsePRovaVaGOMKNj1tex7712
sF5sjiADyE5iJI7soSwqZ5SJlNYRP8hc7g9GYeprq9IppCTAjMi49TqCp3+Flm7e0X7Ujs3g/qJ9
qzwFvHpfNM2G2G82RYXRoh6w+TvgAJTcLLYqfY+1FlX5ypIBCWOYdG4+L4R+rIKiVqBHjjgRMRim
3/flXGtItbxTHNRsBvW7TqEYF5UFc7Lach7PLrSQP1R2sdqoqM6Q8eFiouH1fjR7MAf2STaqtgL+
tNrwryhDDJYG5SUZ67mhhIYD0AGNbfLpez+U2lgl5UfBhZFJ/jjEBktG3IlrVYJl+vwe2vyoP3vy
DleFaBVVooFiFj/V+6FEgiE51Rkqr/P2Kkll4ll1zJaTybuogiHbgmUZ/2mRnEE1MRuvHEAqcH7f
DwrJXGhKgQkSnaW50Az+ZeHVXnAmNS5c3wlIbg6vdXmhaWHYszLEOrmVCR//qSyV2gNxiqQ89XEf
KpUT7xKNiiaU7uqO9A8qiOkUXrcpVK/P7+88K07vr0a8rYFTbe7RnMyaMTBKlKVB4zmZQgE+5wJp
ZH75fJBTYcV8kShs1Fls9lvf+f5+DoLlQrpa7UlJ6dbuQ3YRga37N6mmTt6E1AxmFCilomaT/PnQ
5+YP4jFTQ1kqXPR174fG2zeIQNPruUgyrjGd0pqM50IwCteZpx2wAxtDQJKfDzvPkNPbqiNBQ6dF
F8QSJ2oOvXExAkQMiys73Yus+wL+CTe0xax1bebv58OdeyF1vjGz4Q5l2Kl+EB2CKhRnZLhGmo+V
Vm05/A9wMW31wldGzDfsw5Uh8EYeQ3bbB4WWCyPir2eJMKX/gSaGuTn67U+4VHgVmlSQ0mupW8uZ
1JcQhIcne0rxn1/uuUmLdAuVpqFrOP1OXxpbl+g01BqTcmAccUJRzQ/4xH4+yrmbyiOc21cojD5I
og3Y062R8en5/RXo4K0vAdoOICni8sLzO3dBWE2pgehU5d0Z2vNn4y/BKdiNKE/RPVfpCoHld8sp
vn9+OZfGOPmoIZfRLBZqPPKaJBm63hpOdvx8iLOT47cyERm3gWT09G1zY6evNVl7JXvXa/Qb2l4r
chplXR99DRW+MFXezYG3tFnIelChawCs/vyX+Pjq4YMnzhvLikoa4Klo1DBLgJmFC2BRgHyThbSW
4LMq+MUk1pCLlK8+H+/jfZ1993NM+Gz8s0/fvYpjlUOwWOVl+cAGxRqPdijsC1uJj3NRp4dOOCml
3Tk0RHs/QdwAtymmyMoDTIb+qiywzpXdlY2f8MJUPDMSF+GYaJ+FOac2nozURBF8A6fw+LQRc6Q0
B8gkj2UdP31+2848Joy6mip4Vny55iSTP6e8VWaJ7iJR86ZIXdfpi+JgAEryZVT5+89H0j6usfq7
oU4+F9SoLJjNDNV2LoX73AAo3tt/pSWDpOjy6csIR3CLP9zHKWtIZ6XWlf8NWpGylhM87Jju71Zr
KKNltU4BPDOmZG86cbmXOsHsQR9O137KOdCociQyiMHWnKvkOtWI7wZbkA43fdFSwR5bLCqU2WJM
vtF04UKNUw3h7xWcvp7KC4A6+HSxA4uo6C6aTA9ulXx2s5yws865xwkVvWRTC8ItxdBWp/63Gsvt
xibJm561tbMscJImnVkxp1lp7ZfM52AkLeDURXZf9sCrfApLWZFU6yZBBFRFEFb9OoaaFMDFA3gP
MBPfVbscjMLw6G33Kykdbck48YoSnn2VkIPIA3Z9Am8LJENBv5zsYFgRpZ263C1tjmObGvXV9vv8
wqJ1Zq5pLjoEFCy4oDT7ZK75WVex+xi5LzHA0I5w0x1PffCCuI6LBZnyvff5lPu44UFRbBsG5ABA
a2CK30/uqjDw/ZZZ4bmOxI8fFdm6grV1Zeml3PpOIK9CSq+PRuQGFwwuZ15fdnPIpzW0OB/PHDV8
cSVsrdyjzDV+7SAHfq/o9zxCMIjf/vFFIvDga0Stg39Ot470RTlvjm3uZV1NV6SbXfB0gkgyj/N6
ZzUJYTANDfZx0WsU7T8f/Mx1sq+CwAyXgZt8qkrHnQ9bhQhJr/GLaItx8TEYAqQeMXiDfzoSTAHe
JxuFEQTpU8kzNaAmgFiaeprjPI9j3q80Z4Dxiuj6H09TthsIphBGcfpQrZPVs2yIUQy6NkVX0BJ2
Y1F41eNbKC4Wck7r5z+/LBTpc1ivOGM5CaK0BANRcVlmpnsKFL6CHiI9HYwEcN0/H+zjC4imn60N
siCThvbp8kXYn8B4n3FlivEY6spzNTk/40F/DHrrwh5kfpff708ZimOpxaWxvHwQ9SO1H3MFIYZe
pmudWqlbmOTHpx0q6LzbU6a8tBs9PyKGKGRs80t3uryAqiaJhBEr0e0Tt3xB7Pyo12ShtxgSF2Gr
XbAofZz72IRUTBLzroMR57v9h0zMbDh3SN9OPKVt94RSeYaRgINWLwzzcWMzD8PREBcMu4/TgkLn
qEMU8aM9iNzKo2JDFikHVsTPp8bHTyWjIHQWfJlh4J7K/AfU/DCXReLVOhUtKj3LNG5/2bl1jCtJ
Q92Zlvp4yQb4QW2P6+P3h2P2xWKyPH3VIPBKl2Nf4rnmSBU8dSnD5WUyXYMwUtbEUTaLZsQjDbnY
IEzKntyStpdqb+VQBbuUPvIGMPXjNJrVvduSqhiUJZuDeVtQFZp5QBZnfXG13vIC2ZgXvvFnH8xM
uKcZiPP19MEgSQhJdObVpTqdr+PRjffKQJ3z8wdzdpahq6SkBO76w5YzMyqWkaBIvVzaJBkVnacm
4tGx5aVdy5kXFj8me1u+Q9D7T756po1xqaxyPkTQ2BGy+OFusNRh8/nVnPsCYX+mDIfPgmLHfE//
eGemWNUGyGYJ4qEmXgBhn0UxLfyNJn3FTPbPd9GcGZGJsmTA7SF04P1wjoxQQRNgzdnR/znfuxr2
SFb7z59f1bmXx+Fth7FK/UY7ncZDA55+Knh5yHd07pJR0GLzzZ80W4pNHZjOjz4t4x3VwkumsHPf
PBSxEI5YfD8eeiidqmBwusQjjflW5srLbPMv46cynh74XG8/v8xzE55jj8Zk59j/oUiWco22VTYJ
CMgy2YLotI89fqDV56OcGiOpxXEG52ZqLEc6MueT76rbakNrUnL3nLZXnyLybzcKiuOFDzsppTdn
919izNkQQGV3W415cmMSObgNiZxZT2Np0ViGBC0qEHdp76DHaNv40un2lAf11y9pC31+M/EJnW58
ar9RTYw3rDaDQZtAVi9CugUZs05DVo7zDIcf4hmg86s016OnpO+aHbi476j1l2QLyH0JBWJHFcld
WKMCfiTkOj6/kWfeNXrabEGBHWDdPF0QU4AQcTSw3e7z6Wc5CblR4VoW5Me6xfjy+VhnJqL4rTGG
MEWB+PT0rYkRDgE+fG/yxU+VgsMqM9WXZoSUbbv5zOq25IUdxpmXDkqysNjRsGJ9KOt3dUriVlBw
ebH5FfqYstRQ7dDHqKeFro3Vl6ru58jbvPP++bUCcHbnihQbxNMvJaQn5IZOAzoVfWhl9TVV6fRI
NZ4YEeLXCbK8RAU49yTZslEGgDvt8il7/xnjXellY1SFp+DKXI6iQ5WQ6/LYV27mZcTbX9gnnllz
uED2UDoLG5vFkzeQgD8jjApu7QDqZZ0C5VypeP5WOorY/2QoF5uvgx+TOv/JglDaYDAyIug84Rb5
nZlWUHlsaR0iDHIXPl/n5qjOCzX7EOZKv/b+LnZI4qBWVpxVsvaxDYs306weU+JLicyqjk4LfvTz
iXLuNuqYLjSMmrRPTl9AMdBr05op98AOovGz+/u6rVcldYALA535MFNSV01dp/KMjWP+Rf5YVcup
RwHmcwRMA/MZx+7WmarHC9ei8zNONvTvxjiZE+AYE+htjIGgXyyARZf7BmjmvdZa/sJPwQnDDMLA
3tflqrHi4EvR1zZiIXq1rVMDdxYtakhio5eFARAfxrJY986YepEu6/1kGOFRI6ltmY+d/80v1Xyb
NYizON2OS2SwwGpNhyaFOpvZRI1Wl9wNcT+5GWKrXBDHXmQNQYxd5bscoIbgNk5VdocFuM88IcE7
JGR1K+pm3KUmEs1OD7PrTqk7D+rtY1QkzZI7nGwyakVEWyEU9BAn4mzsp5J0zNBELJzM7CJ9hm/F
7ebz23tubrKK24J5otOnOJmbUL7ILbCYm8iEX6pBvkAHvTV0ZYOLcU2AYfEfvHbsudnsUb6nIXQy
nhmOeaUHY+7JKpxrTjf4Rne9zC9sXj+W/AxqpTS22JtQpjulOBhDEur4Mkl2UZNjWUY1mkHnR4Xd
uiDNtlegl2vfgzq/cGQ6zYWaV2fGpUrLHeVwfbohc8usysrepCZSjNPXcADGChZaOWJ0IT8VzQxn
nMrM/LVMumqV5ogEiYPlQ15p3c5E5W/GvbLT1RZ4rzTypY8wlAlXbul30sF241dTdBzUB6SAiT0F
Kxf+K7UXe1oFwn8gTLaBx2CS7SJjg8w2UpLWMb8PiK7yDc+HuCMoCojr0FcbHF3879lkLsNGxmtb
sbWnSjcvPYpzH6OZH0AeAa4RXcyP6o9vRKQ2ZpYnhOyo8mWkU7gYe3WbCNldmFnnvkV/jHO6MerK
jvwkt889x4Sjn1NvWGZhuP78dTm3IFrAOOkr0G+Dh/D+YtRKK+H717lH04loRzNfcBh/LpIQTX0z
XjCdnR2MeiVnFhd32+khwqr5GOUp74oSgvmEE7DtjHKDAhQttYwu3L5zHwKLsj+rBZa9D5vfdBx1
YnVl7tVxfdQa21oKf3wu0vpNRmgWQuvCnRTn5sXc8+YAi4TAPu3TTE2Zcn/Zp8VDGuLy0gShf3W/
06jFrwpdCT2jrORyKF39PlKxaI8BpoYAjuq1EzjJxgWR/8XGEoQ9ww+M6cL9OPvr8UGkjET9lvb1
+yeN4b5RwK1nXl+Vb7obPIVa95Dq6Eg+n1Fnx4EVi9EF0caHzUHTKcBa0eN5nERLqjnyJR+VfkUu
yIWF9Ny2leIUog0oTwTtnbyHOsQqExxr5kk8I2GDxLXPjzUgkdgRt2lRPWape6FQcW4C/zHk6YY1
ngwy300iCgjD2AZt8eYaKeJ2a18X3YUzh35u/nIipUnG9pGz8EkZQfaOUU6DnfGZ0cbvMix/wUAl
yisVzpLybbBUSgW+PF/kdVTNXgNFzMrMGtGf2zXPEMvDZ7+aA1w1HAu42vAZhbJ+APRZrJw8hXPp
N85msHvnyTH5ai6svEEwpTQDwIW5tFlov9Rew84CEGwo1e9x0d4gxSmBchdvkdP1xNjq0brNRu2h
RHTNYq+ZF2bTubvgzk5dShzM29MGbJqWDSFvJTu/coJ0N4mFVI1nszQP1ExJ87uIujr3iGdnFkIZ
m2Lr6W0vYxGMFZshL6pcQqjKti435MM5Kz3wMfg3syb98xfmt3biZEOIYgb0MgHTlNFO19hAGVO6
pGnmWdnkLsO+tR6MUBAToo/mISzS9KnUMmh6BsrJ33YBJyTJPGsnuZZI+rZKT37gP7/vbDZmCzSU
OI4TJwcl1xodsrf01EvcwFiH9WjNrILJG+OieY4hanjoIl8v3IiP7T5QbexuOPxwZvpw9g0Gcyr9
jje6mXykrHpgbBCkwmX1Z6wFiKsFMwXlpJmu3aAOlyM9GZwXhlh9/ovoZ75hsy8cOQaUIBpt2vtv
JUHPgZXJKMO3HOu0RmZfQ6Sn0xFtdW4euDP2TsaokbFYNYsgpYgslIw+KtCy7q7XexVco69+DcEz
QFWY1K9si/NtSCrQ7Jgihm9wzS2S/LcRMTaf7G5tWHG4RitsrGoll7AfKpv473YmkQAkTvSHRM+H
W15bTGgE9E7PodO6+1S1v6ntmFw4mJ+7fjpgeNDtuUN/Wjii3BanjdS5/jQZHkJkad5gDdFzJJRw
8/m9PjcUwmu0BrjRWTZONiA0naoqm5clUj7CVVk5s5tvKJO9G6bB8+dj/X5up2/aXP0FQE6V8QNj
MVestO2ziMNBZ/rOQtIwxuw1GWLrl0W3yu1UHESh+ndyINhA05TgqEnFXRpEc2/LXP3/JN2/028v
4BvmHh3v1P+iBFYv8uXvv3nzkr39939dR3n+1hSS4tn/xen+/bf+zbl3/wUlEO4bPWmdyq3Kl/zf
nHv7X1TpaIM41LQ4ms0I/H9z7t1/URvRUYP8D3Vnths5lm7nd/G12eDMTcD2BaeYQ1JISmXqhpBy
4DxszuTT+4uqand1HRy3Gzg3RqMvEplZGYoI7v0Pa33rXvDqlsPB9nfOvfG3uyTT+k1xaqHN/Pc4
90wmOCX+9G1DrAPDkE3Dvdq67yX/coMbaeFW9DzqqVaVJpVEM5u2EixaHaN60ZY2JJhraDxy7fBn
L/TxKIHbwUCgXBKoV20ZidNYuy4L6Vlugy8n396WjQTIL5rLTjOYe+0zEXryWi2j42eJbb1Npjlc
0IQPjxtnTRxlDem0APUV55LM/Ca2jcVtdwr5nvuOxI8TgpttXy2YubvB+FRmM15Pai8XAR9TH85T
7pr1q1HEo3Pu8aypONztmdh0szLu1vY7e1/vCcy0G9Vzc67KtWfTW/RrYHSq4aeOMX5jrDinizdO
lXIpjMy6o5wYC0QFn+0zt2pl+4ZeNwUne5y9ailZRgn4cmxHWQ4d1+SM/UFdI59tc9SJaR/Snb7k
uKjdNcT3nPm9KjN2IFCZd7meQUswikebBKV8zx8xLsQexVUwLEaGEZQZideZiK4HTflYCsADQs2r
+QDsB85P7Roh0gp3Ic4cxwKcWWkRUKT0N00trcvkghPXhtHRDqPrSqCNmxt/2SrhPLeOFb90w6qL
QxcPhhLkfWuVJ1JfAOtgIsq/TnOXMq3RHb+g2+Y9aCdPoqo/2m5TnoaWnEYk2yhJAVPFoP3XdT4N
40AIqZK0aehk9naTdWKSiB5j1d0Xmk1D3FEB6cPMxTxvdQD7c0pRpss8Emsc782m0r+2m7FWuOuU
7cUtHRJvh2R2sr2pqKL8wgB2rEmTRc+rhiOIpIUY96F0+34H2npV+0OaWDUKoby0Mu0j6Qk14ZPD
hWbR/ZP4afq6bM0r3tM5XNQYJ5dbawfQw3hIYjt0ofX7RdHMuZ+R80PQO5HKOCQGbtWhF95d4oPf
wtLnsMR/gcBGsJlUnJdisRh964dk7C7W3SO3zZsH7uNqyk0y7sDKtUDccIo6qgGLvZJR/7QwPvE6
/pko2Yiaqab1m6bOWLWdLCapeH0Ghtxj7qeN3myZn2WlqAdcaUU0xFI/uty8XgGNLOwVGuDKXDLs
k2UTzaLJTkq5bgcV6yQfUKm/Yjx+rwdh+pLgaw+fvOKbmBqipkaJdWRwkB+Aan12wKCOZHYlJ4R1
Iwl8Feqwdt3hXPZ7sx0jc2t5fxQZZJVC6JhUSA5stTzFSJn+tDb51VmA5rvAoxmqqJvnml0hfHYE
c+COa3LG30HTnjFSkeyqhkzBrtxkmgclOvbNLtceefX5KbdWpYMbP7QHZOLjTwL01kBgmYocHrY9
hsugcOAb1ck27BspD/VsPUujvIF6OG9aDFZsJHtP314yG5+U2rtHJ5lvvZsd4MzpgVDXMMl59xNU
VmIyX3spd2JdLjmmDc+1xiXq2hLbebxRMcXmF5uQ37thpg+0qvxZmmqHC3LGtI9B7zlTaIqxzZF8
hWFGDhaHYCYu5t3GnVcIc6koNI9Bg/mEQRw2+dLVvuNOM9+tlhqdz8NG30bClEJY2V505XeCkUh5
QFZ9xOiJcqxDnY5SKr+m7pDvR7CYAU+F9pSk8oms1lAR/FBbU18XQs0+yvtpVoyx03oi75VT2+rm
LdOlfWzaIfX5wCBS0dp/w1X8FYoKNCp9+ZUOlbZPnB6FYyZLrHf3ESzc+eO4ZkbYc6w/DVgFvWSz
3UORO7fY7p7maVCxzTri1OTKTFZxYQ9vnCtjoE9OPHmtMeRX0vgmXw7FsFP5oCK1kSNAciu9Gcvi
kiyl3rZOGXC/Y4hMdIAt7viwLlWEXwYcQd46iEf6W48+nneIkMlRzaPcKAxeXmN+pGZ2LYyU24HA
9qXQUEPlw0tZF3akV1v8PBfzpVVk5y+4EF9JJXm1Ehe8sjJ99Jv71U70gz5aNt/jsWUQTChxqs8R
C4J78NXO1fOYd1GaV11L5G4W3fcaE1dodVt/73ZfWrQgfIEL+s6KCLyTJWf1mmrGbXTbc9mnX+wC
G6hebsSfkdnISRvaivtuujPkfNPyi/tZ2iriUfTGrieo9rbw0WHzn1j6cIyK9yJOtK8levCgMxwe
NcUEOOhMF2edQjyeR5RoQ2RNUifFLReenEgF89k6pn6xlmJXLuN2SJthT/91nLK42A2lmvmJy/4x
m5SIy6z0t9h1PDGbxGw1CK+/4yceOLBR1lzXTTWf0opYxM3p5KUcMyL/5gnSRG6ln4hSTH/WxzOh
5twJc/mqmdO+xvzuThsXa+66mN+HZ7g4V5k51fdpqRHmrV9zcjnDiZ+H3Iem8Olws9O0GgeyQrTI
TGP0iwk0huuCDxdsXCzbYASid7IyK4lWxVi9fkyMb3EztuCMNBy1Cmz9NhTEUmHXM+rHRJnISm66
1PYH7rU2Yzy5Nri22YK1UT2241lP6piQDh323KhmXmwor6ky36/nmTxH2/UUYV1nldksWRv1g5q0
E6LJtTSTjMYmH291roiD2xfbcZmMV3NR20+2CxiQ4wo4TATFwrgTKTTWTabZrNOee1YPp8H9Tqrh
o5Y6mT+Y83DrrfpxrhUF/h++uRUrXEEL03dGF+HMao6kcr2JngHOkkHMUMgugTs7BXpdyneOV3M/
E1v6kW9aFxJjA7cBaU+YN1O6s0sbmzy+Yr8iUY1F+vSNZKw+rFWhXPDrFV9ad5g9xjDil80GPhhJ
YfCs1Cg/GuGsz86skAMyim9GYbV+JSrni4PXmpROW4VXkuYvdVKrxGHAvnUd2krDWJpgMe8PER9Y
7hmLUUSS+AKea15eAoAurPIfbVd8rqri3Fy3nt6MfsJXO6ZXQkytYGVwBEKq1SpfZGwlYRp2pteq
XXnqt63Z52R8USPUyUXTy/1QxIWvoKAN4VM3N7ItJJ5EkY5PGBXFfnNs+aZs7h4fzPIy9TTq0DkA
V7hbkZ3rYfghC/Gd07mMpGu7AZCf8TXLtZNdG+6udbs1sMjoCePW5oJgrBUwayDVE9dL7StNrhOU
wXoI4ZE851qP5Xvo13Nlzu5+brQlcFL5vUzQ9kHoybTHtp20Zw7Inryf0YCRYg9zWhIBmhCLUZkF
l1ev1N8k1LVTAscpKqkFv6gzGZV+I0qBz8NcDVgphvYJD9P+xDcNsWO7Y0bilJhZqMdQFnjPdXRV
gFQE5XE1HZ1xU8hKU4Pa0B9iGhWD57buQIClJC1UVB5+KrIpSRm1aWBlT91Ilm9RTckzdnFQpBcK
Lb+qpy+dux1sff4BhdzeyZbtRwXuPASLdM8WwWO9LZbrcUnu+NSOVk4ovQuIMCibJvcWc3yfBnJ/
ddSquOxjAzNzE3sdmeC+UjT71Kxbb43bwSOmqNwb5ER4aZdPxxqMWdwZ1zzNDVJe8FCUrS1OWVqR
AjWACy8cl5SgNConDLrMNsydqn0SH0fBRJwFMvL4FWgoWbpSD2LFNEjDbNlaWp0n8JccO3utQ0cy
S6z53lXd0ntMAjS/UerWz8wpIB5GcpxklocrhmRHiW9xK9L32UVbTIEfwSpTYDW0r0tTNyGSVoJd
suqE2HwN0K6QgbRQGhJNBFkgcVruxLI5NI15c1GF7OzE+F7W4yuhKNaDYgN6quhTdOIao4UYK79r
iT41CeA1Wqu7KB3otW5T9C84V7DpllX1ugx4kvF+ctWt2H5yDdO+0aDsB0lTeHreYKqGjFbJlkAb
Ynb8rImzH0WnBQCTAKaQvRUupe2tKitQexHxq6OVZ5mO5rUz3cEfZf2L4rf3irQPtXxr/FQho3Mx
J5Kq+pTR41i9dmaOV9Yck0iatRua7GsougVGLyUvL0XC4bLORRW5qiWvtog/1b5jk4YSfpfOxfJE
Pq8Sub2t+UwaqXq01n1Q2/xaL+t41VWyKhuwAlvf3ZGX6nrVc/eoIGxDX9MYvjNN5Ce4znwG2v+j
od8oNeWbLraPpCW2V+vHM23uyptREIyyHWJRTCGhQrsy/aUIiYLL7tWz1uftXhbdI1L7U72kHI8A
k3yyJ9SobWlvyUIydsYw7fTG0oCN5id8YVyguXpUC/FqOSnjv2z7WJzxezwmn01T8P1pjKdxuDhN
/EqUKOiapU7eFUVHZ2mWB+IdNz8xnPPmiq+ibYLOdZtdweXoAcNpr3FMSqlSq9rZNNunnCW6r/S5
6g8jKBIYZ4l6LeJmpjxTHke8RsIrqmXjSshjflxuAklyRJtGbAH7Q8c3+H3tCBktiOQ04nn1UkPv
O282S3aDqVV9K5ucJXSWaRVCK50Nz9IYJQVe0zmBnnY1DuF76LaySMQ3drHLMyUhc1nv1NRvCpj9
+qyRsgS7lianla/zKMoDMIXpQFVdHFyALjvTrc2oXbfkNKujHWEyfVk7RBOsCB5cMeaPdaZov6ys
H09bmtnH1sDPq5drcRybeI3AjHUvZr2yIuj0D3r4/FLUJg1+oj5sW0L2cd8kZwPgqj8SQHhhZWyG
ckMpYTQLM2qgA9HkmEo0AKUOuiyhAKiJ7KkNM0iIffIqbPSAQoa7IXtVoJPjnjIRydptTrppWsYP
NilvDB7XT1FBUa50h8y1kneMohaOGfs17LIHlAfoW+bpSnoSZUWfOtzF7rurqgAgmS0HeUVSrNJa
NWVQtwVzwX++dwk45dlJMNrzda3miEEnK2N4LSCw8yht1PJA3XhwqpqgvbKaovvgMuQ0BxpRWXVY
FtkuR1BAMyVuY66YO1phJi7Gkn+bChcEQGyqxYWrmltoplu4rr17Yq8ivBbVR6BDsQPQU/kKxGKv
0XR5ctZe9Wwis/Z9ATGj6yDhQNpST0Mhh2PfGL/kNl7Q7gLnorfQt+yqcbqHQO6qx7zjY2zuEAe3
0EOtLGefQFjNs5tsCAri+E6zmT9mOvivoqkuie18aYTb76ivJZvIe0jvskS1pu6w/Ez48S16GTQN
0VgAhFbESOZZNvzcmpYgqOGygl/2unuQfGIQ6QbsAhx17VdKRUbrkPLjlYxrjN4nGo5T2VLjPfsL
XBRFa1G0rMeZJ9Uf74sUdRw4IxGgoDSePicn/8wcCxmffFyGZjlk/UqwupQnjugvLAXqCMxdSKvF
NxlIsz9M/QzsI1OveAv0nVhmxigbl645gAJrtduaKweRk1M92YUvpVa7NDpb/SZNhbHJPM8iAjD4
wtl504EG8hNNQ1j8BiwSs590tIODojIcbr2RiUCgxRnhxqiKYVLUn/XQuE95ovBBCgu3hkwDAqO2
V6GZj2irB/Zlmh4YvRqhlnZApXU5C43GUgK7dFaPBid/qQgkFpq89pt+KoT9YWg6ZMSPQavA7Ihf
3YSZSRXZGiKJhRZYuYHMa1/L2zzY5PQLok7hl0rxnkolDaUJublvFb/QYbWUm2BWskHLDOqaWUCq
bZQtecwKL3/sUg5ovx87eyGlzXQeqnHSjwo1fUsqGhLxeaIpn+Ta8Ye4yckrrIjvamVY90vdBeng
eLO0T22lnTrV8oGcgt5einKMmOIQoFKOQEw2zZHc0Ksczyz6MWf2eul6bFy6Q1ZK+NWcaoPX9Fpn
QeuD9EUkGxX58KKYdtVHleiVNeqUYu58A0I6/FJ6hJXjQx+zKDddTepezXtkxS0zh1FZ1fPIeuGz
L+BjDueY5F8mFt5vQ+j/atzy7mdzH2P3/+P+H/5OccE5lw7/659/2f/+a1JT79Pvf/pFWA/ZsD6N
P7v19rMHpPX3vNX7n/x//c0/Buf/YhKvmUhv/2+T+MOPj7T58xT+j7/xxxSevu5vRJrwP42MERb+
7PT+mMKzO2QMD//fZLUp7hbgf8zgMfRxFIMJoCjGp/+PGbz2N4IYXPseGWC5bGCNf4ej/Lvp8s8j
+Pt/AbU6NgyDlcN/UJgWWixHIOP2FT4Ftsa4XuSJLOVVZ7xDmJ6TABTFt1kfF9W1y+ctay33E3zD
z7TZrGfTKUip1hrjBZ0/6cyOkp0sAwQiwx3BGdYSJMijsQGKDBRjW4ebUuoJjPkE2/OrWsP884jd
K43qBNWv301TmedXR09dyRNUiijr0/pQxStFVj6SjbpqPLAsNGmnhRWlGTuHkMnNEy5fxtY5gdpn
AmHbcz/qw261J3nU3W7+QWr7u1kN4ofp9uq3cm6cndpm7XtXFSrXX4Uh0ui5zNlte4tIOcMdvUtP
25oue7VtzIgPSrnSd8e0Vs4UpaqABOd3MNenDu31iN//DmaCm6Jnc/7AxEh/I3jgbI5gY7RsaZlv
pept7evmBsiFJIZBfWNe7L4u1rI+LPVi7FrdfVsWYYcTtMvYmKonMye8ljwH/dpVFRRFYdzhKVl2
rghyQOSfZhdXKT+IfbRG3us2tFq7OEnu+V3ZKBOPuhMfVuDzEa6B8mdVZtw0iD9+cpIKoiL7Dr+i
nv0cR70L3TlbviLim2tyUQhvk61IfFmV4l3XxyK0nJy5mGjeqqx640DNLrVsSXVI5+lbPChWCEW1
Cc0ic3yLwJDac8hXBWEHwZliNXOrZ2dbTNuL1bQ93L+Rr5KEgEhwbdyna2Wxd3QiHrzUcQZe/eQE
tTJNBjJLw16Dtlzm0bMJYLiZhVY8rmu/PcRzqvopOtszdSRT3UxdLP4VowldZAQ7My9xIlZMz59n
uy/PxBqu53S1jQuAjhyGUjw/zp3sorrvl+8Mqssacr5By1Eo7S/m+/mI15XVZ+Xk87nb4my/WHV/
HmKmnt5iz8mPVC8VH4y0tU+1oQY8OLYOYB4XTn42OGQe1yulC71r6ZGES+subVhRCUHJX7jsx5mV
1apHbGMkSDXVyQI9SSEspTojOqWiGGQ74Z6mqqJYGFoksf4k4Sm583LOJC/KkTbaWFZKr0nnsIOY
Cj391YxbEwpRunsHE+G5s5Qf9map5B+kOdU8HbNndMpMD0WB5But0UZOrrpv2YTUdeqcEzTF7LES
AJ8R+aqfk62VkZ5p9veCHHa4gRUbFHtifjx3CoW2NsxfkWYZjwQIOAEWtjgauf0Tvy7m9dQAgxh8
IeLmSLzJ3AZVzG28jvr26FhmQ/SGS6KkvdyrTIPllV50t1K1WP6X8/jFSiHBZQwbGGLGhUKXlbBn
aBnEWfAlmdSATKaWY5nNtNPt/cqZyYDg1gu1bcp3yxCzAZvF9jotYJCmWWpRakE5S11IgoTfxZdU
1N2jbUvqF9G9kLlj31xj3He1sT3MowoPc3GO1shjDW1ap+6Kq3kvZrt5zCukP9qsQXsWrVifC+Rc
l6qf9Bddl/l7pmoyoJQiTHZG5CZWMMmHGkHB85JL3YdV5BuIhi4V+Ea1buanxJTdeaV68Tk81Ssp
0AiYrRqbWsUsfFKlG4DNUw+b1H5oWESvLQrzg65N+qHqR9vLNDpxGFSAyPiQd50epwH5Wfj42jX2
Vt0Ynjc3XX/CzWv9TXFWVmKV+eSsssr4FKluEZykvpaxOXLGpQ0yliGeqm8D845xeYUgRshoCyDL
FpN9UZdawSTGQeSyHwniwmVc16io9tqZUMaF3VdnAulnz2fZ37gEtz3bZeWnRiQrk7vUQJ1ijr9y
4pCuppU1t17Sf7dMAYZGqh/JViWhpGAP6COnnZh6hU4vluk3FO7DuavK2909yyDJrn2DpuCklwlb
XUBP0QwL8VHVMvehT++uzGGMN6KWmN5UJhwF3aARg7A+BaOTmj/RJk8hIXrfGdtMbJocokDiYk7v
OR/KOVVgHUHPmt/ahfmdqbXbzRazGwxGY38bRcqzYdiwwSxaTYJ8FmRAo8KBlVB+W5n5XpAv5glH
0pXgsd9taqN9zIQvBsuwvcYjR7o+r/remgAk0C3H1jP97xK06iYOsNlvm6odqB7YHnds+cNCJTGZ
nbLlBk42Pc1tkbwpC9TKfKx6b7Xr9BFpClkFwDnnL2piy6NrSOeYIPNm7lfE7p5zU/H7QT2z0TVu
2zY+jiRhET2llqeRNwz6+zi+5KteHbFaezwS2a52tfpsb4TuukK5FavLV23uGsHk9U5JqROxzxZ7
jBIxlGFvjMBaRUxEPe6txu7HQ0y6ETBWmk9c8uaBByqNxgojdzKM0D2XUgKwjKtzAo2WqyieP9JM
ZQ8/qfZpm3rnu+aU5WdHAX+1+u6pNyrreRPmq7qa/RXGgDzPs+EcukHZkA05QB4sZ3rtQSMeLbu6
TySGQ5o7DIiKrNlNd0XQuKEq8xYl6Y/wfMfQzBLz1id187hJqwjAsFqTl+dPGi3QN2WuCSHgVmYU
psXTmwZ0d19uk3WuWiKc9AwwtpEzltDVh8I2vywoBWhOqjIk6C/2nGQqX1yRtPfORT60YgClCwsw
UmX8UxQJRyDbzJ3oGd/NaV/u+6bczqlpzqfWKpKvk8u8xemnJmi3UgZs/LdflixfwPwy6WIx9lzE
vIRBKwa6AYYvdm5ckDLUYZtq73HPIqVqzPQhbxvAxUTLo1Y6E6prvpaQZ48yN8yQRNrpHirpRtlS
xO/duC5skLPufVFqstJcchjJ454OzownobT79/v4n76H1QnSCa+44/7LMf1QRmsNutVQPUfk8BDd
1cO8X56W4QRx2gTd2FTT1SybhOEvs7UU9ONrrtj1M0VVcaql4Kq3tNjxsrkQ+UPTDBpT/qS9lozR
K4gKdLNqd5kNKKv1Yinwwc0qUlM9AY/C+K/T83GfxDlD02nO7UdptcuBLbsWLQJXzJrnlj+b83uv
cdbCT7Pa3Txr20M7O2jsrU470o/VkSXm5WMUsSgZu9IexuBg6dvKhK7eXqUZWEDLv9dF2r7b6+RD
6Ow/qoREal7IL+jyMsqBQ2PUqxUI470q/CovlH0C1sX2HVlUuaeZRX2BrFb4RmHaIX0lOFvFTH7E
A6h+E3gxV5rdDR6WZnKjivyButcfsrvdRLe3SEWVFW5zrB0BkifYXag2UyHUPUsl9RdqMssbsIt7
4zA3rJYGMrEyFsSUHl3Yl8WTRQK3gaB9XU4xNkNf1kQiqHzU743WJ/hz4zh0WFqxkF774tj1BEkk
qdIHcibr2ZNO7HwlU6NzI21kbpNt6pPTciFhi0nyqzYP2veldcoHxl8cCMTc+0Zc6FFcb8CSn8US
j3kcxChJmu/ZWE1wb6u6hELoLCnBZ8fYEllxGhbhNi/zOvGuNcOPRQGX7NZUyl7e2RD7E8atDmJQ
VDSBBb3cCdY0qQNliPPBAxW3/CTHK/0xA2GCBd9bX/k7zbuSkOF+xx0fyHkAW6lNYgnUXmTHcRLy
worBovm2m28GTx5gbgRIC8srRlgyGJNV3zGNaRsvaZf6Rxer2gUIqWBFQZSaNyOoujqj/bKlREnK
zrJ/mOh0Y5aZW3uKLXcOrc1lX1BJw8vtqjsqVVs9qXPKlMRoIHg2iFz3jEWZkeEyYNbQ6AGsYxj5
c195CSBeoHilSTy7pZ/UuifFVyXQMLNUwkbKdAkse60Mz1H499SibV6XbDLfSOGwFqQQbeWg01VI
OFPLwmc/nt9mAEF+Vg7rN1Z5D0kueFvB8y/Py8yMZMqTLL5PfVUmXFAl8wFsO1wcdhM9O+LRi5NW
PIjfRnNUWuMhJ7EQnTVxkcelyvOXRJTDt4HSk56pn65rvSXPlbX1kbi/2XGV5jsFYwshUnqVXpUY
KZBHkPQU2mOrHta8l89xXKkDgG/+6Ag8+lD0XX1jAdUBxdTkl44wra9aK+TXukkIrXDUs6kTk8Ea
XwVJq7f3zQ9DGlRWkM3dqn2e0qWvgzhua+cyLqn5VKfyw9k6gDnoyhNQ16m6+WJWufYzAjPme5SH
/VCUa/mWsx14Ffkc7wDhaSBDmfWySpiG14IV1o9J0QzG0mha+ippA15RHUGe4SFEhsFY1mbB4tF6
UOsQ9MFmKLXmz42qj4pfQTAL23R9lI4oUni8ZXbrEuRAqtw6oJL5qIeEU2ihzhztMIMwPqQQSs9W
OmUHcKLOtbToHJzF5sukKp+laLZXoscA55KkxA9nrBwaqlWsbwVHBWlh08wiI3e2B2VtNkLc23g3
6FN5q+91krHxveo29mkasrljrJM5SViu4meZ2+zrPNZg/GhJQ/95L2Q1qztbd0x3VqvW/QRLQneV
M4hYZAaV/Nog268eIIf2RlhiTzQuUuMW8CYm1Cw7UjYhOPtMe/tB3pI6P4KNzvd2SqxlBllzfRvI
IF1etlnJuV+VgYZ3eBzV3nB0FrGAVrA3YwObT7wlnRARBGs28UavNWPh/ffKnPrUHJTluiXLLlYc
TJlltfwrufpd+v3nmYq4szosnDVUZUx3/sqPaeUyE2yvzddE6a0AGmvqabCJnaU6KEIEcfJOuu1u
yvUj6+1IMbvISrVQONC+xy1E9Bnyo+6gaTOg/jdzh4Ex8trwkKOkdMh0/qsHp9ImWatkYl/btrs6
LbUiWst/Zc34i2T5t39Ewx6KuvPOQ/jrG2Dlw0LTO83XTFe9+/9tpYxqp/ldGf1fPWy8ZN+7pm9+
Df88XvxtZPiP2eP/RyNJXRc2Xp7/XBx8/fnZkXDyz9rg3//SH1NJ1/ob877fcFUWbgJSr/8xlVTN
e1TbHWGB1Pcu8v0/Y0ky3FSwiPg42WbCpkNQzE02pP/zvwEe+/sI9vH3R4HpLbNdhrd//PrPWWvI
zv76yJiWCjyD04loMYsXxu//yTJYGqMCGZggAQOHx5RetqLTddYQhinztT5PTmaubYVokpUA7ZXA
7kj4yIslOvvQb0P8XFYi3ryal3/ptNx+0LvePi+EIiLmJJuM8BWaO09n8BHVWzZ+Nfuquna0ZXkw
6e4YuYPIrvoi0LChjkQHMG162OKa8hFeGVfSviwftqaM1ElUj0Wh1o8DrpKbW9vsiDKSRr8gNJ2P
FNGCvIXOrr+qco6JpUrv9yyZi7cyFdUNVuIXsly2Qy+0hd2wkzza0tpuqlZ2tyUx4shweflbPCyh
MhvDkcnmRqtlFD5zmCUE942+Miuo/Ud0Wx+OU4EI7BuI2OZG6omUbf/Io5++MQYcV19tAFQYyaRH
bupoz44l05u12ACtVRPWvaLWy7lLZv0sZP/KgBBYKjAC1GHmRAitarTbSz2MFAna8llA/UdYNBWI
0JQpO8uszmlFW6t/zyhVEYTwGb6WRV5dxTylkTKk27Ejckn3UrwqQTkJ5x5xiTiErj97JDgH9G2Z
PLB7zJlBLQV6YotNDgfXXp2b+bykIIBrRcsQt1U2foRqXp/XQY5RQQQrvLpCp+pYwPbqsr7A+p7P
Zl+ve2xjxkduGs0R+c/wjHmMTCLSn4uw1ls0Zl2KCrlioHbZuNUiqTlKUMdl/aQMqvE8rObwDW18
+WvVYbbp05gF5OrUD1VvKVcjcyLGYsNX3qt29eVSu4+yF9VXo8sIpiO4IagHXQ3nuiCXWSWYR+FG
+iHnvn/QBvqvHHCq7xoT3t+cL07iuYrrfkcOO3a+7DTkh8pm1KWPSbIITRr6p7qfSEGzXTmEKyAj
r1IbFq/EgiMWMT/oycSpRiewQ9bfXs2OemSsCRJS9G3E6Zss0aIpwHYncBLnFv875v1W7NXJLn/m
dZI/qjAy+U4l20Nh5W3r5VasfEc5wOw+TnrN9eRsI1FkhTGe6sx2WKmQlZEV0DaNCgD5PeXzK0t7
9a1b8uVsu4UapmY/XjKnpeBsWjk9dUqyfZNliwFOKduFtjZLXlyzsB6ENL1OtMlumpz6EffwcNMZ
gYaFRcYj5RpeO76TteNZaDg3Lx3QPds91hSvR702e5mw4wNyiPhAKdYdLKrF0kMbi3wgZurH2LiL
qy8cI+3jWpfbvk6kGk6EvoSZwvwNdmc978aJoRhDGhF2yOsfqqRKHrrU1ANb2sZ7mZUuOcboX976
OL0vRcS4Ptt2YSR+W5fwo3It3VtAJ4/jNtV3k6Azx/6kEKsV1e2qPuQxFAIEY3VRXRWEE18cjfk5
674mbn1TypiTJCOVYaua/83eea23jWTt+lb2DWAeFDJOSTCKVKCCLZ3gsSULGSjkcPX7Lbr77x5P
6JnzOexgWQQB1Fpf/MgFocqr3imms7m4FD0kmU2AfkrQ30s0tK2/ScnuCOE2SVM0E5GS85KWtcGG
Ui+IOD05PRi5Lr40bVj2a+CLRtZs7BgzpzOpXN6U8MWp/kJj2wwyKlS/zux4EfL0vtUfQ6jl2XmO
3EJ2FzL6+wG9c8HTzpZpIJJfdx4SYxlYg5GNj006Rd67FWVhXGJnyPXRfi4ocsWe5Uk0QFsyy7r0
Y3alFNkOVXLTcHBxuP1vDvgLahJcUc1v/2YOqOgT+X/Bt+xXn9DPP/j7LOD8zSYUh/PXUbYfQ/n1
f2co1SwA/0iyiPKeYRj6YxjwGQbwcvOfwbRsYP0/hgGb7liYkv9rgRX/zXBgXX3Kf8zTFg0XFgZ8
BN1E0pC28Ksx2/I92TqTa5wWJplo2VFWMHdhUDFYFrh/KE/xN6y01C0Nnp3WK+xNy6tG859YQ1vs
W/qITyGDzGautWKLe7UCSFjaM1vZPm7M/uixoARW7js3VV9qj5R9S4oTIu2mSzyxApJ2HgcequeU
4hiKyFGd74Ssq1XRgvg5LR1z/DyxNWqeEUStoblLa55Pfm903Xa0pyHx7Jis+Tju5Cquw4dxqe+m
tgpcriNKSSn2NWjgCptztnZz5ygscJE+84M4qj96W4xBn0qwoKFJ141ZzuewiSJsKHowDfp7DEIL
fNtSXkWw3nbWl2XHyzLCq2DsqD4ov/jzkG5amSUB9qhNPjV3TTZbG0qBum+MJOY2dwsPYYskYbtw
+PsLqtW4UlbQlZ6/n9s+uWCDqIJC4GyVmeGvxwr0b0RZSuBdetfMPvARmuQNLwqx6mG8V5ZOvFtM
lkwQJRBFoypMHaq8PUISnmPhhythFhcAxHFDuOHOL/q9tMaMiBejXM0+VVgWidFoZnQ6S1OxRnbz
YnfDvB469SFk1gUd+HmQz320huZyNrnXfy9aP0DjXxxlKZIb2SQz5imS5hd3qxGBucUxUgZ95iBM
pbCYbA5n72M46OZKX3uZgT6d+o8XfNvVilQOm30M3NzsUQGxzyPOpnnnYIBCPKEVZowT0AgurBOO
VWFveT3OQTvpFns78n7bi3ZTD6xVm6jAfJG+YYGwbmoUVHMZopu0TdCkthmRa0e72Oxd1T1DTAhH
SpbWTwBQL960nFJjdFcR+NhWKwlPFvoS71xZfFvs9I3QRGuXUo1LD9aoioJS7Vgb/g9r0dKgw5AV
cE8QPjStnJFbwmsiQrlSWpGibF4buMvWWdTh5hLLmqo/fSU6+1AbqXibrUWss6a9mbTs+zJbE3Zb
T27SJJ33dgl1uJCayGHOvcAgWAcgtFSyL/QZWfE8rXES1UEmmq80fBZYZ6jiwD+Prqaa653w+AYr
07e2TkoDQGimz43hRGcKdYqt6X2P4OmPxLvWkMmO9oSDGadK78RW4OZJcikGHD5l69CYmMXzTiZ+
88Qk6wW4tbPLgswlaNvl3HZNvvXSbNzAhTnbJeuLAAW1uympCFh1hqbfJ06DSYIRYyNaL1auKQP9
jgkO46bOQRiw/EnkDXvDiA6dPRg3LWV8gWbE8rm3aekEHzYDg6p2AHx/RLRdIHm0IZlaO9Wf8SXq
q04TDk9uvWzJKHDXfr8IAJWsfMwwFNyHstePomtHe+U7MPrrkRAKbI64l6YO4x96vmxjgr5u+VX7
k0ubGP+jdirputwhbLvVrOx7MuApSksldqyZTnpv0AJ34XrKpbX3bpyzopj65xTGBBWMJECo9Qbk
sXtEP3Xoy8EhicNNkGHZFydM682ow6LHPvjeMqoGVQsm0Kj9977LLwm1p6Ho7/MeMxhyBAqcE+0H
SZjzNm+Wm6ZzT8nI/9+SoD06tEmVVlliooK/K5pWBnOILgDfowf8nXyrK4iyyFse28qY9u6QAeei
I1mNXt+the7NNLYAfjZlzS0FhXeeDRfmyPjm1yZWoyRVPUmt/RgaFKUVrr9Rokmcp5C/Vv1jaPMR
ndccoo5MERPkQhwB9LMtXO6wIQ0byqzLZDD6hbePkVpWufHmOO0pjSzsafb04o2ti6vO6dY5eSkH
HBvlEyU/X/KQqDIp3R9OPNI4FibdeozyJ0P0N67VNbfSM44J9RZMrVV+VkwT7uj7PA6BHE2grrCu
P5sGaXziY62xl77akXmVBCHz66bGYHhS9QAQMI1HbROsXZ7iYjPjNx+L/dNszfsKDP1mcSBjBjLo
aEXLh2Dy+BvLZXmqByu5xxiFO4BDaEK4sspGn+dZRPm26W36YmDQZEYlpAMGeTPX7SFqmEjRXGgr
SDljlcccL3FRO6943L9SVd3v3Rl9cw+WFVNttUVjM+6QrmhbHC322i0G/67Lh3s9Au6rKa7gF8cG
RZfvurMNfBzhpULAvUGbvqXbmMwNBw2yiLUv2JbSVa1NHyYFkLwL+/7gDUvDuwbFCjZNZ8/7Nzki
rx+J8eAtN3qajVKVBcXLDXOXLKa9jfC9IFmUJpHkUuwiN/0yDol9WDTvae7amzbDLCS16JMGFveY
l3m41VxCzi3piC09Ot5GUMB99CSYaIXBAT1gFW4bp6kChM+sZN8hvcrumRi5EI8Pke9IF/YTNg1L
rqeOHX986cKhwF6U1k6b5quau6/wMD40Ph42NzYy9ZChcbZbc18bFQnaiIccI3w2+7E0wTvmuWmZ
w22KL0lBw2EBgq3Y3tC+mFbhOs0rfaDlUh7pU2hdf53SuwVRUaZ5osU5u3izNM35f+P1VT/4V+O1
YOL9d+P1uSrJ5vl7lO3nn/ld+6fGZ6Z0NNDgacK3ERL+PlkLh8kaiZ/p6CrOUnnj/wP1n/U3BgVy
GcmhBFdWYsJfYLZ/B7vRhvcL7MbU71xD4EyymEkA/QV2kyijjTCc4zuWM14O+VVzNCr5kV072bx3
ydWgyjSL4jThBJHn6Cp4Qsz50V5VUC69yXLt6XENw7rUyL4qgqTel8bA+VwmdAsx3M6nCl9D/iVR
Uq2qXfSP1IwmfyXoAKRojCD2OcCZhtiLxrbqGXewixCo9ofhiA2pGc+NdMoN2c34eGeU+Di/news
hW+tRR9Cjs7aSe9niYpFadZEWi7U183N26B0bQaa+YM1TIjqZqV9o+GmxxiislN8LwRnoH0AUbel
1HSEF42UFffuXiM/8TBURYp4Nimnh6HWdtDKsHCo9EYl14s1arTXRUTZK4/tkn6ZbNYG7FV4BlH+
xb5I6CDCHCcE4noRdkFf5SkGHwqRbdiU0sAwhva7RYsTogZe8c1zlfWlF+jRE/tIMXN730oY7JtR
uPY7V2S+yVo/DZsncl2XQ9dYrWbduE00ZRsiZ9hURmeSO8CUON8YkzGeK7oLEytXbgESTsst1s6C
l85oxQw5ezJb6QWfMNDKoXdvFswhaNXWogUCnDZjnPUpoClJMhO0vyiwuQ7UiZNJ6nR4ZNCUZgfe
gq4rA2Ad6xXEUFzYhqZ7jEm8zP3Slemnjz/tk6wXYzRvjZJoOFBI3F5bp0vcql1JxSGjGFJ0cuEP
pzHKKL6+cs5uA6aAI6dPDwmuDZPSkOxBiKrZ6IrFppxvvGsVva0nSYoOD9tKMCseXDM45pn7qk0U
6ct2SaiOzKr4TiRyunROb3HMMrdy9DZgFnndRUfP61yLfYOrvTaoq93rpY7ePSdh6ECEVLNdFL1f
GTJ/N7pamFv/qgZolDCgu2oE2IIa3OGUUh9bE3Mju0t+TAsWl71V9m9oFIZuvVSWfa9SXSGXLRkR
SGjpN5GSLxAxoe0GJWlw+evOuZI5iEVMD6WSP+BSQglhKVFEcdVHUBaW3Sh3MCojo8XnkznlASLP
vuV0StH2sSKdHKW/KMMFlT4N6kGGOIPfkeQDpdno8+jWiVuqVHvLOemu25JeiO4jVgqQqliGHYYT
a5MpfUgvXPmctsutXbr2g7qz70LR6gFoPnEGtThDH+LmSSRKP5xiW9XjDIRsSv2zIq/3rlIalkgm
TIe1RbTlkKFwyZHTz4kT7dJ0yHZhAj+O4bb9MEaCPCUE0mNksTY6pgc6nbkvC9KaUmlsXGygp0xp
bzAda3RctuMXu64AoFNKRTEFm8YrtYaY4Pt5qSLC3nXzApTSb0TZmp+a68WU/HI1tpmSBTHTvpNL
55OmQd5XoPVz7a8yZpNHaY5TjN90qN4tb46esBXS81hljf0dn5wSRbUtP0Nqh5wxZG1SXL6q+yE/
jDr22WwiyMFL03QTDum0NZVGagIjZGkucUr1Doaazo5YtN2+S26EH/dPnZJfoX7NntqpRviYYi01
5pOvFFu20m5prpJxeUrR5TVa4pN2kHsfdOfG937uJfshrMoPN9F9mo+VUEwWgDibuWIPmRGShU56
6YqG9dPEVJxxdz8KrUJ4JpQGzVdqtBFZGkS0CObJJrfBVcq1VGnYql433+hPJtVMKdymUVhpMOmO
/YpShp1bKeOqq0bObcYv2PVo6jTT6sxIRr3EgMBOm1DaDQgRPyMsYDAt9UIhc9wyqhvmV4OYhLtF
qfYGpd+blZJPKE2fga7ghmRSXRUWL9m6rRH1bauqjVjOkQp6ElWPRcnMJbW0qsMojrgwTnttRQdw
9InMVd+XQ+m+miRNaQFNWP6GwSpfxx2ikpWn5IulEjJ6CFoRLSFuNOolWvNEmlsrEsZzVPuSrk07
PlZ+I++hrIegqwHQN7NSVNIv3D2SHFun61qpLhHU0DQXC9XWOtUO6DUazaWZ535tGfWPQuk5xVT5
K9M2qjNhA+laMxF/LkoGmkOjI0/zzzUBFYi+rrpRk8bac6wUpTii0rdcqUyBueXZVcpTfVQiVM2J
/YvlTxjkvG46VFOYWKsqtFQfcqLfgfRmXwq/qr9ESvKKUSx8kajGbnoljY2VSJY66BnApkp3s5LQ
hjAtK52lPQ4sPm3FkGvo3QEMfSCRwe2fLUvXQaehXAItwUgGs1dtaj3WIURcDFBIgatjeRUAF0oL
bKdzka2TRhgbGmtNriPSYWtigLWVnJj4BZTFJCosR6HkxgY/X1tXSo0cdfGIj0b3v8yLDf1kLRz0
Xqn3aLOiNtk6SunsJlI+he5AiIpmN0zTUeglFn3b06mvkU23VwX1/4bj/2Q4Vm4REN9/jT0/KmL4
n2DPv/3BP7Bn9kBqmjxypaChldPl9wlZDc8OCVbMu6SRg1D/MSEDMKvyFdKtKAe4UtS/89AGmVc2
KeWOCmtFbeL8NwMyhZW/DMg+P8JgdBeO8Bm5r9n8f+KlfZ2FLwxr7cayxPDg0RlG2BFl1kW+ZBt8
H22gL4NxoW8MiXJlLRsxzP7BE14cRET6PM2ZU9yYLb25ou48gGAdayogbUnPlkjXLu/tTdZFl0ia
eyvDBRtaTb62rPJl7LP70UB2k40q4AhhPzbhFJ9pa/HSRya3aq1Mx6Zh5cZjV8IakrjirpHDFbcW
FQBPBAkgunE7K0Dtl3/oWr+aPfMZg9snnVT1yg37h9mfu0taOcqhh2sPU3FfXJJ06Qlt8eqb2Y0H
Jj2YZCYT4hfSHLZ4Hh33UNDDuknTpTtaTehvu7Y3kQFVixNEXM7bxtGMCV8vRshhmjhe3Kk2Y04g
uNlFb/SNLomFkHZtn/TG2+e5cZE6yURm54szc+ZNGU5FkE4+DgyvgwqMs3lV1zgLOl0Wa24YHA6l
aOiDzSAAR0qgMxM3XtkVN0tHWpFra+4R4ZmzDityTXqLNK3JiIgBmUokOyicp2hDw+pjbZd1MM7x
iz/znh8L2znQsjC8loJMgZiRO9BnswpvZTPD6eZVnDT+GvuL0G+GMjSXx7Ixs6zHZFB52nuWT8Jd
VlXea8u2BwNoVn3JxrMGErRw2/Ia7VYdr8FLbZberR/5OmFSHu5YTKNDPe4K/NB7w7WRBqDshZTF
bHY3FSXGKbfDDgjSVsQdEQCtOZBSldgnN2sIuRBEdGy0bMFyD+Rb5Ku0t7JbjRAdqQUaeUDQJtVP
cKD6DSsgPEZBB/wgBSTIn7CCG5adAhkU4ND8BB986tUVFtF0FQq2h7DLil1ZE9MR3ZkuHeTj1g9j
vV925DQ13cX/SR7irYZJ1IYrrcjAm0MyGj8pR6RTVwYy+0lIjkk5Q0+CEsFVCkVbVorAHK9c5nzl
NWFx4DgzRXeSogqzovWKBU0UIRpfuVHjypN2ijLNruxp6dcf9hLVS1BxJF/KPEYEwpsEhAtRevwS
/mRiEbmLNRsq3u1hdIZtfuVt+zqu8AJ1ZXmcFbFbKYo3WVzYXmDJ+bG5csCmooOzKzPMtmy+1You
JnQjuqsVhewoMrlTtLJzZZj5BfTzorf2plAE9KSoaIqr5L2DkPEFqJVd2L2y1taVwaYVojkYitaO
FcHtSReu277y3pGiwAWBLPivFDHeXTny9MqXC0Wdx4pE7xWdXiti3YVhJy/VvvPTIXoKr/T7lYmv
FSn/vwPxPzkQDRJvyOb91wfi+Vsz59/Kjz9bRX/7Q78dhq4NJESKHAG3DE7UOXDi/XYYumQ5+jBl
tNHBtJIb8H9noen/zUUQ5qH0UGHrBobQ30VZpvs3HmES3RxoXZf84v/KK8pf/mdVo8KqHIqNPHyp
6AadXyVazFppU8TZsncjQUJhOFjliQa++bkQ07COItte/+ny/BNVmAKf/qB9Ca2kZNVEQmgDnhFJ
+WsYOskvRMYtzrwneaB5QHE04BMb/0oQCaL3698CwWyYlmUDpxm/xhl3dkuRg43Pk2E32Y0Ga1dW
NaTZupbc6NqYrwT8XIAOTbu0uISe//2HJDzzH34BBhU1y1jE/XBtlTTuTyNG388k4MwumXI5Ihti
V+IFNjbW94Nle6eJ2IsjohryfefQLcB4QjNEICzJTSHW0bQfK8+GzKpCb6bmgBV8FQmiXrxlzJC3
Z/y/eTUX+PxybRlWk0wd1jIUHjYqjnn+pAsiu5iph/SKpYsgHHtA54ZpiM6l+muY1PMOSFtLVjIS
ZCRWtVnXKypylr1eT+IJ1l7eNsBbT8Y0TPedSbQPZkv5zWPJ0eH6hvmTlJZlO5T58AJjNO/adCpx
n2u0oobQ6/DIRnmKQ53CIjL6XkWk8wfHKfFPpGwS2eA4aGMGt+iCoZV6deBSlcU6ghoS65C4XHOH
CZePqbutsSEkyniaq9kDRQHwYcEsKdLwESrlQJeATUnzUOUD4vbBHTt07K63ah26XBdzSqiOKMbA
DJPmmPVG/dAWXXikRHXaAXHkh5pi2I0wu+El1YvhpU4X55Fvx9gsNAIgLLNzGMqpfp+rkefBJZ+a
8K/5marx6rXXcU6vMM/pe2f0eYbGJjyaXemfHKElezLn5s+xl/Oz3vBHZr1pvzicz6dwiqxDHXXi
qc8XcqW7sTxNVeWfCkKxusAnIy4FYh01snNQ5+NOyeWmlZC6uG+NDWdfdpHshateoL1Pjap5t0L+
McoECvWItMJor01035VWX79PCCuePa2bd07S54fK48tFtwMT2RM6GLRm2UAw46U9yBYRX7dgkyLK
ZNppIswuEaXLW8eL61sLTfA696PhB241fUXclWo70XVeGqJ6S6Z6eCEqbjn7NViJNBWDW5A2LCY+
sT9q5M5k6mFHPXWnRfqwtnw+C+iov+p8oJshy7gVh7gcfogsmaEfDYuMFL6JcPAJnioJbsT2axVB
ToTK50j+zzc3921klIze+Ey1pAyqOAwvjh7W73hrlnM5xvOzQfTxrqx4GPKmRriUld0HOTPiKbGS
ESlGvmyFxrXFJKbv015danWLMhUPP+aGT79kM6huvfBNWE4171ga5s+GQtHXPHLDY95mr6PWYlpM
muIu8j713teHFTOdw6geFsYhbu03HTbvK7B8/xIZ3JsrQyNTxdDJ+rMsbOwsuD865tlbovC4KYFm
11PMF+W4WrcNa0veycK07shXs+96LF5PZdLK19528Lx0Fnermy1bzKHVmwlIdpOamv04ebMnVxr6
FpbqsfpG2mlLMbMJleo3fhZcP5wX8xC0ZDhdplmWJHiwKJxhxtovstWyywxO6eG34fqIToTHKU+L
tTPqyb6rDBe7WzglOxs/2Ts1EOjbLPSp7nqOvfortkn/BELpmhvHMOvbzjGI7f3iZb7InNehKsfu
PWl66zURZZFFe5aR0iIieNHKDekGY3/GYhDaxzEye+uCWYdlwZrmZ+HN3bpyyL9cCXui6Jn8jC33
IWbojholIC08mNuhL2/7yjdWHXcYAt7svtNb7YGom4tm97cQGMXWi8E9l4b2D9udzNvGjh5DO7wt
CHvD8cxDFBlLfCiM7Lm1LbEBW+k3vTV/T4jo2VhD/5HFBur/MnqfeyuGKqHBqxS9PGGFI9fVHgDh
w6j7EElbb6IEzUVXh1sIYHGcFmRAYm7cde6SlBfJKLm1Fms+a75EC4Mv/UgC41HL0I0QHIK9RGKH
PFiGjnVWm4hf1SN7VSQZLTIkTX5GcsFWROuLu+tba16TX3yZSzfZGIXm36RxJM+tk47443lg65QM
kwSD1KbHvXhYKEJaG2LQDzru/H3hVvNadqa3weVtrElK4rEsod6x9CG51gr9Bgusv+8j8YhQ1N9S
h9GeSJoxoSe49u+wG6MD1+RriFoXvkOi4jvEFhKNrSPGtxJZy6knGGWNe76nddsX9Nr4QDt2iGV7
Dtt3sxr7XWRHnHkc4B7meY652KCKOy2d+mJSG8skn7VbenZjcK4Mb4zvTW+ePVDJbWYTWVsRoWp5
lr0SCF0h5JiceecnA/k+LjqMwLcRhriDZcInmvUD05lH1o6N21TyftWDmZcIfHeGNnIlea7OVt7K
m3HBc4xEzTjQctkGmO95qloICfzIJUpMdAcCHYbTTM/LaKLqSouBRIZyP+aBOWjVUTTO8k1ihT8Y
c7E8SaybcFutv58W2z8UfTjfJ5m5BEPY18cMMfPaMfKC2z0jWhUWZdOSSfLgghIwHKieyKgZMRhL
b1ujYdpoPtT3iFUnID08/eo6pEsSUUviUzhjGPQJ6azjvKLavHggzoyzPNHHQ5KQrIg2fAgiLfJf
ci8SOwgmscG2FsPZT6Ey71rnikAAnMOjdimw792KepmPs9cM+Qq0JyYQy2mKH1ZU38bh4p7ALA1n
bY0jyB2GNmKNrRiCr13EQcYFIqAkdpob0o/N1x6iwVq5NlZNvHB5exMjvfdYgFP9hyyKIg8smmRx
8qX6gFO+ZrMttGbXi9x+hWRKEMBlSXqyuqh9L8zU0c+itQbiv0QpIvvVH3R9D/GF50+vSnpDgaxB
E2J7+F6lolp3+ajmAlk/TDAsiIMHQi+8oSCUYFJN6yFR2i63XxEfYOibk1+3FSl6E1UvK3Q3JEiU
Xtiu06Sy72aDRIklLuV3Q3pau27kTGYljufVdURKUxLMc5ow96ndlieflZyXs+w+vCQcJYpdSg+2
etZy4Ejewp80H3iBnLXwIumJ4hnIGBPcUJdhENk9A1GcFOs6lvYdfJh2AfWXfNzERMeBl8ILIrq7
1gVDHmgvLOL3CTOS3CBfrG/FwulMkX19/Dl81Ykhnoguaj9k6qZeYNhYlleiULFVk8qOYQx1Hifi
IogmZmAsN8ZgIWAmLuNggnmd0AmRBqCThF5UIy/jJiXzrJBGjXnWbjnc/aLSLiVG1JfEMKM73BdZ
UNqOvCUIWP0Wfv3V1BzGUmQ06qW8FPNnlzKTJL7LeOKTZ3XPa7D8MKVDb4EW0U/RMiYeCTwswlXR
8OvMLSnTsdD6F+BxvjuBLK9c60Uz76LCmW/0IeXz98MYRBFnecWw9UozeLFuZzX++nhD3W7KD0bL
R4BOFk9eMc2fHkT0bloIfywJ7lyJZEQfSgqTUpVIMz+gnawf/v0SIf7ZDiGoMWVfokmRN9Df7xCw
7VkVRVq3jzSjPoZwQmocdskbSevmIVcTzWLWXgARIN/aufGCciR8J+g7+68WGoUC/7JQ/fxNAFOI
H3R9tUf+eZ+pzKqQiBL3VsLkv3aW3r5zHUC8qBvDI8IlfRX7XNku0qd7N6rAEVvb3C9d9Ub8EDdm
adYwqMN8U46y/tr3lnU3JMb0PDJxb//iwrEc/8MvS0qi0mgQquT/+suiec7cQTPbvYY+bjW0pfM4
Sx40nXzxO4zsWcBRxA0GgSOesg56UOecOmblVH1LJXOzC0v/U2/zr91Qv4DOLIHosA2Qb34p1/qH
xTfqa+6RJGr3RWHW5ppKhjBovb4+YXscdojG4oBX87KZTZODJ+yZoFLJ8uoSYLyarSG7YI6sj4DS
y74P7epDJrn74DmR3PhdvexDja4AlRn+V3269j+5EZGmeIAXxIubqu7v7798u9dMmc9jswfvTdcz
jAxitsKft9WMOlMmJZnssel+olgb9gkm460mjG9eKtFUQBglNuOSZpOD3MuiOg+NgapAyvKMwCu7
0fXCfDNo557O1AKXww0x9R6UpsgC3UoWYgt4oAteJXuytu07XcRy00wF8yro44kBctki3JhvaBwd
g6bu6dxSbxiIYe0yRI3zqNnu/FmQammTtG6RmWC2vGMdy2HuHav8QE5SfojDipmdZZm9JMpUQrWl
7pAGJQyCDjWrI9CqHwhJVu8UX43tGQO9j+gLRXRCdZGZSdQZoSRBXHgncq2YQQWQQ0RQ5QtRmlFM
HLyRvyFNz5xjly/ucKrDMeIiJeRFalOLOcyOMtKPemmGOfZmgHvwb9votJYMRYKCjBeYP0FwgSmz
g+sseXTIGGmCcFH/ImSgD5XbHWVqmDhomGky9owb1P40SeQmeVUWOtQLuZrEP4bgu8MqIssA1NJm
I8kR4+1I3ddXGhEya9Zpfc/2zSvWs9ovesqqaZSg7NilEHETTrucp4bFzYst+X1Oyahuki5Rnhue
p2zkjlw6Foq4dPqXLsnf3Ib9cZmEfPXG3EwIk8Cier12fjbi0F8W1Rpkx9qlSQ3zIDg4HjIMVbuQ
Bu5y7dkd0aa2V30jkrb6Zs2C2dDIDfLwJr5Ps/OaezZR7zTjf1/1I0u/k5ftlxI3AQlcwjzoRCy+
dWq3K4m2XMdFN4xra8mnYYUqs98KkpMoxEjZWkrXJJwycR8Ks+lfdLIWN0ZpVN9IKUl2usWGJQXb
MwLWhROgI1fhi5ECKNV4oW47N0EqGVq8TbqwxGztdWxGIR0lLtE/C89Iq/elQGzDf+z0pX7HFM9V
KQiUIrW+JeqXWB2aD+tjLbERMhJx5Exg8AVdY7wu7Rm3YE449ddxdr2TGIFZWhn7p0jI5pjMLqEu
EReu4QDdlbhAiHsmbRk1BOv9OCc7TyFAdMvJ2yIDH3IT1mQiwpZPj6d02STeIl/huO6HyZXfKeNg
3dbt6E6UFgUtI95rYfFDS+jth+tvPZH2LpDtVtwYVa6+A3NEA6oe1Um93/UsQ1YLWPJmA4hvp6ZI
ye7UR+zdQwIyopbXZEKEG8Toex90Eg6JaEoZRa5nMelEZaiwHpRS+FhjNfSC65h0JACs8ukIl7xZ
iLg+TwPo2vU2NHDHJdzetb6fiEk8WxGIh9nO9cMV8YEvyvkobr52BMhJXbAFo7xN9rnFQJVj2Tj1
oUOlpoIHtEjjMlg1my2AI5deAXlL4s3bTAIIEfDw2XjLfF543Mr1NEcMI+MEFuZFoFe6nLILXSET
9TFxBs3nMZL1lTvd19jg9nHZ8RVHIxms08Inwp1jAOIsPILUYALBhYRLA+0QOSl7jRidlFuwBLgb
NyV6njWcnX1nZI79yMBDm0TrDO0XVEsggouV1V8XE/JxZXdj/R6lIC6t3s3PuC/BbYwmP2gKXDFJ
xlcZ/UZ4vCI1msd57jFqNGt8tfykwgDsqRdecabgr7/iN9dDcsrAbssqtg6arv3Q9UWNy67G15cX
DEt1SyXuz1uT2JettICG4EhD5YwtT7IysqC2Le/kEav/tRJgaCSUgKlRuF6exsKM7waLTWsd6R0v
d81oP6rcr96miGGnITvrNLq8ZxEJcQlju27e9ZJA9RHuTmxa1qcN4S5AFSnPtLqfa/yKCpOpWhpq
chBJP3GZeZH+UDDS1fNNYjLw0fxClEyN7GS1sKC9CY9bwlr69qOvw+pbLMLozu0lsFGj7h+yGvas
OoCRDh8nVOjXdbz1fBDSKCuzSzEOoEgWx6TjCiQe6mwQiIKOPSqVO5dXPrgTIOqg2dYdknqbo2L0
vVPtM4bUc2Y8jRCJa5+kg7VTMQlbrMO0yeAAkUQcksXOF+kDEB/mXC9Pi9mXJ5v0pUOhvoOY8fC1
pYVCkvJdMZyPKDVwvQwv88iYLHHunnQU8k/E2fKy5T32tWo9+Ro7eXgEv6DzQEGCQwdo6RkyPEYl
0pp0YvxseZsgFNXwMUTexB1SUavUdyw7hKsmu440+31d5TwUsz5Ub7mBvrsbwYzNJGRV6BicTace
AwNwmaQmdfNcX7OTy9UAOZpvmsqKvrDVz6jKjELtE+0ECtWY030DaPMsaRDYa8sIZDG0AxdT5/UW
DzxHmW9yajmDZMczudc0PbxMJLy94RouaG+x7Po4UgdDzDK/Kr0PxqYhs+9u8RBY0XRAzBBJDxuz
9jkfYiATnskGdLrs3Pns+kI8Idfqf7iQ2jsSt5FpM+CZa4T/jJd5Jb+3RcPIUbdLfiC/iCVGJvGd
4ZZvw2Bz1RZiug50C/CoDBnXoKOvICgJs/vKVJJaq57+Kw5lvfKZW3o7uR01BH4rMneHl6oKmSDn
gQyZni98xnp+zgwg9es/Xh/MuUg5YjTRN+82OrP/z96ZLceNXFv7idCRmJG3NbOqOBRJcdANghJF
zHMCSODp/w/stt3S6dM+/q9tR3TYapFVhQIyd+691rfuceY6V+Ws9J22QMzCZkn21VjxQCdUlZHv
ssiQDhfdOmD4XWD/yXxdezMnstEHG99lH70zV9427jjAfjaK/a7+6licTMelCph0w5Gsxpy8p5HA
Jx6v/DwdD33gvM5tFG/mZRKjaKhsQZPyYlnVB0cVkgT2Wf3/1zf6b4Tt5BZygPzfJ5WbH/nb+Nb+
+POk8vef+fOgEgUOGaA+hz0OTv8aVLq/gT1Bz+OxigAa+WlQyYnGcsmQWJJDQYz+a1AZ/IZ+xnSZ
fLpW8DnD/A9k7ab8n6c6unpm4AgzkItp9ZdcuSwd4tScZXOYvCl+Uakq642HmBMwA/7qtfbbQu3q
ZrrLK2tm/wH7xyxSrku6Jbt0wM22mu3ZZPzVF/GqJNWHh1WMP7Qini7gl69xffHoR+quDAxj1fb0
5QE/bOw+IeQF89oe/FnE4UN6E3ZUnxKkcN2H38c39Jxv8pRtdhUwFjr4KB+cdYgN7uiZPNhQ5tHy
+Tm64hjejy1pfemmBXNZ2DnFv5vuR94cNpnWq68YeIVXFSk09yU5pBC6kq+p3xgvSV4Yj5DKcGFC
KNj3kGq3HJps3OFdDY+Lk2yhu8sQRO94tPmQMJhWZmxdHIsulJSQhyYXJ1AalSQoRdlH3do4doRU
1aYUBKu6qHl3VqNqNntePR6si2drcC++ulaMCbGAWpfEDB7Dob82Q5rtsS4fxmY2z3rE7ZNnJTyO
AHCcFRRnRpRnJ6hfwkJZ69lU+phN0VeJ7sFjsVgRgnnJpuwrdnrIRlUFQtOYX7O8FBvGR/EmQwK6
6wU7H6zQNbfgo7bDLQxxUmRCb3kLDC1dfrVsUO77sy9u7cyAwU+E0kPUyfypoi//ZGq73INeqNdN
RKoq5yK9DK+Qcorio5vrO/RqHFYc46icqXmrHLN9BDzMop+ELOgcfRHzWPVdProH7BHodF3V3BI4
1744WfDodaAHK01VZHbkknlh5jONkeZBNh7cgTz4ks+10axQoX+B1xQdnQI3xdqPuuJiybD/bohm
SfFqhH2hirBviqSJMRdYMSw08hPnbR6XD7YBJsRuyxbafGXfAyWWuy7AdmbblOPh0g9Pl5NgTBgV
1jndyH37eUqMatME/TtVK/AClP/oYCsCqHR/WlpL/Q5xrPvFd8bkhCFaECalhk03KSKWE0IFNy7X
EsFu0IbtCrgtrf+pcdVVlbK1uSCBpg+cyLOxD1r2pI9J+uN1TqIFJXrpZNvcT2wgbDk8hSI1H/67
0P9fNCmwxR0W4P99pX/8od+6Py/zf/zEP9SZ9m8uggSklBLkj49G4p/rPLEVvzHcR5pBt5FziEWn
5w//ku2hVfH4V4tIRDiEUv9zobfc34AKUaajb/mDJ/CfLPRoPn/u3+FDAZ6+6Dcc3pDNa/3cbxLK
MGDjVeJqbKz2eTAcwHb59D3QVk7ugdFsYwN9vS6q7N4fg+uuq4cXb0ibh7rC58+YnaA5TokEYszX
TtUb0LJtL9wPVRrf9WVjvPW+X+G3rQQg7iDksO66VtTdYYOY7IvjJJlVEJACgPAKp09g3UgHwOuX
jrgfsKYI8iq43pmq6+ugbgV4STGMwBApOQdVOKswJPNiR2yI8ImtG9u2+UIJTFN2Bc05N4Hbag96
kBVKteUk6XS7OHesmuUnSsghWFg6DOm0NU2o4Tjvm0cmctaTM0Vdk63myqyoop1QB/vA8nGy9Mwd
RIh/KiFeIZwMox9Wpp8NzSauXDqaZRi8R14a+ZvZ6jSjyJbED7iLHPAS8aDnFpiQ4i10ZMRU1olc
7HmxZcv4FLLhcpxSvtvtBoGjYztzKg/In0kPeKTqV10mihgk4kUPKYoDHMaB+zoNroOZIYpBGCUP
0RJmvkJrcN2QdnrA9P6UVgkwBTWCyiwkIIUxAnrTFFH8nOhkjLbTkFz5gb6unPYEMrF/pj9f4pnu
7uxCE4VRDpJiNfK+Kx2O7NPj68w0ZY2VeZ1p+wrj1JMeYDpMGIbxADnfIjy7WyCVPXTZHlnEbBA2
wSU1oJuviPsa950f+7vAKveWlPfDnDyRdflRQU46zR1RODKLbua4IW2lV69V0R1htZeHTCX1hiVu
QwFirbqpJh2iFuYO/9BdHBXVKrOyp1oYCUlgnNxJwPrhJaV3XXhzeDfKylt1QjOM73sS1mkHZ1NP
vOdAh0/Pw62V2t6GECKNLIbxO/Lf+AxSvb0OFI0T33XElV8lCd1P6vWegy1RRk3wLemtYV8MbvIN
0YbmqDRNW7pIBmpkZmxlGv1Aa1TdugbmBpXoB/pjOdx8aNGgapIDZZG36hMBTryaXED+br9TSKSv
WBfiXctQYsfcxgHbYMj94I0/cAEVVyqmgghZO1ZZ1LNZowr4VtlOtR4IUWU8yggQIkS3qSq7WCHo
JQ9yJgzOFUO+NQ3mcoGlH02X9DfcYE9GHl6BIcCS0tUNrQvj2cVqBq9Tp8e4cYk0qZ3kw+7d9ms/
A58yFfLPkZFoNzRgGfpJZMD0s/7keYonHkdxs7Gd2fioFEls8EQCE6cWIrVoQxzYjIWw0MbBykR/
P8FN9B9yJ0PBKSycj03YJovt29vZFdLPEGNbh6C1Tx87r1BrJegaEhNZWceyj1rOQTQiIYTbcKJW
IQqHPqfZL8JhuEsRVK2HgdsikksqXaD19E5fSIht5DvTEbtQebA4UY9yT8JlotfG5Am9bni3THu7
UX2YTQP7EsZpvSPNs48/0JRKnrVRNjieRVOT3h243StyhRFea0yfYGcODOzjUhb7MQnqNbEp1l5Y
KGGbjCPalJJlFVesEnokDkhExta1h34FIgxUaN3Y2xDO/Z7KiYDeYH7RpiOfGABoil3jjUfqmWQe
xEA5tryiUUdlNM5NKmiEtLmVnkojecd+1W4Spv9PRZsye/Y4il5bNDRMugSzvZnBktw1RKo1uZUF
KwYj8lwDEj6aUu1s3x7OoLrqezBzxkPmdP6bVbgJQnzZrOdCUkL3UcxjPGpSI/BJ6d2UT+LaC6cK
AInqNpFS6ob4zAo8VFLuKph0+3Z5ajMn9C600GwENgQcG00OfwOne04OKDLkjiRE8MOrUOEGJKCd
KUzoEVZlT69lX7kHZyjk99bqLj65R+Oqo1d9oNX74tE9J7UADbhlD1cAigM8eoTPrpRZq4+wcpxt
aijjNPVuvAuG3lxKb7mtK00SZBREO1r8rAfBdAPjnn6EIYbrKZHpqpx6f4NtFR9gh3J68K1+i/YH
xIh0iIYdrWANOJ/MCLPdT0RosQara9mzas024hnynbkTlS6vVObgwBtbF1XheN8HUCOygCDqCvUO
YcyVPDQa+dfUyKtWDOGa7EGwz54svgMZHdBPLnEKpgEPHfc9kVMVE2IZWN2jTFIsY0E2bRrAO7SH
miswaNGqJXpBN/6XAnPodpb02kVXA8WY8KUapFluY6LRdn1faBQvzftAOyNXYX8yGb/DqnAb4Pl+
ebtYh86W5ostxZTuxkTBzcdRfWDEQw+3Lkk6IPiHtmvGmQoh5KrPMOwTdcJ613hfUXDBrQh8cxtn
6iuT9uzk1iHAGghiBHYRXUbQk3nmHujITyUskkbiR+/lcqfr+WtU81szCL/RKmXyex3Sx7Qgt7L0
ZzL6Bu5nBI+imEJgv17Hg9ndjE5ArEhukWEsotfKdD9q2fxwmIbscpeCYdDOc8HkD4pd16C74FfN
rQPPoNfqA2kUTN4uzTbOkkTtowO9q9w8vUirImwjsObzkCkug5997YtQbFhModvAH3gOpooNQ9lA
5+HoDxEidPp1rOtekn+zANmtC2uqrnpKfk7G/rQuyYDedelcnC2TSGo1zWSm29O3LoY6PuDMWY2S
94CGIoNF0wRPiCPnu4xJGhcUbq8H+qPXJRes5u0PKktfeewzDo1jGTw2PmFHoy3Q2Pec/Uj9WBsI
CS89JIU7F2frK2e6B5zxNP3xrzpW1R1seqMwH2Jmym5HYh2nsdj5It1sxMHntQhtgq0zh54Fn8iP
FqLcSJpVs3DVvAHXe1RZ727JZGsz8T2vrNqsbgeTkGcxa//gazf4iiNVoOHU39M6VLezsA0Aikzr
Dmmt7FvyYwbyJmhEs7LWHAcBFa2lNSxhZ67LHSGK+yaQ7v04CSDbrJoGJYZVW2sX4s4Hgav45HlQ
I75TOAIE3vuttweX5vLIlJ6qDm0nQfn1jLE3U2Q/1AlOQvwgZ/i96Qu4RPENqN0xH1HTbNIKEEoT
2e/QKtyH0kus72aUEsQ1O4D5VkbS66t6rGgtJBkmyY3GKftdYGDd1FXfPcxj21yFLJ7XAw73PXzL
u9krTwijlL8Z2A70wTRmHMaDN/jvYeQTKG11PnpDN3mGH+Vcm33ibtpizLcu9pN1XYGsZ9zqF9uK
zIT7lilDsp64FDc6o6u5EmHlrnxV99GGtimsoEF3020ZwLeJzDbdhSh1dybt8G3N+9orzEX71CWx
ft8AA3pmNcue2eL6l3zU4iFLFebt1E+uhDtS8YYkUDfwdCHgGF0IYcMbc4SVQIxO8ISXcCK66xJa
WMUpf8y2zMrl0WoYx8aFNjOCJpfm0RCJ7Sy69qKITX8mc7N/d+txOARdJUmhTtWtE8Xtl8p224zn
r0rVxm68DZF49C+pruYn2WIZTjk+dONjhNlMrjkn9XIzy9qmSUPY+LBNUp6HE5a3otgGYe59Geki
eC9RZiTovMClU/30juRBbOHrTK2HickBHH/j2Vn8iqIZqFXl9w/5XE7mhugk4xptavJK86nctWFQ
OJtiptlPsojYpEEaocJ0MgMJdDEWzyLU4WXgrx40gTPHtpAPY0Ft3JVN/60sSiKcYp/cHEV0YltS
kublsNiZiqF4NOORYAThW3vwztk5rbpmNxUE3gFgzte1MecM4Fqc4SOwxUtO4mC7cWecWXTbsu2Q
mkRklnO/WuIGDyiuozuLyfZ0H/hpW93qKMbwIiMtoFKsaT9aFAsFY8ypw0dNownXOOVmEvTRKvOb
0XmoVETkPcvYhFGp7Q4pumG5GkEozqdcO8Yab5a5pd1CXJtNSMiq1iStUjp59kHFnvtsMckhjJ6h
u39oM57Fb5Lc0I0w0jA6J8MC7+QWbtOtFUQMayxm2RiUfFJ1YtVW50EZ9aGHBXCvG8VZAG3RfmZ0
zmxkAs/FhOWq5Z5EgGMnZ4S8yTq0ev+jYIjBYCoDXdkmrYJhVNSPHfEWyatpOv26IMH7WvE8MnKb
5wWDGQQ/sEtFBw+epYHQMSbNOWkxy6ej2CYeq/NWQvrfdVY3vyGg6GjL1HDwOR9Xfi32Fb/2ONPH
u9QEYr0wVC3uCUNwQT2if7QKp94Ap4a0ZMaFvY2yjkg6wUhBNJj0dQZLguQ+AlycpsABTp5ERxW5
VWSsr4m0Tbc0lZbivJm22moVwlj/ykC6sak4uENvT+SuzYT15jraORRZW5OywMrEUCQAulTF+ySy
h01bMau1kwLRbNbF47dcooMhH/TW1rF8ZwZ8O/BOcKgJRKiWNR2Q68Me6/vonHGk1cgwnBHAttfs
aqndLYMyzjfclNDO0iTejjQ/tzJnGw9hnX1FMlmvKukXqIKgexkjO0k5esDOoNgTGCyMae2ktr1D
YgFtSfrGrSLc7L4eYzhFWX5NmDpdyKikoxWNRg7oPI5/1LXnXIdhkrDQNmR1VwbPbsfC32P/nvKY
PPQ2L5gsIYD19ThdwC/Jm0Gj5EyBrh4yBk1bsJ4smATfHBNh3gXAPFZd1+kKIUj0xhQ2xcgO0IrC
rgluss8A+kJk5F6GRPPm0n6N5GKzHDssFEUSF69G3b02NizVeAj2jrtoOqp6eBeajTVIxHw1FcyE
TQ6eCUMf8s3Ij83XU2bTffAjb4Oy5A2KdLwd+LYYyemXOuAQEQWbaW7e4RK9dCmW19zqRbXtVUmy
rLaReQeIIfJEhsc06dy3jFHdqoiEt6ZmNsXaKHWab1sSG/vI0UBjvHRh/Xf+ng65v7ZaJznnSGnv
6D8IAcBC98F2qMVw0ynqbbSfAGCW9g/WhnpRA+bbeWSCTq6B+DGWHNFSlaJfdlS/GY3GumAEoSNQ
t99VrNXRp6O5EkjDSBftN3E81djvvIYN2CAIHc7VhQjmaBclzTfOa5RiU0nassMg/gpwyZCh5Omm
5wFM1Ip+z7WN5PCJUuoxMRroFQDSTrFnj6CDZwpHdLMhOEiQaL3RMtbrvxLdeE22ir2KU+upJEJq
nQ4OmbVeG6xR7AbPsTaJPKcXvJEiQAmDyOsRlA991jmzTuUUnxPSvFXtA0bu4gdSMj5sVtLdOFEd
lUinHuLKerUXPb89lM575+btRkStvamN4kkjMfyokc0yky4DUC90PSi+0YMSkekV94jq8R1XEYgI
VQfh10H0SI71MABPkNN434CIJGEzCEPaTmocCcZzJszDRWFyxtHuPutteV+yYIHZtt0KX8oQ+j1k
wlgZPAnF1hMZrEyMjeOcRJqjTogimI9znaVufTt4DoW1mRmEFCPmJcvVIk5kOwS52W3hbdc0rb3g
iv/Bv8rK4MOKrHsnBQSSBUl8lLXIjpPL5mra4/cwq/tmDxka+C1gGHAXKYzAXB/nxCfgXZhPpMnA
iDEVUgNr6QUuAViThNTIaGxYngmqPFype8ulEkbFwZLgaVQph7QCmDY0X4HbHTU3/DpPyLLIIuM6
lB21Tu422xSOB8IQtUOJ7m/9zMuPtUv7r5GiIz+tg3/IKW4dAk5qo+Ei0+5dYKzaoP52t1KXF/we
8KaLyWdMTSy2b6iYiKmJBuJcGLej5TwnptOdVGgAuWu9ZB3lzDhiUUfbpCrMA4MUY9O6fXdVIsik
c8GUVWTuez2G8tIbgjZcOCbruJq+ZpFJ50xN9g7PcbJKlf0tdAfzYQyY+Xsa1d867avxh9v5wwNr
n7Vi3Ec6omj6Y9vQjEJUuTYJQb/OW9hpkIsTBukIfg7SK68dlXdr1GlOvyFrTfZbbIbElKQizo4N
+yOKj2qH26d+I8yhAjni2FAljXn+jjU+1Gtzyoy3yitaBvso4lI2POYQvq8PQZa22KQ5IvkySGN8
K9GxJWRnaxfT9I06i0crAqYJqSe4rUY7vJ5VzLAl8T6i1kROIGOjOza0oS8kGIZrN/HHcl0jh/8S
aLe/AzDlzDct2Ygkv/hFtacLyjBNKkhQ8yy9nVklpg9BPCHVy0pQyiTzVO9A5MScF0LjxkxadwDv
0uFpCYfHKXK/UCG4D00YVbuomdSB52Daem3HUF8GTyNBeqs6Lq2HSDCr6mL7NjC78K0gkW1N4nyw
NrGMLoHoIM9Po0VRc85LWquNGuITNYTSO0iKFZ6DxOuPTsn6s/IUkSb7KBz10iRi+jjSC6OmKZgX
Lfm6lHdoAKD8eVX71NZOc8KPHzD6qsAAr3pBj2+q03BN8I/56sGBsW9G4mgeB36Btwkgdz/3mUKI
B/CJphEN6mXyA77X7muwltw9hGfVo9qPTZmc55p8ig0bFpavto+omKYRZpalCsU2v1RCrDKvReb5
Xx3ienm0+1QdaoKEVmAECWhCiRgQZGnkqDQDWz+4fa1oPpGF4xFORAJgbRn4F6yO+WccpaSKRiH2
cnpq0/2UDZpEJh400gn1tARvcfDGiZkjoRJFvRns+mOkvN4yIrggMWRc3HniWGee2rh1D6MwCZsL
thLrOV2YCRs8QQXndde865rKTFZ5MwT3nduyn7KWVXf5bAzPhpP0Rxv9SI8XRgbX7WSo5ww1yg22
xGmPScDExzd09oXMHf8eswrHF3Sc8mQYsfVtypPsqLpgeLAsm2aotnqe0qpkWV0VblBa1IyMShMX
KsHaHx12rH6kK8gcWRLWRIdfsZ9IUn1OqWlNhIl5o8s3XcAvUm0E6ifr7uaow3DoTbW1tWlDPYrZ
j44pMbBrHPbTR14X5itkKAq12VOMmGkw3cQSMfMqSpPmufeWdD6GiZuIzEY2exJxOOwkWxF16b42
RpJgaI2e2lD7C81KbevOy861WZbIdHxTnCt0SV9UWipwtjopNjE5a2uvBZdsJ8q41FlT37jTGByK
2AQPNMxke3XCYTYLdH1ltKO6DvLCfqF7a7CJjfWjoL47I4geSa2k+qed6dOlMeL7KU5x5OBipGlf
pWDUu+K6V/K7MZjmlsUpPHixqzbGNJvXcuDRsFMr3iaNfVXFZnBXak9fjZM7HD3Dn8eVF+JNUZw6
eipGnMyqPXax7K+N1s/OyCm+lYE2t0M4iV0aTG8RRow1YmdOBlC8mM2HBb2ydnpCqR7ufPIat0ho
7K3BjY6Mqe7WA4gKUpEqejZVVk4WjbZ5E9va3KArABLgVtSyYm5fkxzbF0eF+TC12iMH2+z6u8An
3I1Cj8DF0l3Sf7QbJyRpsdmkblZl9LOG7ExkzmZ0Gd/QY4XSMVXxzkQXusLNeeNmM38uwkvH+Pd2
VCV94CF7kp31YuO62Li49RLQ3Bs6JW+ybD3Icgw8xjGONp2Riw0BQtXOMjPnMDrF3onS+zmoOSo4
iOwkUglyr+ZbO07sFWjh57pr0jsv6pGzWwcKK7UfZmf4auBDXlu28YJOS+zETIWsGyPZ1wMbNdj+
twIfx2Xsm0tfLSxBUQVs7eZyEGQifhvYkvBdYcVXDXLYszMY747h99eYlNtVy/q/ShiD0eiRzgsO
S1xVhT4jUddXbd48/3ds/X8aW7N5/61A6fmti5MyUlX50+z69x/7Y3YNsuc3aWLv+wdbiCn0P8hC
lvObbzO9ZnT9L32SswDt6Qsv7gsPce6ikfoHVcj9zXVws0C1tzBkgD76T6hCvMSfPCfgiegUAO9A
HcXM2jKdXzwSczU3PSZgBgpDXszrMtH9pc075a302HRf/zTPv/sdl/DnaJ2f3TifLyYZ39M2hA/B
x/3FGRS52kGDrJxLbGCuL50KezyEmKcsoY9G5SzqV4bPzpsc0vbw//HS2G9FECw8poXf9GcjUGJk
JjJ607nMEs16KVtDbocJhMLW7/FU2yx3jEJFi3KmC2ck2H//8j/zKpZPjirAAgOABIwv7teXt+wE
xwI5XBeUUKyigTEoKgwy7Gq4zMvL6QI569+/pvWzEeuPF+VWcehHeiZemJ8/c1mXYR/V0rq4qFNB
MAUIN5nhNjufafFTjSnh7CQ2L94jt+z2serVu1d3yT43PK5D40EVrP0o1YfOaKNwi9PBeSO+hoMA
tbYwT0ONl3OTzJWBA6A2MetpZur2+u8/B8/GL7coA1gMXC56PVPYzi8CumAM7F7DK76YPVVS1ufO
lc6htRI6A/QhRyN00pnbwTr5p/bkL+7Vn1Ecv188T/J4ME/lhX81Y3kGAgnttuYlNQds68ac0OEt
4w+RAuWYzFnfu05t3jDBQQQwxf2/Q4H8zwcTWAr2Od+DD4784Jcvb5CyhHapzYtnePo+WR4YDnr6
Lhoa8+bvP6r5FzeKbZKNRjI1Lwjx6OcbBZ+oKoXozYuTSH1vUM1nuyFhes90ye7edeYQ7CO85ekU
0DtqHyk2Bn2sABDvjX/zdf/VB7cFyRoAzlzmpL98cAtqomxEKC49fKpm7ZCAXJ2ptQVsghJr/t9/
9r96SHyWPZ5L/uu7v2bQkboqEsNGMNh21Ii0K3KiByJdnXpfVCdGvw5tia7igJFwl+NTNm9Ai2uO
3akJA8mEIX4yvEHfRwxjwXgJKzirbJBbU5GAFceAtPitKU8ZZa8ejxI8Vf7vnIN/sbz4Ft+fQGJF
bFnwyyOS5hHGO2QjlzBMiQWb/bY9fN43WhX1a9sWAGmDkXUPlOO54EiFrX/OYbZM6FJrOIgR8xen
yffzONN9MUPRvQctKa9/f7H/6m2i20JwBXTDccUvb9PgFDB4jIkvLipyAP/LZcb6U7+aAjREk7f/
7s5edtCf1g6CZLirsf+BzkMc9usrFiqyUpFNHdHUdnVyVeG+hTRd+YedEk0gFj0+fhyPrkkYgvId
UvAMIwPehwQjcr0i3US922DO71KgKXth8BBgtmDhXO6Jz0vUsWtA1UzwMXWDX50m0w7OBhz2K5LL
zJt56qvT319GPsGvH4tPwvdsc+dajg8P9ucHdgZGAQl1ii7g/Jnu1dPcblLfSG8bO+eEXjINHNep
PzD5sVwjRzE8FGFM6lpELxHmhC0QvtdA0FKCB0Sh/B2ucxy7sdf1WAXMiH4f4d8M8BBVMQgX8Wh8
oR0XKQATuKVWYzTFLigUPwY6aAmejLQbQdoWMRxdhtfVCgFteSGUIT4FXZGerSKoboY0pGQPqlYw
7Qfe/WJiobo1qyn/jnfc3KBb4nxoTfNc8/6G+H1yqwnT4RSXm0Sxfx+FdAsbG3da34H2rMj9JnI9
JMQZ/q/rg+8ApeMb9VNfIuKHnuP7D1ISCgw7IsqIDrWGZuAAGrWcEjw5tWu8wMG3xqAJtC6LTmWH
Wc8KlRtOX4BnDYi7qzAwnbMV9QzPakzbGJ3kwzQOJlNPUuvaC8l4Jg1tV5UuQ10rYywOt6LGTlzk
7VpLJw43pLPKpyju2XYz7hEfxVS0AsoiMaTGSMcoDeTWNxVW+aJy3TfkMZQJZcBqQwnIQjzU7AJd
MvFjuOjg34Q2/ZWgo2G00maa+wuVOOvZmU3Oe9g0yh7sxdGORDoR91M1Z0PLgHDsqYKbtaoT8oHR
7cU3QybV9wD5FPoeKxZ7kaTtRtpFdIPftd21kmN7g2RuxCT1QixJcrQY/m1wmnHKV1VFB6rp9j5E
gB0nwOprITv3pYLjsmo+g46XyOOoX9KP55ggZNHz9azjUJX7NqqBK5ikJXNjFQIMUvgZpIwSEJ06
4cpOQw9eE81WPxqf4ctDGXSZcyx/j2WGLiwkN0A+Vf6m8Itg4Q1Ojr80pAA7hEtkI6oAy6Vx5CSG
Ga+SCWlSAZ7alPWLgd3G5u1mKaetqZmKYGeIpfiZXX3P7J0rDVakOgm8qDarveG8AbuGCsP0v54Y
EIT5F210fGNTqNgUpsnuEbdI1hUOoMk+mbgrV3Fgspk6BKLhfAFc/Srbjm/Wg2JALG1aGYj90eqP
cuT2KiPGD91C6GkTB52BH8xQuifPeQvdkWCSRFCvqjxgNSpG902Hs3waLdxl3YyTzetx/xkO65Dv
FBDv25g+fsMTStY3ljScSI3Lm+PEUZ0o68Kn3hvQ+ExFdcLtZT02YpkPI8GQZ6UG1meWM1QmOSbJ
aGOaij+JZkYxqyGh8LFQCpFn7HMa3wUuF6e12KnJt7T5G21spjf0o1hiEFkE5wjb9Vn6lb63XI9N
PTFYUT/XSGo4wFIum6gPHYBBVNC9g5bnUsoWT1sHy7On4ODdFkzQUgYNjr5bECLWCnPRdNd81iJZ
Thv+FhxPe4iiwbzpZ76RwaEynKzRfERAIUHvp9N9n3DcsPMUN1tosT0rjb1yWqrHyeLam8XEh+KR
5JWyeOjekajqe7jz3TsNDZqWUUr1KbLBfQtgz2/lUh7VObttI6PmNc0Kql+ddNP9Z6EwZ005AUzL
vTdrwUktkORXVJaS+WOQvjt2vuBEfJsmTbN01piRY5QLxU2HnLA6cxvx3VnLuy2rho2nq9pDF/KO
RCoowquqkVvXzOpX9JXs5jjujHYbkuv15nUzZs6h8pDLNF3LO0cHSwUFWJo4gMZoGbl9FjhMS+R2
IY+//374IQuBi5ZKBg+5OznIcVA2YXOomUdcj+4UnGNklG+xb7f5nm2HN1hbOiX80SC5e0vLLfyW
GzEvXn4+QmboghsfdLuUQew8atOOl8AZu3fSz/mO6jCguOP/StSi7RZ7G2sbYY/2VRbDvzInDGss
AzbWC3+8gZjuX/FxqhOyFe8e5QliKbJGeLeI5NoD0BbzBnUrdTky6BuB1ATtk9Pzm9EL6TsnSKf+
uh4jI6YnF3IGND2iNld9PAf2NuA/Z8gm3MCKqSv/NAOJJDfx8VoGjO1UI7DcWZJ7hBGp+xYXI9cU
pCyf/3MRyHCr309JyVXJM6BxHraVqwZ+yKn2lpcvRgUeZnnqc1R1r0BcqpOM+FYp95tDE9p8q4mF
HQb15XIdcEifiGIMnwxCrO5w6HpviFJ4XkWOKsNKEKPCU+GJb1vIgavPO9HRZBycxoQlwDWp0bcm
kkabmrZBKi41cctXQbV8QeDaWJqsKmwORWvKJxBW5GAojqPdloYpRZEVoGDExh0VD5NI3TdyLTH2
GgFnAPpWbE06MB9HYmxJcLRoYq5Y52UOF1bWrwAeeNAbc9R3n5+QnYgaGZgTsroK18nngReGRP06
mzaPaMQRlfDMTKxGjrSPfcMf0s3na1FLlTYHI9/TZ8X4uW1Os+COqnPMiHawEAFmt5bn0gpwCfVW
sWn7npPMctXaetByk45mPm/a5e18GlCzJHTeahQP9rqMI3nGAcRjNU/ImX17tndovACIuV3EcpRk
PFyWE7A6xl3rMgrllifAPQv1PWYbz96Og4+/K3EZF7qyz9173Y6LCRlxL8NK/JRvEMC4a/jb8qnU
gmMrGRNXWVMtzmgJWABltsdP531sNQ+msCDS52HGhSZ817xJ0s+1T1uE/VWRySJPKRItR3ImVfOC
BKhOnxfg97VoObiT6M26sCysbeSz43zeu0wV2Na0IllP+8n0rWUbunzenw5z231KI2A/lI2TXft9
wC0SiL49OG42HONoIvvp9xsCfU7wUZOONZChNbT/j70z6Y7bSLP2X+nTe+hgDCAWveicB86TKG1w
KFHCPAbG+PXfA8oj7bLb39qbOlVlk8nMBAIR9733uQeDnCi2gtp7iQRayttVIaaMmwJHoXUlXPK5
VlNaV0Bh+RAyZSTVWpSlVaIDl6xEs84MkkQ2IkTrpYleJcsbMgDgUYDXgjJs3XFhTrIRajecPa0r
y+UtcMlZD14sCAcvaP5g7YcNTxj4mrghai6aPq1Y7SklvQZxom85qXNRm0A++nVHvgFvD/cXpOus
2FShz4fNZHJ5fHcpn5KDfwYxiAcQjvzImcc1qi2LQhW1QwgaKZAsV/3y16Z9x23mNCBQdrjVp7ti
dluxqjmqgdKd2fh5aMvYfwYmCiMYbWOTuu2ER4S9kL4H/pBMh64fSkpBVApVsmQZvcLCyl/hBYR0
efIzEtiYVqjbh87r2YRERiafzBG6T1njYdhxq4w3LkPh+z6Yimvb8ShiDKk1YEp78PIGI2zLyg5+
MP0e4X9c+fCNVg6+frqcK7J8zsTjMU1qnkhzwoi9Q/KU7FBm8ZSlM59zUvOFVh6Jkb3Rp87OLAPY
XFFTddg1aJOHd59eOq6yrDVPzeLIyX46lGjZ8zqvoaaEsHi+yylfICb2xGLIJjNctcrGETlBETFP
zbL4n/A0IUTKOGZP1bsVJxjasY5GZaPCoLL16yYPR+MeXCRfT1vU/GdDCYiGBqCnGxRAoowO0Ben
XRb/ZmCPUyxbuiYOpjvaBdnhocGv+2bknlkOyhlh5fPoSG5VGTcQG8yWPw8UGGITllVwq+HIXzq9
PUzCmHVbe0mVkSCQLEmZrKnAXZ7hFnaspzAIuYLeDoaRGZX1Kc/TmiWvY02r6A0NKViZWlrw4GEl
hCSPYy2tq2jy5JNldPSNaHIqOOjcI2cwvtel0XvaMRvlai0iViuNh/Jh4JVJJrJESlpGbrTkgUmh
aMk9kS/7zTokhk+zBjOpsEa+GikhI6E4jauqY91rG26hLufiSUJMJEbl7cSStFlpjVduzdkuPkA0
Sb65gzAVZuOeO64zcMl4GfAC48cOo0EjMXgyF9ga3COBdtM/cmCj8kFxvsEc2Lf7Chj7jpQQHu9A
dd6LSbfQAzkGJDtPsiqh8/CR+CkAOPJHNieJQvBgEaC6H2IUa6yxvnOssQJdtXohLPzYMntEIEUE
1R2VrDChFRQUpom5s3e8cvwQt/30OMVCX8SYPR4xc5L55w5hdea0A3ASBxCWCVFg0Zrd2rhpqXqC
Zq9lGZBWdKaDHXnG1752vNeUisRv2HsGYjWTYrs95ozqxGyjXCjzAkZitQd2RnUEf26LFyJkXA1l
jN5CsALNyXOm5IrqaZhmqUg+FnUX3Qv2+NO6L3JqcJRn7ufAm6+kU4ePseFnX6tm5jeRKkkUO2Wi
tDe6NDix5mY00tHW4fRbtXIQn95khX8T6H+TQHfEm4Dyizi8eele/uvb22zo6qX49j///TFRoGxU
8vsBz4+f+mnAE4gPbzKxBRDwpyzhzwMeaQO+tgSSuot1mjQ6qtjP5Wr+B5OEOZ0T/BPbJ9P465TH
Jrfo+OgZwrWXsYH7T6Y874U3KT20VAZK1HbhN3KWf/4bDBqDCeqzeFL+2Gy2hTXdeBarhZ5nVr2u
5ejz1xLVn70gqj1znkV3E9Y7gSrjXdd2XXhnh4z9hnBSsteLei3yoDlEMzv/v3699zrf8gZ9F8aX
ZLxCAPSdsihToZVkXHb2q1i8pMvR4m2zqjwgGX/9Uu+1N16Kr5qRAAMJMObv0eMt5uKozyz3nC1n
cLKL7cHrYAQxv4pYVTHZPPlZynq1HNT++qX/5F3+qCfBSs8YzXr3NY5NNsym0bpnZSNLl0G9yPAe
NKaC7XPxNzr8H6YCvFGuQNzfpLCRc96LjBPlyIU/Je55rBjmcQRkR4Jr2WQzPHQ+Twv6r+r4RJ8D
x5255ZDMGkiDEkOgBFnDhif9T9++YH4nBEKuL2gpfDemoPyAc24UupQfubxdSbkziiyMs//P17KW
AQRu3GXO+u6CilLHxEMyu2dHjegJrrEwnYrprl+21X/9tpZ74Ve0PKMHKdDtA4wDvsml9X7Sk7Ab
5/HTu+chjL/jFKM1Fvrt33ybf7x0eBEGvG8vxir17oZE2HZ9YvruWWPKOKdwI4gCiNpYW+y9/27a
aS2fzvu35MBRZm63zK7fD5QAUliDNiznTBafzfXbAAWzHbtvKgZBhjUZJyIxc5MuA6c57ki/0lR+
/OsP9k+uYMoLWPaWekqy3+8vmNC2IFcDOjpP9LacnKy0qERbtka1obhCOfgU2yyz2avPumeS+Xbz
essElBXk7ybQf/YNuC4t0nL5ppmB/34NziAFTwU5o7MaODe+7VNHQmtnTjJy+9dv/M9eSggH1j71
DM4f5uxTDdag9RvnnHh8vFJG3LIGjYR6HQi+/b9+sd8v9SzfpNeYHUqXJwuTp/eXb02ENm+a2jhh
FuKEYBgtcyYHoUuPCJUDrrrgb67l91RPXhLXr2/y4ObWcf8wzK8z7doMvOXJJOW6x1vHRl+1aroT
o8GsFHh5sX07DcQB2lkScUsVTA/O9FWznQ8S0Rz0sll+W0F+SD2zRk2hxdHQDLQXWeavPyTv7RH7
6y3h8eCHNbMMsbF0QJ55j4HBT5WCUnPcE7XmBVYgIq5VImgrtlTWE2MoZmaKHBbaiuBiWs9ia/HL
blvElWI7p0sYPYRpiwPLA82tnaJ7neyMS/fHqdZmhhFv2BmiwngWx7yVFaEDvh16coGyCgixe20X
Jc2niaHdqBRY4WiDke2WqVUQuc6pTfkAVzPnvRsi/WiJ2FbkEzlSI13HcLytg6UoT1yROgcaWMgY
N3hOUaGzIj3tiH1eNrzGIlAJFaPNNgsQgGA43lKEJOuKMCtXSO1yhEKz7/TeYMstwFkxm1NdVKDD
t1YZnzLanl+ZIjWf/LqEMFBYyXxnBexaDKCSaD30aiafrVnylfmaquJsNaIPPTVENT6VXSZesoR6
Y3IRtvcyWxKB3CJQshIgrF4KZNKvtQ7tw9D4zV0rumIPwRkvfBJRi8T6S0RglGQX12/qI7RAbtJF
vnVDZApncqe7nHHh0+zacMcWBfhtdPx2QqWVgc8H6rR/p1Skn+wBabmWixxQ0LUA1KVVr1kR2fiR
6ZfaahVSfRDMrXzqazJUTN1m5wgrmN9SLMdu3fG5uf0i97495fDABzt8iLmzwpPXpgciCRhZZ3pP
OajGwmUyUc7aP5GOWpQZVMc38d1MbU6/TNOmbW4ayIZvAmmTEB6meRGByscSjIqZEiJEEAhm8pdm
6IvT21HSQN8iW+oOjIjtaTGAOJ5PTX0L4vNVVGTzuIKjOdoWOrCuYoPBF8SeAkkGQR/lAkw2z5su
43AE29rhWh448pHGDPm1QQcQejLQa2or4FnUdT7mjjnnubxipsb5vnYiSjGox4Y5njDCHarGexFM
07DsUBKbb7zZau8jR9sHTUrK39iRcD+Xw1A+BJiVL3G45puGZAq0GQNdb2clJsBJqi2PEV20/BYg
opRUaAIWpgoF6pxe+EKCuRh473S+Cqiiwawc46ouMinXiacQ+hl7rOdSzw8ZdTnbvorr+pRBcmNn
JMAYkdErb5GM8P6mYV8gGLTd9wAc2dGz/f5KCo9kzjylGMb7jJVprRdVdzRrrLIdho9nkWet2ilv
Fl8n7ROiowSKzmKzjXaLkWMEwVAnG+qoSiAhfXUl04Ewb6lV/DlaJnB+1dWXIEXEnjlEeLbmzm/2
gRrFpxqFbUffk/4sorE6UU9BFnUaXf0ZVGy2hSui14Sn+BoDrD5rOJjl5xS+dkcmhJFvZrb+ftmM
whyemHluFovBtmEPuKLmmP7YwO6WhYkpAAGtux7J74idpT6mbax2s9fP37CTjwBREuN2llXxTCOA
u87nkhRGScl42gBXwNn/QmUc9wdC9yaEY77uh9baFXXFLwoM9GcGljiqwwpmBfQezKXwYindRKXw
HW/VYu6JquWbr8cLdrrBwXas2duUyUAlLvEnBoW5DDcuUXxE8Vohy9MvqauZEHxR9Y+YqLGdD6Xa
9V5G3Dg2v+YEKp9lntjQva1ppwxCWX3O3yHDrrjlqaRhnbC8XwiXOtw6MvlGfVwIF+gP5Q2WL4hM
quOiNgQ7spe3sYFhp9wSahntbKu6A0AgpkVGsp0JDZ3VtnuNWpMFqdLSepjNBbhldkyyWtLL0Tbo
J8/cZglMK+T7xmSGzChOA6U1KgzQDMzeFC9/zttDpyTP46D3iG8SWqvOVZsvv82aajgqbz48VmM2
Zhiqb4D7smgT5S4InSLcDLXLrd9DrDy4k4sv7G34VNdctuvKH5ibQMHKP9lVE7Gfi3vsMU5FrTR5
PVUXn700Durvcz24y2ixC+EsdQowuTt+w5PSRKQODO8j83zy+7FUB7qCwF7SiJD0qxwG9hc1dICu
PWfruUkUrcOZ5eMZu3pv3Ce6rpxDYMfB1YBathYY0LfxODYAXoTezcDqH3EyEOKQUKMeB68t7hhR
fLdz4BAAfa6zzka4EjloTFu29GT0tf1K02f0CqF+vI96n2+OOx6ENLqsZBThE1SAYb6UAebKP0Hs
VBVFtNjO10qwjq+zXkXjoZOTeXabar5sVOfcCT0lQNroGyEQxLeQ4nBiymSUdN5tJ6sjsNe2Llh8
nV835CHviiRo1m1lqa/4f3Niy9r5UkkxnDtRQ0DwQjsByBI4yTqLcU+MvR4lvcw5y4UMPZJOgXvC
rvAlxNF+P3ZRho+uNy/bJPI+Z6OgobrNY8mzEozsCg07Ahs0J5ft5DknA54nGfkhUi/kYOpz4WNT
KBMPxIEwDXwXHbRIYnBzsjPYzGJOp9QqpIQ19CcAAqXzIIirHoaSbkIwkuGFOff6tqPVdSWHaPzU
513Tb02l3OQ0JdNEqUCFx2YVhCAkrsSEwL2niRgiulcaF6mvq0czIVxLBWUP5MQ2fDNDFw3Gq5En
/HdraNRlX9fDfuJBeC5TRQVDLeMQ1d7ieBGzuO3BZ1gJI+WaYWs0+MNtZA8jXdlp6NVcl3n7KZs6
Z0V/mkd7s80yCgFAduumHiCh2nAPwnVeVvZl588QbHBQWcE2yH2XBdGCK2OLPtxJA1Yq7Sju0XUb
4gkL/Vz1fnKnSN8+9rQVPAX57G4HClXWWNCZivggYFwT2RuKTupvnHr0CRqFOiZk1fEc6haiXGgM
RDZdPqqbQXNOobfPB7Vdhck1/rDp0WxH49JLOswUCbj2XWA4rb/CCert4A14gArsBCBgz7X7HaFy
+lgHTvd19EL/dRSdSHYmg161ZvjF1CUFUEyzeYBurzvdgL6OcTMd/K7+TkdZdKNSbAUrnaju5NBN
XTFdpr8ynpJmXrko6+uMp/O1kTMXtk1B57yM2LNHeinDxryz8Kt6twvOWQ/fAlrW8Bwzr8ZWA0X4
Gl3Yh/Vbl/l1SQ6gW5X2ZGAcdvjWcgQkErq0Jk/90wQuiEDp2379Xy3077RQTsucJv+zFvrwrSy/
KfXt2+/M7j9+6mct1PogOOAukgYHnl+M7tL8gPGZRg2c7r4Dow0X6q+QNlzobKeQOpHJ3+zRP7nd
HfcDM14sVYx6PfIO/0wHdX3nd8oEsDd0WOpzcUo6qJOw4n5/Cvfn1jHi0SsBSOM4q/dYXMBLbyn0
Ji2PyTSgoEf49njRwTFbL1nxjaUWTGMU+oemoEcGW5xi9u75PBobVzxMGZlmkZglzRxALtZj61Cq
KaZnhLGGWiDHc15kVFpHuzYpZZPchE0cuVuu79eeCpXj4Kho7xEx2Igga7jlcZBp3fX7mf6X1UIw
rVa41tXOi+lwz8sAnks6V89u3QQvZauKI5sAYOWJYGrt+xt2BuZ6SBPA52AWDuWc5A92DJGeSgmq
ZhjVi+o5tkia2oOhTyx5koJgW4gvYeDX5FKKmsLwoo2iy6qdu0cgFlT/pdq868fWxsXh3w69JS/N
1MHMV0TRZ1rTiRg62XDQPg+BLGG0iBG13bdUuB7GxF2zO5tvq7ryj21plzth8NTU/WBdl8uKUGYb
5kbZjRGEVJ6HgIyteQy2ecScss8a7741nXI7Nq65NrXrXsh0UsdeaYO4DZg5ShgM6szKepvZDdNw
I9Ucb83qshGxH28bqKi0K439g5XU7ta2PP8igkKxx79d7OzGoWFDK31bD7a69BMeaxTuPSDWTF/n
rBdbNZI3DP1MEbQO+UWzyHeir6aNUU/znZuk/peeLTyDzs+k9NTeqp300A+RvVhFwqcBvvyO5lRB
V47I5ksAbull5IEsyoN6IsqHR3cbFPmwSeIgYAvStrtGkJicTSgjAVvxpXY454HUyi9BW47fI/yp
O22WU7BuwqLcct+4t+48qvxiTuvHuLdSwqDV/GII/PSAbjzz0qiy4RwsI7yqMPmSEwnkvqYECtk6
DDaxzoJTSL36NcpddZmP1mM8GXW3Mhy3OQR9ld1OeJROAZzya56Bkh1NIiYcJy4BvsQyCv/QG30y
77C3YYmTNP7yYOsxPAvQrGkJgGalp9bZxW6Np8lq2Nk1lV0c5j5IObJIj+0u51zSzXaPYjjSZL1J
G85yyiqIR9i6uDEM7yA9WIIx1rLLVtgvKE9+eIFXZorPtZV/FNAm7jBQ7kMjsIyjSno3tPd556SZ
vxrkWMqvlJU1yTYKZ03L7qRuVA/y9assnVBfuCWuDo6jjx4z9Zs26BkkbvPMf3BDlW7ZFRK1y0t5
Gisf0qIMFQO8GsfrXT0ZRTquk3mIDjUBxPbRzvF+kLU0qe2LN6XwK/9UEpVUxqbwUhvkqy/43IsB
HnsIUEC02yoKzU/Q+qiCNGsjumpmv/A/IhkDgNlyCLRuy0n24WvKrhfXpZbQmeQqtlzD3Zp9dc+V
C3AtkAX77sU8l62ngZQ3JwWZfvHZkBoH6hSwF3hVjsxTMaAFj963SA3hFC/2rqiQT8WMjyMjUcKV
Ys5WdLRAPwxQwnHOwBB3X2fX6bK9HU5DffBnMhEbvIKwfKjZC9kceottmoYPtIxiMbpwdMemm6kc
S92bX4G1j1f8oQXYUhEaKXAlg7dLZFld+8FsE8KfaT12unMGvNaEvjcYq8if/GiLRU5cT4OYdqDi
+J9mDoOXJryObh8rnB/ykeIQmDyqBdTdNuaCWhv3KXOxy1K6DbUjkvt+8sKNl+VuB63AoXnOsuN9
6cOcqOI2uynt/EJHC5qitbzqYoo9iJJ17cPr7zDe5FTvclNhgmw2fckuvkuFfQLssidTmC73Kv3U
FFwmW8K0jrEzfWiVfk73jAB7Yq2dETaKMMryyo/76i4YfEHHYDN8giJkz5z55HlmnE8st7U22eRG
+67ttGI234MIKZSevzZz84VnVAtqxxWAtPB5ANGlrMM2G/M+0la4m8w0ePTcSN26rhHycMBDQe2j
uq66wKBZejZPQ2mGX7UtvBuKGTeK0rUjS2d4KPhVz+Rbk40qZPBpsJqpWnUgouj+aqYzwGLwpOjC
eD8mmOrEdj/HnKtPHnDkKxxau84oMSV3pk7XHYdySq4HB3jcHOobAekNipncKzLgjxqB4jiLod9b
NJLsPXg/DbzfESVEwQMeaTi/9l3ppZsWwyQtByzxEmvLpm4x5Yy8/j32ajjzuO9xL4fxTT1HcOl1
nG2pT4z2gjeAWpZR9WaNbszSqN1niooQWAZP1i8DOsUlR3brG7JFtWOO52wzK7QOgq6aj9St0Y0j
q2hTU++wwxxDhU/Z5VeZOTZPPffhZd927Y3nWfICPFu5pkAtvaASiKyQEw9XGbUpa8pzxCHXw+cm
ABSCEBZ/DKvevApDPHd9qgQ7gaVCpefos64KB/fnhKFrnXDn33gIeHtpi/YlWAq0yB9vHAzqhFW8
pZejCMQRw7W8zaiNPVuU3n8ZVdQAECoQBGZQtLEZfQzbkuoTjBJsHnwfhX6m3AgNOODYbzxPgMa3
BL9rzg2JeXbAWlIx0kbNosnVG9eKCVlzMH007J6EDGdaRXcQhidpjBUHpknQQU+fyZqY+CJ9RTZn
JQQgH6tVJiyEZO77QDvMCPt26HBaJd4POyz8QeRg30xRBds2k+BrBhjp/j3WnSDikRcVSRQ/KEGJ
2e2/+/v/S5qV+9AiX/ef9/dX38b/On1r1bf5txv8n37spw2+73yQps08g3GWs8yIf93k0xru8f8E
SxppoerzT372OlgfHNQvPyBL92Z1+NXr4AQfuISZiPFP3vb/4p94HRzn94FBj9Asl5tHrBUjgO9a
79NQPC7LYqGsHiRPJvydrdNtZ1y22TkOB+88mW0z3Efg+U6VmcT9EcZ+dxvXxlDsGdzP2bqlG5LO
okwmWAp7h1YzHDd2zYAGz6Wb3MpBmXs/g8kaySalHMoYrygxjp2NNYfhw2SX3rMoh5fcmpEY8uJh
aELvvssqfata+VDVUcqtWMN9qigrAUZmUYzUOrSm9Jhf4WmlgXWnRAV7E1DEs8yslMmAkdh3ZTlm
J8VttK2KAJWr5gdHyna3tBxMVwXu/I1lWNZdqG1jWyhDMlBuK3OFOIb5ayh0izAH3X/lTln94gxW
B4tIgcdyqZd8+6AyTTVf68df+P6ZGhqKnx6toT16Wath6FgsiOu06I8aWvTad3p+UHkjGrBN1fFS
DCAL+XFINXpemQfmM2XZ+lLUA4w5m6KcwqRrBcN3exyMnle3ApINZUq3h0o6uR6TyunBlkkony5M
FiY7ytEHFgR2hXYdGZ/63vHuecgWS8u0Y120gZLmfvSs/GnOcp9ewai3nlviIIgqk8lvy4t4ug7w
Cn/X8UhixGnCE4t0/GrkarqqyUPu3/4+tfxVXNntvGKHRvwnx566emsrYrpXjjuz7WkvwMdJMRX7
tqTiQ1YQiLalps8VbGBiX0SB1QPx7js08wv21ljpwtyiqV6obtn+MjfBQ05SBrJ9qAEVszM/abc6
Dq1L8AgSFODiJLKfYW0E4FrqOTChdoP67zmePsugzk5pr9SGV0/WUikv2brMHe8rHiJPreHk93Hd
zs9NHasLtuvyIdVDsIsduxWbpmicE2jk6Ew3c/wxnWv2GXL2zkbNlx2IlIxUBjuRCRBvMtUeWF1t
q3IPmd1dZV5DT4SQSzg8rfUnUMfzPnCVxABnO99H4VAFGrYFqGDL0dNyqEwT+htSs4uvsrzid2GO
hgFcCWI5a9cZ+IZXQ1v5KQWMmboLKeejXW+Ed1JllKN2Zgh0ugApjFgY7K1OAqnOY4fu9iDbF8EE
dYknHwOgqUuKYJ9ZprrvKveZzjUYfp75kbHrDNCMEGaMTVcbejuARCO7Q7BG0ea+ozMsRIG163XP
Vv0UUeKOst8H7bXWeXWjhC5uleGwy5rn4sZLXOvUE+UmWNQw7UKz48grOnYJrj7FbrOgVu3RYevi
OY8TIunKK2aYb2FLtc84jSBWFIorZ+BkWPtjmO3KbpjoH+5cHpNhqtf9qIx9UzsImY5Mr6eArsHS
GL2bzovsLcE+noumr0jQES/jOBoY0r3IZZMAD5tM/xnfRXIZWhblzm2aYnOrjpwcMVLWVGeXWMNG
dlhVnDLqc4CsmvzMi25go26MtJ3KAx2YzT3EJ/arZNzibR8PTgI8vtSPkzcDnkwbQmMOhW3arKsn
Q3jQYBqf0nkKuvECs5EAIcwIkn3fkHcUAMal2lLt5MELYqGwVn0+mptBiPkMELq6jSetPkrev3N0
Qz2lR8oWfQXLLaJoKkzjNZmtHis5inDHbNNb9hNN37PX8ivckGXdImDb8YPwI1Ovp7zN1jZFbeeB
fTjtSi1bQ4afIsHszIAH3+QEcSqC+ToXLxUpgm2bgCohBeFf0bthPGTU1her3mZAL8cpdXiJvCNQ
F+iWI2GWnfwSSzEdRPrWZutabBSCL+c2VpYm60IszkV2yivuUNvS4OPe7qIaJAHIetYoeo8x+MKy
ouHTrgZWjZknTFuJco+K0x4RPG2X22G07yxveSGKV6ZNaSv+knwhDI/mOBBEGA1ZXvG0nwkLMdfl
kEQPiupLfUnbk/fDvvCvHPo3cugSs/2r3dL/5i9fXgq8kT/sosfX//nvHz/ysxTqflism5YrLOwJ
AsrGL3JoQM0Qh2gMdkDYOU4vSuTPcqgH/MOHHEAc3xU8Z9ng/CyHmh9sXJxY8wQsEdOR/wj+8Xvn
GRslsnfO8leY9tJz9F4MTa3adpXjGgdpGGzyMfvzlJGuevjNZ/InKAU2fb9xg/14mcX8AmqElqY/
2LC0paCm68E4KE2kL6tgBzm9GVzTL2cUP4T7/9hX+86NtLwlaVmO43JOZvX1Fv33N05XvosUA4cT
Hmarktc4sodLAUzlRBMG/gKeJfHfvCAa9h/eHlMvYXmLiY+SYRNd+7cvCYnKayy/DQ/J3IZoKSQi
Lio4YcxDDLQoqE0YP3iWO/bO7KPBgeiXp/Oe2Aq9DY0X9WtvGNxxBYga3sbi9JfVxOZlli0o5Slp
KdTjGQuATe5HjeGJPmibeqipPGGXoRAdaxnIjrZ7BDlQnuRAY54RFslVSB8OB/LUo26H8rs9DaPE
NCI1bxvmdre24epvkgDLU5y57ZNfR5dmPyeMq3NaKyh7P2jbyS7xfYlgHadOf2urvvhOGVV1rZ0x
fbTJCkMxC/Od18TlYs0YKIgsx4NZhUzddWPvA/SmVdvM49aKp3qFEqfOvtVVV20djIRFM+fFzCPj
kIux2ejWGA/NnPsR21MZ0vRh2NVXRdzsgsfwdEseMu5Z/EfgWW3g7kz2tp+SjCFltpni1lcNi+kY
jeqTxKY9q4u4rNOdj8TMah9yna+ZOpkIYk5RfulbnwBeHwUfU5nZdzIyJfxLU8nXFEwnFR+y9ZcC
STDcoC4SMhikd0jPBk78JYtzujCT0s2vEaBIWws3qi78fuyh45fjUzDrfJ2FSbuxaUY60coccWRO
Uu86caw75AETtitxm7iRyMuW2X4q/GrYVZPZ7YJBMHKcgAe+spOK93EZL0/yehPh9ztHMugBRGkv
LraKDycmvXjZQO756Dq2ceuUib4wKUjHTQAv+sghxDTQ41NqKAxKZlywrfC0TfcwjMtTeU6yC4xh
/SvBvO5LZuEz22pazcut0SXyxEegNnEovjZdvh4tBCcinAQe/fzVXM4Ti7UyNKCfEZZ+lMS6uEjr
fG+Avltpo5jWagJOWNno9lCDBRbi7pziX3ZQh6J5jdE3fcERG/Iv+58dTlo0vwjgvLBx78Ixty9E
rG68aWTTEAS+y6XN3TMBBLskIGNvU2v4NhW+sfNao6NIsNRfOmTvNd+s94X20uwaSdHeZLrr7mh/
MuhADO6aRibb3tPPRt86V7aOKZWctboCi6a3TLvH+7KUPd0lcgAa7d6WwKh9HCb2gV76EetCh7Nh
/grKHMIlXV59tRHAaOD1z0FtL/C9lAlIVGQeel/PYXLOG4IoRPzm6ZhLXFIwyqOGyU5oGDjEMjW6
A5k8u1cjARyjQlWcB5U+uD+JIFY6BcP44M8dWGALaDxuJ2TKtRFmlD16DZUnsgvKcg9TVvjPEzDJ
gBhMZntHBuNwEXDyzcFOpSppXDaNnSAvM+robsjofd05dTJEVzgEOcBUBeOFm0gYEfpjLRoVnyUT
54ooeDh6n+w6Xg7CZhkaYIrpk7Of0n40GC1P2PNf/Snmi4rpVDEoTKujvr3PirAsmj0OvOyT4dXZ
vRwI9WJlYRmuCt87DGaXP/lI0+06dGyg/WMvnJM3DcupUw/slz0jlnuvc5zTaIfNhYVJ4GAX0HlW
E81BM9kuLDF2DAF2pQhRE+sJRXg/z/34VdjwluFFlvXOzZaQdT7xur1bErvpyXGT3ylPyUSOu6PR
owTjSAUSBQwEwxp3cbr4g2/tLCyzG1yOzFlqbAClMtnPGzPdkQaC9+ep5b81SJ73GjsbTPXS6IEy
DmNxOzlu/c0V0EL4Q5Joly1+m3qWhd70IsrjbTuP1TEwc3mde4l4yTG0Q7bMB2sXKr8ALAHSYZ1R
VVziFsI/wYfRFd/toM2fHBoxbvKM3MMmoEbwPiqoS8VCVCFI0ystIAWD+PtXNPs/iWYuCYjfbHn+
EBC6br9Fv8e/2T9+5Kdt4IJ/o8+AkQH9Y87CevtlG2iBf/OwalOeTI21yb/1yzbQFR9sYkPL7PsX
Me1nBpz1gaCLS2IowCXmMuf5R4qZ/W7XZHqLiRr4kcdGkAXXfu9NV73Oxl4m8JwA48i1Y5lTw1Eu
E9cyrF2miywQal9R09vuuOotyl3HIRE85IZqnK4apL8avx6zOdUlGTanOMhxnH/0gsHIzLXI2mKF
fyY7RLo0x5uOQOorc0jOMvBMyyRYg5AkHGv3VsVgsIpp1Bn2lYSLW8AgPS2lsN+XPQy+IUVZlGGT
HZxEEJ1A6Tb4TiJOfp2f33nYgPdMnPTGkbl5nWVJNaxxY/b9ingxM1ed1yhLkH2NR980vgQTGHxg
9exj2E9eiZgKr0Tr9ALmFWVeg9d/HsmTQ5KsMUKho8d3rR/QR6mqab4Zeh1K4K1j0UIg5R0TetTE
WRV16huJl+fccMKPhiRac6ATX5Jx6B7VIOL0ysPNslHEba+T1mTzNydTnKxzMdOR5scxA2c5SXjq
ZpfM977XLTjUsJ6fqQcqV4Yp6TqapzC6910nlCv6TEKeNPz5x0SE8VmP0/SMuAIJWriTeYT+Pmwl
JQQc+K20sHZ+Jygk8xOn/gh2s0XXbFK1DvyhOBmqZM8GcKUGbBvq4DrIRh9Ibg77fJXqhGccK72i
28NTqqWs3p8/df3ciBveiW2u7Ywexw3Q3mmTmD24lAWPVBhp/N1vc3cLgig70FJDhWNEg4i3CBc4
Z/3bRrsTmaI4izY2YBlGGpSQzpVLHhe+7q3hSZrDAfieQtefcdC1nnhdwrObiZvmyuewzan4B90m
mhfUTVMa9YX7BsAxf9Bw7Mwd2a3h7VZBsOWDcOt1MbBLvKFxPK6Oukwg+ZgOZCUaQhnXt6u+UO4F
Os1ijotLTnELzt51lu4KPj2qYCK+K20N/n2BcRWnM5id/8feeSzHzaTp+l7OHhMAEnZxNmXpKVIU
ZTYISpTgfSKRwNXPk5R6Wiz1UNP7jo6/FRQpApX2M6/pHqsBwPQGIQkb0VIjUDS8iBUJrU1lwwXX
cFG0yYBARJdmz3UfYqyMhg9N6ipaausKG7QUAWqa+DejFeVXyugoBUkzYyL1orBkxJaWrqmXc/2i
xDS+SIKi9GRnZwRxbnsW21g40ZRdpLPltkfcyR7qED/YPH+XawTssNTCPHbTDknNzgb6AR28W3IE
OtAKh+wOcVhdrWs+9TsyBbFtES5Dk13VytnaL3zU4oWbGrzwVId6qsNrvdYznlVQWocy5ApKBWEe
eRPNvCKEAltZYX5jIVqlDuqFKIvgH1TX2vBnXcOkBSzZYzVqj/erlsV6F0/WN+uFlju+UHQjwNj+
jWzFuB5kT5vskOKq8UkjBYSfmOH+rmvktkcv6YbmyF+CosUjSMozTqLlvdfHuj3/pUFD0RLKAlZZ
+IkVoANF2w0/Zsv74E9I1ggg3nDzS5c291xmDmW0ZEH3qLMcOGGjfb0mhXuHOTr7MfHQS9kXKaeZ
D4RhUy59cVy1iC4KK1rKXQQtRV9ph8AiFGOz7nhSeYyiZNxXTmq6t8wV6trdWuzc1RN3VrfY6iCm
rNrRMXUvqQ7FexGBmd9beUfL3Mu089CtXr6zReUyzyV53ld8bYonqq3WB9RZ1OfR1mrY4+Lhsdc8
rajw0d+sncCS56B7wFsL+o97gux0uOQHvGnjWB1Yft8NaKRuAiKL7MIbLd9Fo4Eic2cDPKo8YJ6U
uLfuiDvUBlOj1LTDO4Xu7SBa9JnrOcWYw4e9f9023YRTBVnKg4OIwiOGkx89lrDc5KORoojRtT0L
kFW6Az7r4HmWLDvpZv05OVtoU1eX7r6y8PfetnrW900yejdVjYwcHcqwdq7noW1RSF+D4hj1rfjU
S/0p1RqwCWBGqDxOnlTRVhFmjqhVF3q6ro22wro4431dtGBXUMTR6Z2jVYJGfOFVy7qc1QJ/IR9k
rpWkyUU/cmrceKhGHf4TT/3f4ilXEGH8703I2yxvf6+puVRz+Af/KKrZ/4WmaWxzmYR01uEX/k80
FVFvo5YGgstgBo2q7T+jKUImIpwgFg4QRJQ9qQz9iqboP3K52w54xX+U4v4dI9jTelBIoEeXEwCg
oBsGCvJ1PQhxCjLExvfPlba7ZOcWa3mfVV1y4Xue2orFp9xNr+8AzQObw1knFzi5IAzGdv0Ambf7
7AXF+BHE2/gx1dTVfxvJf1GMMwDHVzy0mCYrH58XdCHQGePz36tVMa2NxJlj77xQXvvkZ7ADUNJr
rhrf1Jz6vFqOmFKo7di19CfffrZw/4Bf0jCOKIca6jShqziBXyaZWwEwzjH1SpNP5FuCfseUx9dl
TAV8F3RA82DDA1cQSxBeai/OPzjFkH/Ra7M+h9PYq12HSM9FCjZwT5ZTHWU1TOV+6NvgDv2/btnq
KaTGMdfyyukEmZ/deZsV0Pam0DUGawg31reZu9jdNnTMVRb1wJVnOte7aVrxYQP1he21QL0TklLg
fk4NCagdwQCuY8QBPnorZ2o13dPXwJZx8bAOt6SICPT6mBpSnGDJLnLP/mhB3tsjy/cwodKNktba
c+KFQdfcDIQ6ewu5eEXlH//FxaoTHJtWQYBFLIWs2qz6TZpwyiLGiqAg7oGfmiKq/Y01xs6VPxfJ
LgCc+ZF4lxZwbtNTAc2RaYUMShSc0TVaDnNWBUeydNq4njtj/xK4/T03anGHzh2nbUEZ4nPVorLR
cthC9cl0vJ8nMeQHJXSEJR1b6V4nEbYnSd8HeBp6mXxwCNf2QMHm6RxN1Qq3AreR95qmWbZ1xDyC
/wd3eKid0mTfiSwxbPKDzqFJna7istED92Sa5u6MxlqMxd+wcqV0COyd+cp1LRBWBF6z738KiyXa
Z37QvCubAa5NSgy/QccA01D8qHBUsLVzwN8XmUJJh2ypXIyt8MB67jNXHUo7P8RSKYQhnfg8cMP6
fnUXRVO9nYqLFcuxXeTLEC0z2Z2ttb3iutRJZJyGluDClSnYlMJdgm2v4NhtVd8YrlrhUPKK9AUR
ZvKIyP50Fs3ZTGkz9LPvHnpg6Fk62kerNqy/A0/AY8hdcaDHNgQnwthJeyq7avXFJgiHoNix995n
qVWIGwRHJx+wVAJT8L0z0PbskO9rSGBwvqWbXuikoRDWyRIroyzJcUUfiqNrt/NzScztbBSSaTSU
uqZT9vXYx0P+BFug6s7iBg7mLdF6crFiXXpe2aJQn7AsQPhq8d32acUac9omKDTgxoA9mPyGdHSB
UV5MkIVGZouzqJyGxtoTKC7XanFQ9RntUGIgAIY4f7/guruc0WdFn8ei5pPg9TAgG0hVKe1wZ5/x
bSqxXG8w5fFRxkrnkvIyIFCuAtlcIaqAJXFvi/YJnRakdAz7YmNpwIpLOZb3EPXNYUgAjvJ/3twW
6xTeuBP6d1vEaHjaYD7bkoGyGJLVmfc96A7EF5U3fpR5UHg4mCneXqfheoYsy3qW47bwGcJV+3lW
oBA3sU8Es8tmNjIZy4S98WTr6atdDHBlqMn79k2czEaL0O3ap2GsYlBoVkWP0BzlMZ88g0JDpiiL
F+CBJdUN7JH1sRrRvGq35Sxg3h+RX4OZteMmcJYnH4Ucu7uIwNvxB6Si2GMdgbmkF9M6eER9alK0
FEagH37zNC0SIOwyrCOcrTW46YGvq51qVWsdZkx4i40H9frYR251uzRIMqEvipbcZqSAeDeBKLj1
2paNlSdRdYuoFljyJg1af4eMkzrX8HGhgeFLUF/VuECAc+YNWLt1h9IE3S2gff2gqW8KP5l2zTiE
XywIMUAlcqBb24rE3tm1UbDgv5It0bDJEOz73DpWewOrI0Z1MyhayCQ2ykaudvflPLZfR2BlFJKD
c/TvCt80+Oc7jEtFtbOg6ahjhKKrt0EfC+MEt43p1AOSPDi06q8BtCe9wbI1V1k1Dw9uOWkqzNnk
f/NVExQbJZwMyCaGZW5rrZgm+frKq4r2MslwpJ5CtAs3so+qc91Hnb+P9EBgb1XyPHbdNUT6LaEX
zD2z8pFjDLVi2MUbp69DdxuQ+eL11yIpuYFT2SzHZhYLp58KEE/lHIfKlvreQScc+GMtxo//CRz/
L4Gjg270bxHHH3U42rFjedKNNf/iH2U4NyYGdKMAoW8UxpE0+UfgSGHuv5AxcGzETlzsLn+rwoXg
1qCQ2pTZIh9NciPf8ytu9PmWAb5ECHGhEOIi3/NvxI0mbP0tMjOv48A98BzUVvicBLCvIzOKL0td
T7b3PbPXrvhBUycRNo4krtXLnZRcRY8IfefyMC6igmM4Lr7/TSdV11w5rd/27qGzPM7CEsIDTasm
TuwkwyUQqNOHwaYCQ2fE64I14AjADsjCKVf1JiKtpgU/azQGR/eWOKiD9JWCQJ8/ZNIoZ1Z0yQB+
etDt3R7WBrjUI5SVvKdNRU8rHrZ4nULdODSqGLFHxuUtgVv320T+i7D1VFIE2YRYGKs0/qNaSej6
enQww3QQE1v97904qxiEahpmVbmhmUSPMk79mEdqhzv2Rx+A6HgA04N/0NalZcHnaZw51R/efqWX
qug/Q2lKtWEYk2p4fmQquPGpHA/Bga7bcUifncr2y2vM3VMD5ZrgLh8zK8jnEiJujhQucU4XTehi
a9SfcREjtH5q9bj0NCwnio8XdNVGO9uvSbri81lppmIv0V2gNTsEiaX3AVKywc26gnDK9jUteoDS
2BRN+Ee//aFeQwI8QJtmDUKMskmtqD6fpAdJVkJPhcX73Z7B3bz3m9xq7wEateu7tx9EXfv31c6D
SAUwOKH7HjF4pyBNnPX6eIXm/CyYbUfsO+QuPSrANjtci7DwbrkgfPiFS+BXltx2Thqqe1peTfHj
7Td5na+Zj0xITILpwJPBDTw4ydccalR2rIvgWeH4Htz4oBglOKbawpzggsboik3020/8Y5CRB0Gc
BTKcY8NDN0fU7zmY5aRWCLdSfKumfgC70y8ddLSNAou2zH95ltkXvy1SPh0Hl+fAEuPkI809mVAs
3qqyy333WTspZdfvLv31DJfHjjzgIkVIgSGuQFhNfxOh+fNDsobQ3w9sN4INEJykelSgxgF1wvGb
tkk6UckMq0jdJ7jlMrpvj+cJBMNMIe46JIYBwkYc3vbJgBZt65TEcfXziJsvVCS8PJsPlSs5oyin
Y6bW3ep4Tez6qs0p4tt7X2Xl+liMYQcCsq44ECkzE3nHd0URhMLDB93QQEr03aPlDFSuV/9ND+iP
iSER9unhIKwF5RHg3etF4MRlRBxkN9+wGBh4CxxpyuKHchYL/fS2Bv27S2qFXuPfBuvPiQEgTQkE
DTEKK/SmXj84sWju0ASxvgLvdNB5oGySw/kNoy4bbDI4fOiqM7ZJGT7hhoEe9K4fhiGmVI6Bg3rI
63XGcwo1zVV+hddYxAeBSuVyCdLRQ7r47allX5wsYF4wBM/NNokNafR0bv107iguD+1XCvJUbjf4
kckVYKYeWFTrQkNdHeOxG4MbSyQ5u2lsPI/LoAnwRKZlTmV0+cYCrIsfwQgG3Vx/yPKChna8tvjx
8wCmXszp4uspDT6NBOIJ+V4dlqxUMIwjs9MMcHRQv4Aex4wgn2yOaAsPOx7oLrqK7pKsk/rzupgQ
YoObKkby1H7gSPYbrCOCvji4Xo8b3KYn2TFYJK+ovwfz5GAaKnBnXd+x/WP/U4Mk6/o44PLGO2JP
EkNKc+AZfUK4qyuw+Qt0tT6uUoTqQQ19oO7Hgr+ZaU8UnCCbDEFc5szNMHCCxolFGTDIQnQWGx1g
CMK4ELuKAstYbBWCxt/Ab3T5yYBaKT+SB+FYB3BxdCbv5BzWXGZLrwuO4HGgnL5Q5455tIUvJj8O
EMg8zUqXLrhBQzXvP/dR7quzBLGY/LryUIk9zlBom8ust5bpYtITHZKtjhJz8kFbcpbLSGGkXIJ/
lebO7KMEhuFZF4FSwj0Oy3NcOX99AL/AKQ68OEKAJnfGsJIB9e2G5Tfq1BxiVU1fr973yLjwB8Kb
S11QzMJ28x+/o+96pI1Envh5tmXJUQDeiGz1GYOJ1g+P1h1EqAtyWj5T+nNUoTMiU7QxXTF+YJ4l
TqANpSer2jpZbJ4orJCobemSgGHplhDFhx0HvVkubSy5tUTZNiwamKBFfd/ggBeGh0IYsyikgguX
PaWaGHUOYNPIvy9bQfmQfwWxKAkPMpWIKl5Yns7hf9VUuDtK4qjoVMDqYS0n76MK1cJiBwMXafrz
BOgPPVKyMhO7FY4WfG/B9s98iCLGTeK6F4lq0n1rDWbeQ1dxCuyHFWX1et8inMabDMjt8xVwkF6o
i3hUlCZ3LU05tgIawKR0zLxECRpnjVbySgufnr+cp8K8ixdnABy3QRiyBRdU31gpYg0ATSuggrxe
gbiFidsSZZf5zYhWnv8JziZfbGOxhLxW4VGwqijB1IwgdNKJ4VyxB+Q3VYSA3lkhsUEND6kdmCVq
Qmv10EUN/9871FUxDC4kZwOhI3q5e2/O2efLsADnxZAC84KnoheD2dIeqLt2RzMWLhrZH3Ejaiqd
I9RDCNSHUUCxoBuXM6q6Y1FfK/SJ+IW0xVHo2gLwmsyqxkZ2kLuujFfHP9NR5WuMWeyHOPPzWO2o
QIfmZMoqiE+HwAa5VMZpJw6yXFLP3rG2kWNKld2t7/xl0Sz/aAQ+im16DX6oIVBAi/Em8H1VkmCD
nYHhGCSFyG9bB23xES9CAPacVrmCPXyAdDMq6zwf0WxE3mfoZTuCkB5Ha74sgZjwjojyMTe9B0nZ
f2pGByk1oIUFdJn3qKMlXnPTjm0M0ziwc2+u9hzEHDd7BCaKBaXgbmpjfECJ26k84rghYTuIYvJT
NJBLjtng2wrdEdYkh+1iCiUFKnQAWQboFxmG6C1k5fBGagCOLJ68MEdKKOel7w4lVBq+ohYzsoYS
kVM9vcRxc+V7vQtvlTaOLzgqxx5bEKi0JfPRbDT63lN/M84UOwuIx/3ELDUOygPZvl3qmd8V97Y5
BZH0iVm5dt4lUh1s2c38JClMz/ckRXLOpdKml32HHriJCDNkgjieOk8HjJ/MLE4HxSiyF/CCHVlQ
igYYhgvMfg+nIkKu3zuLqnHlxTNtTTzac5DiAZ4JCoy7fulCbvka4RF2XuRV5pKVcupZjpp+WIso
ejQsnA9LlFnerbaXAS1pjijfO+t6PLuyPWY62PGstMR4vnEPXb7VUU828isP4dQ3gzO3vWjjYwns
Es+INCtmYZ1PxboOyEBGIt31ydwkwBympH+f9JoPj4V6xWlvTPJ447DAKRWIYp2FbGyoFITTZ1E+
mRH8tazrfDbfw/ZEsHBXrCl586A1DfEtXWwuLQfaKWMswiEeZnx+qtRmf1ppzs71EJoKoQhkTohn
ds6xuxvjEoExFN6cJfiCvUQ1vLdrXT1QoIkpxw8D8mUXAdVOFMVbNXXf6Iz2Fnr3tYW5PW9K07rp
8v4L+Ec0gEpqqdWzV1TrAEccdMHTDCB/vl1j/D43M6Uf0FnCnztDwGpibGN6Gv3oV88zzeObocfZ
ud0gGl07V7gzoC+URJIOQs8cDRzyOurXglsYIo/Gm7dUJqRfh3nBtwDtJTfedIO1yM+x60ze+6DC
q4aiLmL7FBvjyl2SdtNhA+MkrNMklecy4yartuFazeu6i/NqtQHfuFTl8LtbkmkTyBI2gO10BxWH
KbhiArT1IcX4teXiC2R4MYKDizYCYpGzXeiptcsmSOUY7xCrC4utHYYutVi/Ss9CV8hd39rzepnQ
lLWPzuxk7iHptIMmF9CaFd/tRPjWuw4At/eBVgw4gaPdAV3o93Fra/2gpRby2kKlzLqHlD6ujxJl
cNrJQxAMkH0RqcWKXVL37o6YVacrMjAKZ5FdrNeqPCa5ROp8xYsXAlFctsLNtiHlTvA+Tl1EzXNG
6VXpXRnIpQe47AtYIFOIqASk6dGX9lEmTe9DUS1tn85HgtVicAMoyyrLowo6wtrsewYlChoRBK4S
xu/O8eWyBvtASAHjfnD5MMW7X9G3vVRJ4NzDim9byDttbi7UrhZ153/ASrfrvF2XzEOCq4ptp8Qo
iwp9orEEdnB3GPRiYk2AEgAvj4OgFc+1EnOQsLn7yISPAxc42yHzAnPCQVcyESZOfwn8bfrsc1qZ
D9bN0SWVcouQFAEQyHvXgH8Lbhm08VJ3PSL9x+88TH5roj+kxU3mEBboulKK8VQNOHzq6zz4BOoF
kWvkKdAYj48gQqg1dFPvc0xSzySyj0pQhu7Rc32i4NkmdrO28TJ3nGVFlJtLA5mUBJdkUQPx2Cun
CVZxFntuRUjUQDDgTAEGYvNBiUuwWtn6fj2YA7GuXO7oGTICoQnqFZIB6prQ3JxRP2vedEizkGdT
lg1bYBeej57ltgUExS+zwcqwl0a/HXj/MS7MOVl6IQgzHMycmDdqkm50hqd4iE28GieK08alYxF8
nee+aXEcKMLmKm0LxbUoO/yX4cF1oQlZsliaMcLfNZDOj8ka8cjbzZWjJkRFESu0nU3YJZqxjW3c
KeprznD6dXt6IpR7grE2t9SvGwz9Y8axbG1TsQji2by9IxKLgUQLqojb45LXJB0VTpYErhH3Cm8w
jVbG8vnHSKw9W2gzdWIlIsVykt/YgtqtvV1J2yWCKY6ROEOW28QB936tE/8T1nm8zM9p5MJ0nEfS
v0k+RH2CCMNBgJ9jjiZk1/DAbtJSzdm7FS3nJP6sSqAO5VnWBWk9n6PnHaiHNXRNFAukyhSfhmFS
eXbe2Y0JKmwJZWDGxwKskERDuGex1NTrHL3NZ3tAItDDNoHA2U1MNK/Augz+md2lo4reYWbvtvlV
kIQ277OstEyAoYvB5qOqkiDzoUKjhi0CU9EUvJDR5wcSWtUEag5IkE95D16+2YAWz+EX9G6IStwu
/Xm7ZkqlXJpTC06bFrLoiAIDMZh4UwZmPSZVYUhhNiNQ/EjWsOEL/t78NFHJsL6bqyjkunQy3svd
ZlloQkP6zKkJ5kVn3vbn9oAlybxU09wyqcPIwVdfCS1U+kVFcwqHA04vkl5gilkLFcogxATFwRs8
s3arxo2b63p2UvjwaTVCGb3gF9SCoHZuF+Z2gozMs5p14CPYnYKkUYyOCa1j1ZLyIaSVD09qQHa1
3ozl1EkOl2X2xJU3O7IEkkRbr/iBwYFJAgv66vwaR5sJGb2Y8JLEk3mWi78ulwIPseUSHtKi1VG7
oi+fVOZoBiX5GfmMqa2INcY2Gvi0uY5LAoNfGXG0NjRZDzpNbbKvJu0FX6XkLMMeIzdLfxNq6td3
toWY0VZkyAXD0M2GdESNJOjE9BCswJCsrTU7jD9gb5N0h0FkorBBOybJD+PBBPIpJGb1kIxJyqwZ
kBHhuo5Ah23zQfmAvMPYbwHUE4RwBqxOT8573oddM48mf2A5BT6Pp7SXrOao7DiTg7Mu9DXI+ibU
LP0zWFyA+5cyIo76ufUaBdkU7wWrjunfLj2q6P1OKjWahdHMpn6EBORilmRoR3Nza3taNz0DQlMV
xHZsSQYSfIHZ4mTLaXcdwJswGKS5SI9J1ujpDmOQdTxHx9GpziJYLePAxWZ5xAdCS8XRiRJoy6+J
PTlwVhV9YyJRt3E5xbfzz6wROBUSkOc9GqAcUgT8U7AdqVy51T5OlckCfyYWVbKal25XPS/pll22
AByX0UrG66moYKGTJEGt2c5Z0zCluTOZV58azU24RygmkXKPNIaHSVBHcYQfXBdWFKrC5sCSTKOF
qlEJxKBB5yQfVzoDmWjKJ9Fqk6EvP08OFK1MoAtMwKzKt6tG/6JmBHcOKwAaOmCETgus4CbBRcTV
/FUn0uSZCoXazN9ZaP9UoGVR7WBK337kaVWNMhU+oz5mo+jSRgROr6tqgDGbyJawaPxgNt2bn0uj
QnuKq+vffZQhDbrILNAwMpS6149yaamviurEV3QWzfnUArTBqFBzWHN2vf2sl2rg7/Vjh9Jx6AgU
aRHJ+bMrNdoOfofwtL5qUWNaeTlltctK9JHCYRtmQ432034NWg6NCfc2OFiTqmirbjsJQPCGKoTp
bMSkvObs+Xky/+p9NENqUoSG5j53AqSfma/efv0/ZkVQFiawReeKdNy1zfd/owNqwK0gr0P/SeaO
5j24oExayOVKCvX2o/5Yc4LCMCJ1AZ0gUF+n9W7CqNxtCKCe4gzD6uUsWTD9fHTW0GyRIIHA/rcl
d9pCgWxosGwguaiaun/wKod+FFFK/f6p8zJzRkmcB9d3U87Jfp+6uK4tuyQm3ieYWPj6e+WC8rnl
tKv987c/++kw0zVF5IYiLW1S38Gu+vUwz43Uao5T8YWaBKkj/kFUqSKId5yAbz/pdJRdX9h8WgEj
IqSDdFq8LgkMI+EUzpepacPyWnaVSc1zFJ645DPXRI1vP/C1mAhNE582GJC1CKUTtvjpCgLOsXKY
LMOXoaFPlO0HhMI45jgUF+Y1GfoKI68sB4Udb8PSxydt//YLvBiK/L4DCbUQirNR1A6xlvHF6cni
pVnldGHzBR9bgOl7ellruafqkcWgjF/CFjVkJjQOPM+c37+K4hZyRqQXdSChW53PPwenhg3KGFH6
X9jFLR40ZAtrFTVcCWM5t9G4i4SEAwX4q5Sc1uEMC53SBjbGqoVUZLPxkRCkh17sZDhRPHKggs3o
OJSU6IBRIL0uz3NayxE459IysdUIn43DwhqwCKWMjOg4cwahidgmHIW54rtu6Hit8GeBfiS059TE
msEETUUkXyI+F3gI+hIFSmtUbZDWZfyjtBioTLpKI8p7mTUlZdm3h/+PBYfRCDhSEKUoS/25tCcy
i8zCGPBzm/WCmDXtpEmB4lWaCOBXyfrtR5rd8mrCOWrjlx4Nzjl4kp80aGiULbIfo/lznMIrF3sA
kkF5je+QW1o39mjzBka3eiKJ0sjaMhF4BJi3efs1Tj+5EBDWOTkNoZo9d0oKaoK+mZnL7HOJzkl9
kdeDrD+45ewOV+4o/2Lgc3qCwA73Q0GlKMAKCS+Uk0UOYBAz4m4cv6gen7lHdK/MskCN3kRWb38u
92RL89ujENadjYcM94KwT7qFKToZVdUo90OD61y0SyhfyvSA5UtOppsXM7fDhoZ3zR8hBRvWpfax
8iNZ89HM6ijrUoIh5TH9+25GfJA6ArKURNh5SoaC5iS7AquDzJS1tGXKAJEEjJWdqygwZWJokfy0
shzBh7NKn7soTfEZ4FhReGyTVTlQSvtzy+IcrQ5oqKfe9duDcDLejAGSS8Jmn6KR+mfH1MdEIq4D
bNKmujA3c9LSqoD8OLdkzm8/6gXU+9t6NnPK4RUAuAi4FmGandwObUdN1fGSh8hrX54FzDG4KRVy
GVxNHPUcQT977xUgHUah0Y2pkv76alCTqRBYs83g+l5o6pnkgh0nnVtjgD2fW2UxWevVyFZFegeC
RDkfF5SJ2Dtlk5Ae59i7kpb8avzRLTJNJAtjXfbOGtkr31NtbSZ89QueYr10x8OfpQlUnU2N1/Iz
M5OFQ9QCaw0rBOZdDrkpLP9qobEjWbsFPQ/uvSShyoFLg1PPlEDeHtLo9fSFIap3IaoNAJZ87kLf
PlnCPZ9ARaDLv1VKhJ+KofHdg0t79Cwoo86jxp/BjPF0fLlEeZXsOg8d1totq0eFiTRqjhFCRvEI
cSOGG4wGaCb7Dwn564hU/KiybRYpCM9xcVfTavum0H3HPWPAT3VLLye4VX7SXmb4011zI2WrcUxW
5c5Co+TjSh9ZXSTDXPiog8JCwqncLx+t1ZIkBwh1ztsxHt553Er4YuPfeh0ug9rJbun39MSrx4we
Pq6JLl2CopOU89pypoUnneoLqAn/ctEvZpprbzuIZA/hg8v9/NRlreMbmZ2MEgYKdUe3aJqHORTT
Yy4EHK3ItrxmZ1G3+1xOOIJUVje8DzykjqlNTWdQQ4oDbYKlgyVOc3kLLRid9smr1QVq33s5x3gG
RFlRfJywqKJqnqCeKeGfPKwFHHDCTwutenQ0tnZg33lysb9CYxu/oC7ooTvoT9tMB/VlGY7oNeVL
/jeDmVd3BguCtjKHmU+oYJzkTuE0LeWfEC2J5pn50u9wY28QJa5aiSDXYAcf/rL8/sXD4FIAyILP
GvPI1xs6WT1CuyFunkH512CEtP0AydodN3VdXisP3tJWoyN0R4sQAvPbz/5j5b98TLA6tGw4xE9h
E5M/xhAThvq5bxoSV4yGMAuphQPw7e0Hvfymfx5bL0PquS7AA/gcXMinSaR269JVYGWe4W2xZ4TL
dQFdDjMa1Caq8L5x68SYDVkoSlR+3O2E6vLqqHI/wAJNAvsCrBfcDsEQXzRWH37gvsXVgrqifKxr
ghdXNjX2ytLx7vDnan7Uk4iuGsqzd8pd3I9xQZ66AU0OVSEt01uB4U62scI6oHpT0ouDxkFhbYiX
56JNJa2EaTg4qW8/2VpiFMr8/SUWOgHhMSQmDCAMYlwEd/RpSOBY4ag91C2evckMfpaL7CjaojrT
q35qnLj6LKxY7yY3penRY2t2Btke+ZG3Z8Y3p9urmQkNWNPgQdD44xo/uVAgFtS0D7LwOZ1oHFBO
G8qNjhDUgVFbrXKnvFqfhbXU0ya3uppuT1uftdStrlUXKAlWP7VuV3DWZ2JdKJwN8PhrcOj+diit
63xpwqtFAOoVtXigBlrdthaTtglojC3bVWraLkU7Jtuwi8N7wkbVHmYv/7EERX4jQmxV8Ufxz/K0
7W5rpMiM5uU4fV2qbPqAf1Z5ZzWoiGwCCIEH4coZci1uDA8zOtz4LPV4pCvoffFGyZQWQFj0iGCF
3InvPd+KrvJs8T46VLWTDU0HX/9l2ZuxOx1bVNJJ9wOy2dA1+++3jHmiJMy8hwm2155/Y/WieOxy
sSCZ0Df2jTMb6Ya3p9N5DXxlVYWkWaBuwSMhbAtc7fUjHduthpqr8zsOM94FZTNUgZJpsS4pVBYH
GhGSk95Ph+cOU77HPNXyKs9j+85SsTi8/S4vNlyvPz6hJseni3QkSNxTMOAw1/4YpWjgp5oGA3l7
m3wBbp8ptPMWf9PbbkmFo26RLMXSN1t2RRb4ZzAoUcut5jje0vCEnzm0SHHkslKm9EsJvbHG7LoM
8vGsF0LfBNAizlM/TFGADGOIMCMuREjYdnY9oToctVtEH/zuaDEsh6KU1jUCRFA7KGVYVy/eWgtm
PQ0U7Lw7pDO397Z10HKpafMSUQr8INEPrhogJXNBD5em56OvSE2JRcb30tXNeVZXYsCBGrgMK5F2
0RYN+/GdiPOGliuIOk1Hk76SDKoq3cLK6K7nDrnBTZt3AbhaWLbOOeCUeTjaWPF+lEObf0L8Rv7w
ckz/EIYtENN4e3b+PH9YKbhSErvjZYjDwEnYI1w6oaWey+8RcqJYucwoW4PyWOgaMmXkVOHzOk4J
ujfW10UVM87dger+pjH1rxYsBqaEzQLkKupeJwsWpNSIDnNYfYeqs0y7lwkJVti6V3kVSMzdVPyA
COl0gJGf7Ls40Z+zaIBIDG3eefjLmPyLDQtxkdoyRwdYy1PE7orct0I8v/iehnbwvg9gtrqVZe1C
CruX3IvTzVT18qLzmvq80sK5lk3IRRZWUr/LocwBSG5mdZVbk/gBcr73NxGO9+//8pavc1qzxwPw
rmhkuWCmSSpPhkzVyVLHvTd9p+rdpx+ILPwRWht2ZdNoqxuU9Ep6SuMaRLto8NsfGW7SqDWgOj0f
RdiOjz5Msys7nMsP7uBNdEi4BQ5DMVQMd1qEW6+n3ftzvf1H9u5h6fA1fnqu82aHPcuQf5O/820p
lJo61/9O0D1+b4c0f820+Plv/snRjbiiSS5JUsjnTU44fx/l//9/VuT/F3ol4G1YEpRMXwvf/Q+3
QuAWArQeoirJOtGe++9QKyL0UH6/1YCOIj7H/2ihOx4NusDUOn671WK3baKkjaozKqafofPrjRzL
ds8p8oma7fsBcbrGnvpPUe18WubZOUwhgrRaXcgFZ/HV6t1zMaO2AO9rNWQC/zyeyuo4QCNF8qFv
tlLFw48lUXApMzRoqaPZV1ZadV/IGe17i3juSAY07QRgjm0X5fmBrrDeT2l4X6g8ejev+a6MZH1J
zWXmt9F8FrTu9qPlujsae8OFLQfTxrql7EhmJT25KSp9PozhegdXyd+14RziWDhPD1j8lJi46+Q8
o6YCLcy5m6FtHbFY/Bh4kMjcea6OYV1l19LOnctC8E42okzvnGAc9r4V9O+4p0lTqsdJs0ORHKfz
xT1Xh+oJhSFDrlLzDjaJ/prjT35Zzt66EfEKggW1q6M/zvaeVmd4nLH/3M5eheugEM/gO8TBm9xk
l5eBh6fG9OSCL9qCLLpAhQ3fuByzwAIZjuMqgSYyqwCCwua+7sf/Zu9MliM30mz9Ktd6DxnmYXEX
NwDExIjgPOUGxkxmYh4ckwN4+vshslStVJtKXfsyk2khkQyQgYC7n/+c72z762NeuY1WSNmgiGnf
GJ4ERlZrD16jF2/9aDWv1phtQf7fL1pfPuSgfXkkuy0hU9ehkIL+4HNLm6AMdch0vqhE/jYsdXqf
G4l5MDoEG8Ng0EVv29g+CkOJHukGs27MnErFjVLClI7xAZ/w+qYXQsDyjd1S9+kBJXyZSgpmQdEM
MrBrxz0lI33znczNgxiwBzsSlaUqDBJhhT5ae4KGzbtDeYgNGmMsXqq8sm4smrh2bIeofKx4AG7w
J9XkitWmPTmCIm12Yhp/PA9ODiUYKCWd3lTHtosATy01NCuhLIPAQVuBH0mLnJoHrYYEqPY0ms4I
51tdOtkXh+IXzigRYrKl02SZ6UX9SI0e470yrR+1fC2AsydqL2XmneApZF8ahksp8VVKMrdpvlDC
l7Gt6VVaG2c6ti/wjmGmDGgOYZeu41eYOHujl+yTLMyIQStc2khVo3gB2qV+bQdSnooBf8KPeT7t
49UMTH3ghPmGYfA4zZRR4vPXnsbaqo5Tz490wKnRz4gMf6dDlX+xhmjO9xZ1utlGzPH84NBsmW5K
vEgPjOypFK0tCkoNwochcB5+oNZTFhVeWV7zCIWS5pXmPeHzt0uRyCCKTTRRRkxR1iAhYLJGq9LL
LMzuMxXLuNMGo/mOo3O6iwa29tcry6Kscbf04fDjC3bV9zFtqX5qtRYGhChx781rc+jK7QJDbQJf
roanLjNp4rJn22Z0zS/eG+X8MA9W/+xMJV8I11c/WLRwrmJ8PYcqzttdJs3sy/VOy6yeV6OiAgiQ
NutolivDzMXedcsWjTNiEmdAJRdRvJie1F9lRQIVxpnp3LcWlWR1TgGxNqFit23PMTQe8NE2FPxt
B+BoR4XgGc6jSKLAEaP/hEeUXmAC2bcgTmeQRpr+EFEv8SDF6orljmSh9qzoi6e3gtw2JDJi39Ap
ldHlFZ0ZoaeIE+UR6+a4A9VRPwqi8tCkKEC9vlulhGDGCIVmwi6PKmy8/ejSgsundyZ+ddJAcEQb
2y3YhtsxP35YR9cOOSlaMfhX6rrvbmvOvi7q1O+y5dJVQIrFfIedB/g6KM7Rqr/AmYJ/Z8++5571
frhVZXyX4DzGk5bssVT9sKR3w0CErb3iwWh2HqbO2Bpjsuvt5SVuO3BF6uSebJsf2ERWSK3lRm9m
dut6VT/0rGMDjq2aOotUsx/MJnsmfKtdbFLteHdcCp6cxvA1pzL9tJwvHEhhNuNzjGjgrJzoTuuV
6Vab9Gzr1jEsdenaCZzQHMqzN5oAf/ISLxJlvuNY4BSlLSoJlFb7JCZMPF3/LirGwAIQ3A0Badwj
eskWXbe+tVq/r1zrnmUSLuU4GLe6iKN3JdbfMGZ+Y7RTbpaqK7ecV2Asz9UYKqXB2abjeL3RW330
G9uuHwfDNJmlZ8tnOVo+7ETOzguFngQfHqtsaI6ek+8MLPoYvxbeYDgA20ms6AU556fc1p6JB9Mk
71HEMs3lQWWUtZc8hAMVrGU4VTkTFW84NvGCR7au34U60CSC/n2ac9U5ttz4u2y21cAao3dVK4XP
CQn78fzDmJuHJnWd76nupHtTCvWLYysI83n+1Gtd9jHPCla7bASWYAjXV4eKQuXO64+mF4EQG5eF
54ExFvsYSI6G0V81/YUYhRc9irL7TGb6KlXCDBdIo7IJDahewAB7neo6XDpDSF8R3ayaDf5I5vfc
Vm1I5512h8JghlJnXOmXRK72eZVTqtHRYtxpevO9Qw8Ise8e5pLMptE0H0NR64FwMWnCt3xT8ar4
as1q7+nC2in28I3w6DvtODt1FtGzBBC/IQJJ67MBN71GIji3pvUczRXWcD6G5LOr+A2TUwe60Ah6
tuYn6Q5xyCbB/WScOz6Q/9GeYRatewjkPh834nyUjLksENVAqOgwyJ4zZ6AttTPL713kZN/7ti3g
g9KnWcVdFNDQA3DBNuU27/jeuDTCGXz7xYmy+p6E3xTEiWBntbbSkudxL83YyC8VFssvUteMi92b
tW+xw9q0cHsCcPJAJ8s+HRwflIrwo7x06Tuasvg0Tn2uHTs90qYN5yn7onti2LqxoN+kd+MXwB3K
rY1xyM8NfRK8ifSqRG2sgH7PhpNjtSZ3TAWpl/Bbo2/MRbIMTtTn1rBljuTHojASVhlGnYheAKv3
DxLPehbiROVA3RM0vfSxax3YKeR0X9YiTKeCTkhp1eDN2ulHVeoEaRnkPMs2lfsmccQr1k68rzwL
g3hZQbOO7LCjkJZVnQV/JLuwchyVo1rzAGs0XezriANSA+bCz+g53dYpLZORoL9yNouvTle4G5AH
8jYHJX5uI7B8FN+2+OESGLwyj3z2DOepxnKmKLuYPmS/cJf3rG3rJsjwNKFvi9ZftFzbpCju29JU
e5+KDHOHw/4MJ3PetTUoKH2IjK1VdOPdQgfBJqfklZVrdG9nKYpHoHFyZY0o70bvXdCAu++0VrIB
sed+6+Eo3A5F1CBICIi9bZoGQ0snMDM5fcP44oEVtL7FeTVgfIZ60qnSejGaaQfqKQ6ofXicbcNZ
MQoArlw3282VtrNlSk2vRl3WWMffEeR2Rs+SN2LMCkcyzOGEFfmYjlrnA7eKDlJEpzQWD2ZkWYET
udkBw+90E2Uuxs8gw3mpYf9dHrycp6t24wwEd8cwa9aZ+y4v8WjdM2EVAR/hFdDKL7ziWr0ruxVq
HhxXyp9XqKtDQmM6TFfaq8VWJfezKwV2XoGw05UNa/0ExbJuMzEorwTZ7kqTTXJXjubGvnJmWQ1f
J8izK+VvW15htOYgH6MVUKutqFqIzjTKjZZ57uHYisVIw6WxH1IP7yP8mP4hWbG3ECqyW+xv1leK
r0mArXhcDeDCWa7I3BR2bhvPeijxMZ7dEbAu7gPzaF5puxbcXW8F8EpcOQ8xW5WQIYkRzHB6EWdW
e+aQfVAmO/vplefLlO1YKiB+4wybXy4ADY4jvQ3RigIGJVfspt5Md6rrPWGImzYW5OAF8sMGFPan
o8txw/m9vdiUlhW1+S0hgxiQBvOOc7zSiLMrmTie2/6rasr+E6NFdpIrwlh3O1TcFWvcZt6jOg6e
uhHsZaAej31+WK4s5IXSt5OZtso9VcXLa9GqxblLym8cQLG01bqAqSz7xbqZK8DVKcRlsaKXe0WU
n86VxywxvW3RvMdtu+Ka2b7YIRr59NBHHiQ9Q3swiMLfwgKJO7ohgD6rACMCGmL5pK1IaBvO0Q3z
wOq0XInRYu6L27wSjkWzAEjpSnTA1KIVNF1qCUuBeuVPczSs2QcUnvvpxiuheowt7SFdsdV96zTv
y4qyXq5U6/FKuLaZzEDvVmX1RPUDlRva4t5EdV9vOx6Moasth3SOKubWHLLqdMkvaTzIdw2rSGAL
x8gB2AKipDpihX/w4rdYz6fbrHYZ81Wp1z9huGrjKKRouqLFhG6vtF+gLqVyYQRodD0CpujGH0lX
lnvH6NN9K2Szn5Tqez4tkITniCo+ozvl7QATNG7dByIV412c9M0D7NElyKVgd5uZysaKazcknZYG
medGRy7smYNfFDheUm8Vmo0PBazi9j+qz896gr9TfTwTWeSvRZ//B4+srn4Vfa7f8jteQ/V+Y+9h
GWwjGRGZK2HtH5qPpq1gNji1RHh01wM09U8um+FQdsB3kTLCYsP/4Rp+57LB19BdxBwwt0SlNfff
0YAYTf6qAal487iutRRK5XpwM/6qAUHZ7GAO2vJEDSgpLEwZEuc/YR/LrtWbuhldMIeZcMhF7HK9
LEr1tWf+qOEhaMruSS/Nfmk3qyETJiHKYyMz3xkr0biPKSkkCOqsOBBEYQTJyay2piGpbIcmPu8z
6mUxxTKl18vx0A7YddiILv1Q9c25KuaMEkU+6mCI3KY6WVE2HRkjjOohS+35PFNV/0SQuGGMaL/R
yDTuZD06sa9ygOAp35yyNfVQMsNm42rl+lPCJqryUxrYiRaVEs0B+Rm2FxYTGRTtwvnFLuzpYclH
60NtdE5wTL3Hc6om+Lb1ZJ1JYbtYz+BGrBa7iibJHQmWwg0sr04PdhlTl+Jh/CZbO6tw3xW261i6
5n7Xt5wwMFdgm0lKM983eAG22dI6GLkJcdGwaWbUpZZjRJOoFVXvxP1I2dgEp3bMq/sg6TpW2LiZ
dQDy8bzgSytJUVpifOs55L1ES41oQkFdw3JbYzhj7G/xi5qROuhvWPzFSdIGtet0SjWpwRxDO26E
xn67PUlIASh2piPZneNG36Q5Wp5Niu/Fy+bpxDSOemzshKLfJh3rBI8qzQwUDJ3qvbDzUIf0XbLl
YMNn1xa62Jj1DjDLLFOocShHh0SE2dYBBxdUOnsswU1FSQBvZXARX6QMZZ9xFIj1kQC23tPjQ2NO
Y/mrzfaHE6Xqx2JpsMKtlQ64dghw6jDnj1KD67dlw23tqJ5tHrWqTW5IQhVvhLntTaTiUvFpDe33
xZjEaqC3zm1Zzi2zWEYQLdlVAUoO2qhPDEAbQyaLYktd6RSScfBuJ0uAjopaAlXCjI8JIwtnUxtl
Tk7NAEpmJQPM/0ypD/2qTfSlUwZ45qIvfBpa/CSkcL5CKwCSO3f9mO/iXuhPUZEOB8kZYasXDNKB
fUbdo2uO39jnKcE4YxCMyM5R+1fM6YEJkwFmNCba7MfURZ9KGyNInlic7W1D35ERB6QLlFXTOP7p
gJXAwBscnsWTRXTyIvDxfC36MgoGEc8vAzagfbTAIqPETPWyTaMAPx0bpbud66m6CIslDhRclqGH
jmnkW12+Bj+i+tmORU8e0KsOlZfGrz39ChMOrqh4yM1G98lz0hvdl0SGXO5DJ4Kbapm5ek88a/Bn
QnDetq4g7vFkIcp10zRuRti0b27bMvK2UFOL75WWzwdqPWofRQo5dZq9FZX3LSNlGxgo0L7lpoSb
CyaKtal/4NV/tYrW8iswYdCVR91p84DqYt5H1EqRNIN9Jzt4pbxsbtnD/J9V8R+lPX+7KlrMq//V
qpiTi/7ofpmfeOv3/D4K8X6jh8bGRumZOIlZ4v65LHrmb4yYPdvWOWdDEfIYuvzeAWT/xrCC9AKg
U7wWxtqx+PuyaPzGAsZXu2unDsvZv7UurqOUX2YjmDv5BxOZAzfV4kq5iD/ORgjR6tzWg3mwCtf1
4RGRdaWVbLdEyXQsYmHtF6UmPFVLOX/CtHZO7N450LmaJh+QawG+dY3yUSC/nnNGMaS2IuPJ5oMF
QrixOfF2pnNJirF7mNktPhEeLHY5kbIDNenal7qJqPrOnOxI0j3s5058xS6csWN0qWnFjjm1JDaa
5Zva5CirUWxju55y/RHHc370qqK6iRyj2A1GtyEtU51rNG3fK6IS3jH8Ym3s5KFKy7IEYGIbwKxj
51iy5S82UTHd1kjDu6ZwISFyFoNtbk/6PXEy70LsXz1rc6qeZ6rNRpJshtgylS52Wq3Hb5qXcuRV
8jttsodzpGtPizojONkkcythegpNNY2BMDUnG4QN2mw0mDJ+i432ziOMu9Eyhyy0aU10P/Kk3FmF
2nxK1uit0bIPF2nLwkvz9rMwM1tsJqq2d005ZXuv6/tAmrIMVGfWcMbpw2vtptFtPyTyvmdX/410
IcDQdjDu4xyAjTFnHK4MQICAYdAcdD3dUkk53KiTLb6WxjAFoCCcbTMW485B/w80VP+NmVfFHsif
vhG5OXwqnrGBhAiZwmtu9Cqmr40ZwJCSns7Vugo6i7q+vCkPiqscqM3Og1jU8J7HVuyEGK0fsQcC
sMv69KZHKtoxJowOAM3LO41OYVY3JcuP2OojJTQw1d00IANe4jn13h1hw9dO7eYYNbZ8bEYpnpDt
0vOC2e4sO0DXG+pc0teoN7tTNqjFo1mbza7E6cIIiVzz3poKoIY5Y6j7ZXbSM/zrZUt2tig29NXg
5kobjYUMIiATU2M8oTOod17LvYK3yo44WJvFt2Gamktk28V+ngbjxiZ+sCsbO30fXCd9E02iEa5s
rPuStPt+SubpQu7NuNGRhvbtUMe3yFwdhYwGLZRlVxxKZaDwLZIRa6PlXnTR6O8VMYSziM38kGJy
3WdZYZabkgJtPEaJdVs08kZPpMntiBCsqH2Il6T/IACCEjlPqBl6EzkfwpDfLTGVh3hugGWDDDjU
4By2uDPdYHYq/cUw828Ick3sK7Gpvztu9VSPBjiFrpl3tMur93Vi2wAVkkg5WgopHjaDrnpJRpyI
vmRI+NFFbXbnxLkg4W4Y3jfQksmuGvmmeEmLZzdVSyBzwFZUwgE3WcybKA2D7eNQ2AHJ8PLR4cD4
FZPF2IIw154I4R5YwexjLcWOQBWxTNspK0ZZWX6PO5+Ch6jY27Psj3a0VAczL+uga1AmBx6W733t
UdqAgLedEXkDbA6Aa6spe2g6sHrLJGrfyDFTLcmcr6HI/I2E/fRMhyDKgF7WkE4b7DBtkqPA0mhx
p0CdlYUtbkRLNM73PCqis3IXMd88kwYrdqK4B2Q/vilrJiC3De0+U2NjT1GAikolcTZU6th+M/qZ
K4HwIdXJ2dWanMKx0AaFzZfhvvXUqDebRl2KdCOduSb2Oce3S1fnO2XqOTPPs+X47bg2Lbtr6TLt
9eFQLZhxlnpgZOV543OMzpxtihwfYrGWN+vK2uPsNa16w+63OSNtqKFG33N2bX6OQfGGaeEx9LKB
iHhQsfxCSV8RolT4sJ0asq8UG32tlC7WcumoTrx7ay2cpnKU7um1UuA+7ZU8cGimJn7ZfdiZM+0y
jnp3ameXINvWMuvRRX51rw3XulvYISFX78Vj1bgAE05e6fFKTyXt2AQq7D0r4uLPWTdeuhi5qMK9
dOoyair7WfFOAOXbu36t3c7WAm4lSosLZ4MmrNd6bm0t6l70pAmtThivmIYhy6+F3m3k1ttkyvTv
ixMPZ4lV88M01g7wdK0DxwiVPgNIoCMcRQ6Y1VocPqwV4vVaJq5o1Ipra8E40GwE8bV0XB3401eJ
tQTz3DdhN1FOzviNnvJprSyHXie50diQewp5Jd7ZgZh+bAy7Kp36A3iQ5rkYol0K3SmE5LDc5SMF
6fQtUE42X3vTh7VC3aJL3RaUqmtjrB9BB+dfpNBzpEjbBajCcpvyEb/pMMns8VkAp8hF673ntp0G
ZSXVtyKilY4nE7i3HhfBWvW+DJnyrcG2cWzWIngQOt0t1MTiYK018fSYdffFLN1n4mqAVlXq5KlE
oVl+XEvmmaHYW4MDw6WdxddqraJXr630GFUX4DNrWf1kSC1Y8Plt9E65seD7Y7is2pTyEHLZICpW
mJWKuJ+n6v16emDtz7L4aaAJhKTyIIqZwhavv2dGWOzrhI/0ZmoY3m+WrsXQhYQrfnhtkx/GIkG9
n6RySvUynN2qvBvXipneGt6Zv1IiV3cC4zfK29e8t9/BPX2o0fADlsW7W08PlbZwNljorK0MUR7a
ypnhiKdPzMaaI6K98zQ2uf6SYyP7RgHg9Epu+N0dK1vhVk+BtuUMqvgtmFeJToz9jhO1WOwzWy3A
uptFB0NBz3rdm+Ea/jhNugVjXDJjvhO9mAGN2dGPIZ0NlzOb5I2jVEpn7jUy8aHPYse0u1l2ZdLU
5xRkVf3e8ABl77WChCDLbgXQoPLoKnkbrPmDgE1efqPFc3Uc2tR5t2ZLfMHIGWd3EX7lGyextPZp
SJYk2hVLXiAQTJ1cQFvEvZV9Av/ulGcLXoBFV9+IRFgraV4ToE6NoFJU5gFeXW1Hu3ulg0ySzY6L
QOXsTyGa+ToputzbaeP4c9kPF75y2nqUMftDkRzT1jwNHlxuADW1tcljVhnFwXLDXuS5WpIiTGzd
ObKCKI+JksYnCuY0H7TcfOEsKy4t7+Zx6TmtJan8MHNvPraerZBkVxi1VjhUyCmz3TIWfQDkbLQ3
aXrAHUYSfAaQHPVAeED6wUWFHmFbKpQq875kcBlkQokPiwlsZYhQsNtST4+9Gp9srSiYzGjNifa7
PphjR3wZDBtaBR24u1SM6RaqFGUcscrhOqXaWEaYYSgugsvUw6LwGSi5+wFphcyDXu4sNVJ/mNTZ
zn4DjnHCSoEb49N2K9t97RhGOt23wXREzuROmKubm5BcWhb/kTb/V9ImnfSogX99iPM/ivRH3Va/
Wtp+ftfv6iYSJoUOJqeyNXHL8eufxzjivr+hYKoqeTngwprJ4e/31nudsxpNB0yLV4Hmanb7/Rin
/0ZaA+KXq/7UPv+tKtc/eVItlZgqaXACVo5B1llfpdw/nuJY6OpGDMN0AUXthaPEooSAk60FcpQJ
3FMqOR+ziedjqKp5z1bJHJ9zs+Ox3HmV+Amo/ssWVu3XiN31asgOEkRxKJNcC25/vRpc/zDQkgFj
p6i0S5xzJNwMTk2fwTSyS8OWbA7vDmpMuqGpHfuyyFpUymjpHNN3Paf69Pqe/i7cLEOgF4X2TGLV
1XbAYKPvIDK16W+M31df+38bv39eMUkCUp4EETEe/MlabK5WWNub+4tBtACnBkii55EIAnA2tmQs
/POkZUHK8kM7A9baDY4EY1eO7awF7Vj3nzw/O41xWGMFdKDV46YvE2IjTmvlcQh5Jrkjd3QsO4/n
jqOq3kuXiJucqfEUwtaxzyn2p3L3h7v47ufl/59qKO/qFH32//7X/3wbiJKqOMgdm3uDaNCvbwM9
WbFUmqK7VMypXmq66Vkxc/ZIlAQM0x1Ha++xibTi7V+/7Hqv/fFv6UCJJrhqEH1Q13+tl/UHtyUm
mdhsuri6VO6iXbQ8GS4A4/3UjZKXf/1Kv9qKwYLySggkKqEBW/Mc90/3WYM0ugjUzYvbqPjLZM2Z
OerdWd/kTRKqOO8W31BnDPUZZK/y726aX4Mo68uveRigs0T67LXu5ddf1HGMNIkrDHbrk/ujBHz3
Qc8912AtJcVKlBNtZpW3ficLcT1F1873vvC6g/Rm8zTBpoGJQpaEWbFTlc9G2+h0oLrz/L1RxiZQ
laV0fBR3E56MgcP853Lw1x/T//lGkYTlsYGVHQkKrenX61ftwaKoJlLO2hCVH6ALu5gKqLxn84lu
UcVHCebsa+x6zWlaRAJmzZxSn72y86NnHF37cxJjvQar9D1tDecTB2bi/E3oiHTun2+nFQG9opnX
INYaE/71Ku2Wg2Sb9MYZWb6JPDfovWRhoLwKrThlB7+dhHqPoQ/7FdV5HJW0CvUfylix6rU5VQcP
TQEoCdO7jF9lVlIrgYYCdlM0zxCzMP0Rp4EbtIrBaW8gDEdZV13kqhZjqTSQyzUkZOUqJ+tjUu4t
pPcHPYvv2G8Z06YYHHHpkaL7qyiN44s/JL3yPBvMYYHMJ93sBILEfWdIYR6TVd9erlK3VBOz9Pl0
pcgmqxguV10ch7ESLNn0jehs/zioCvI5XjyHYlAxoLvo+pNINAk0zVEQ3TmtRF+9qxSfVkL5Mqz6
fNN0+gHmaHPQhFd8pmSf+Nyvmn56lffHVelvV82fnWKzI/Tl3QpZTkAyW7HVrmOCAtUw9kcZu8If
10lCSV4/GBrvFlWAMYMGlH3PUqNLv1rnEC6kuLepVJMbHdDRo2X0zCu8TNGRvcvlw7XrNkStgQQ5
5m68pRZN/YDLJn901yHIch2IVNfhCP1vHNfXicl8HZ606xyFAulyXzEv2XjXMQsDFkYu2XX84kTS
2ZAQZShjrvMZMAaMalqGNrG5jm/kOslJr0Od7DrgwZ7KsGcynOlk58tSRPeDFGCYKGMEttl+JtQV
6ct7J5XJKVE/4Fjl9TcddGNPdGboh6FRL33elzl1MDhEd6MHnvRQYnShxmX11KqOYhyyGZ8rcxUk
SVzUoMZ5u0rXhVm29vvQgS1FaOcyVn0wR1p0SwLMdup9PjsyCUALez2Rn97gjpIRJ13pD6yFW1tJ
suiWc6NhQ/FB1eGGM3I8fFWRth7pHxavKJzWkk7lZ2HnHDFJ8smtoYTSuyMjpA2nwKMMBjbfcmYp
F99dLJ6YFUWJlD8m8Nk2YzfH3V2XKiVOiTh1fyjD6KRqoNZ6v0tNd3Av1rUmrTKcfi1Nq+D60KHW
MV9rk5B+Q2e1Uo2LYHpF1ed2Luxy3qtdVza+BQMy9R021XjpU5HCm7NN/ZXMHnYE+AQ5U6a8VJXb
IlMVGtz6qnrNytIrDwbVNEWYJ739sAy9YWyZTenaTSKTzuGQmDDD3EXt2FSPLMbGMYs5jm2HhisI
655SD5wQE+QofHGNPJcu1TGhwkelDSINGFdrWFYRxJERD4FTjbydqdOxP6mWzFi+Q8Px0K+4gJJZ
DczJg8bYZh+nTm5TfwnGLEjrNAqWIcppsZFt491lkcxMaqFEtmxKUuLKDb3p5lZrotjicj2nwduT
LPUhSakqCHPPTJjr8HWbVWfG0SFiQ2DaSpUr50UBRzLXs7IBSujqF22h+DvduKOpGE+QA/XhYjce
anTlif5sDRVLUtw5Od/glWBVthG1BNU79vIqOYq5LChXktaS3mhwhp/MTLc+rCkiUutq3LwYXyak
akj4DIRL7P9lUAAJoy9URuChUvFeSMnOIouz8bGzbPm1aRNjPzoSn4ibUzpL4Dzi51hFDeGxakfo
V1NjmPcdGbonrVf4Csmx2kXLnh20Mb3M8I1MOtWMlRNTS5EqjvdSqWK9ObNMdDun6PAoTbPZ4+UU
64Q7kRUXVnc8dG9YwbwXxEru7pKnJNVW2lr8yJEt0u8yCsPyB92tKEGbTHAP5x5LIZtP9No7Cwbi
FNaIR/JQ18tC27le9stOzZ31l18vXfJ84rrWHkHTqvgtBoHkuFlhwsDU85GPTlMgDNxXrcNHvh3Y
FcT8P56pJH6TW0HKfMWFNQn1RgnwlOFcKrAvaPEaxLSdQN/gnsTPuz40+DD5/EY8QCZPW/fJZIZf
It3w1tog/MxuYuXcF3Nsf0jyqrAlW4rljX5Su5uYbW6GsaHKs0eX1WJHs6t2EV4s3k1VZ6SQmEmq
H2s39gZacep4DOYW6AEb3NnYNTp/Vg7BYv6WF7l1Nw2dWu+FOo/5q8QA0O3LSCl/zIu3PkM4riYB
5wAXVRE4AZ5gu/ReFTUi1CGbWGwcPLnh3MrkIa377sYr88wKLLzFMY89qA4b6D3eS5spYxwWesXH
ZIGr5h3MqtbE95IH8nx0NW6pUK5P7DCzFP6iE2JJyCIjxY3WDjrEOq/oR1ZaY1TZeovsS+sRxlMg
PmvHxesxS/cdmZRNqWkOZblS50dNOK4W35SxHR+ojINQoOSeTaZwHPvzNDvFI7ZhsXGdbm9C3mYe
Jql293NV6xZGRzkVlJU9mSelV806TERVjjcx3Ezo4lZXJk/sRLpP1VsT0zw6u5E6kI46Nk+OrmAV
mMUjUzYtfdNqdLOR0IeSz88NRFKPH4bGjkqs5PFRiRr5ldk+ZaqF09nMB0jU3qPaRMuuHSgdCdNl
tWzAbMmMuwmFx7qUdsOAA0OcasOtTADTzuxuulAmOOFC6VbM6NrFIRPkdh2J8skAWD0WVIzvFpfM
wyanqc4J5mhGz0bXsMWrtGbtKQP8BbutTb0X7vWyu6s8RtrbQW88zOsUfBLMGd51tDeXyq58dJ4t
vcJ7IuGOmGeTUs7xQWC/BhIYc0eHBFt4Nzk44MFIjT6vT07bJMadPqmFfYC76/F7TZMSn/NWaWQA
94NnBsP9oT8Tl+D6W6CE2y5Zu5nlpKqHGbBuC/HcdlKcIYnzk5/yn2jg34zDyc6tpY5/LaXcfa+q
bi7Gjz+JKf/4xn+oKQ6TbxQ/8GXuzxE2J6ff84FrvSfIIfg015rOtaHyv9UU/hNiigqDwAMqw3nl
dzXF+414BUBzCI2svkQO/y2z2J9y4GD8QAwY8NVUzkUr2u9PJ+eipGG4bNR5b62Q0GDQMGAHViGN
i77ejaEHeNbwyzJty60kEuYhd7ftwXTBNWw5kuINS4gjeb7o+sIKEoI7CJY5+4nW+9ZQCnArbcI0
5aypgZkOkwbD27U0irI7KgK02QwWu9BX63RHcaIDYbHfsP/W9LDNOPxQ3FG/tN1MQ3YmkgtcJTV0
lGV5jnTF4Ian4yVsPfoDoNaX4jHO26naq8JjugkHz/lgH8NUJdfqhKo5YppyozZeHpTDhH0mqfap
s6TfFU2Lv8lFSc9s0503a66zIfAUzzwxMyF0pTkolxtkgA4mLSxiqgRoYfTcuLgZDS+7hSDen0dc
KTstyhafOipg0HU/YkOlUXubOewXVttN7E+A/TdKazNDYHc3MbaKVJo3LOPZbfkzw53IeQk9UY+V
HQ/AOkG66uj0Id5/b2OmpnaUi1fe9Yphk1hfynuGafVdNrgtBxXXxG6u5tXRcnR6tqnZoI4vwZXk
6ZjeW7c8V5xy1HB2bAlWPIc6gFVPfUV76E9Dbb51PLUeta6r3B3tqV7BcC2LG7ZCbr5bh+wvU5Hr
2wx8B9PgOCOMs0TRGWZtGsyGmvtlXS1nYL3dg2PXbhbadmQdDYBGPxB+qtAstQdnvCu9ghm6NMWO
0vI7cxioDaTX28Bk0A3v2tzEz21pTLe4IywfeFPIhgkmdJmT10+wIxFcJJJRtNHJoyfk3oLUds7Z
Tacw7wOYxDlPw2HeVkR/HgmbcehQrHIvmdGqtdb7eZ5lD9Eg1P/P3pktx21sWfRX+gegwJAAMl8L
qJEzRUqkXxAkJWKeZ3x9L5SteyW5Wwq/+8EO2zJZA3I8Z+29b3qtdZHBifFIPuA+TYhEzAVIUtTr
pQ99x2qLC21wSFRg73onT9/VOL4ZgdJ2ZE1jY452zrhnkMNoTdhYgWzRL8yUtYVqGX1kGcIneOSu
ZLShhlIX5RpUhm2942tR+7Tksb1ZJiD1iAPFxp4l77KNbC/swwDjPSM+wbhpTxQ02K+zqL63s4oG
p7DVCXOoeoX66eQQ6exloomuraFm3DBs2ZMcdLgVh/1ND0xMMoMIUqRNPfF/hj3d01deO3wxBfg9
Qtk5NB4ljEi8I3OVTvkGmFo4vZ+MURhJkMUpc0gt0JTsP5pmao8fbeAum8ZdTWD4J0MwFra6ncQX
ePC4d53kQvl5EkuO65WRZNaugNiPNxnNJF4fEaWicPVZWVWpE+RgNIO3JnOsDGOJJ9WkrCI5juVa
vcvKhRrFlOg48aw6jWb4yGlQjB+7PzNEcRMjUDS1sJV5TtOuWQofOrsAwYxsjGfmij6rP7SkyvoM
szB8xtQmzLwkMoiwT7UyZ3hiRKxvpxmbFIyg44mPjw2iG/pZUki5rXN26fAwd1I89yW2D2+Yihsp
XTZjUcRzZ31XnrBUsTAoKYK0o0ZSOEF6TPTS1kgP0rkpPxRpjxpPry0ObmbXoAs2qexuz9vPvzv1
73Zqg4vVr3bqq7hFitvGVRV/D6+R/7b+3Dd6TX4w6F0IrFn+TD/kj/7aqJUB2AblbazI9jdsjX/8
tiPrH5i7ROtSWmQvdynr/YN0RBoZP1YBKfytRkxcIHCTw4zJ5o18X1SO0RXZadWmR3Lblyuok2Wn
mS3ncPZpsOQu0g9dDTq7MbnEsjnVM/nVQ7mq8kQ5Py4sbfWm5DKJ8Ct1yKNVxlw2XhqY020TCziG
WUNQUaXNYgIpwQZcBLE7s9u0lbm1UEhckbIASKTOhRzO0intyWL46ib4vXp1DK/LtZcs2YSazH2t
zRQiIZ33chyn28Xl/VYWsip3EMGJKhUz38HUB2Ujt8gN8RvVi6WKZQcPn/pFT+Fo7ufEwJtNaEV1
yFj/++ajESy9dpLYqBmbWdMlNdfQCp3dqFzN/KQPQRhv8z7kFsgtQ7OfI50yAOv1qLroosQMmcb8
iKvMeIt1ek/YSijH8JoIjEjuypTsWfIOdGenZ2lei00c5jrYcjt0Oksz9mNHQ6z/Z0jmkfs0sVUW
e/ARZD8ayXwbZ44aRPYGDWIqmJLbjMeSYCDW3uROoLvkYhXha77SLcPKuZRn5KU94y9GWMunpZ86
jbQW+Bhkoe6+dxYUi+QzYcDVvNlJPVy7MuEqkq6UTbbyNgsddn9cGZwmu1vzqPd5k8PttWB9Uu2q
M7gzrAxPk4+7mgrybb3yPfC4oD7duslqswruBmeeHtOVCdJXOsilMuJZdl96XZzaX/FqSO7lyhPV
auLSxiloFxVGfOxW7ijhEINRQYR2yG0K7mUFslJAJXMllqKVXUK0iHaQqBPXK0CbNAPGqQV2mtT8
4FIQaTYa0U+vdmkE93kauUhR4aTSlZjSR1whXD1rt21FpThayapyZaxqzYj2mKCrN+eMYFHKTW4R
9tcv4RnRmqpZv1ZUk4knSAwN+cyKc80r2dWsjBf2Essny8weEg3sDFEzKJgJFBaz6xIfwKQSoyV2
QRYQ2ZuSwOusPFkDWLZmQ70sK2um2Ktmru4QaM3CwXXB+d5Y6bQUTG0482oruWYNCJWIHgnA4Fay
rVwZt6B0jefJpICIIhoEzhy7I4GB2ZGmjvL6lZRrV2bOWum5FC+ui3El6rKVrctDKLtq5e36oUqe
8MJNnnmiiBRWLq8vl+zQF0V1na7UXnUG+JCAuqAI1nJb25QI8pX0y8/QHyI1FzQVMQh5whbLijXF
V3JurDsFX4j8iilxyPCS1jarc8d6BrVuetm3l8PKHE5n/BBoW7+q0iG+IhqsfujTfvwYr8Qijg/F
VpugGMuVZ2wGp7sg/EuRRt0Dvepn9NFYKUh75SErfNn33aKHvo7oades3KS9EpSCruNnKCaoSqUd
URHnxw7gMlvJy6CPSLBRtBINsEwTPHO2deIOADarldxEgWZusKfIDvrKdRZ2BeFpYCrQxAXn4Eif
/GUlQRG1w4TWY4z35hyjHxbjXVLa9TUCxflQrjwpCZXzU78ypsDtwx1fSHAzlVWP8SMs6rBSqcwT
LM9WUnU8M6tnfDVfSdZqZVp57MwWbaQg7KbVF0tzOooNORjsFFD5miiloC+EknXPwCx9HSwyaLpQ
orDNdwivlfVYKdt55W0V4G1F2M5VFOS3nDnVtbnSueiKsv1iK0pEZ3hXXzle+C79SnWpuuaIY94R
d9CzUbSzukQWku0VOHB2BoONlRHucbPwF6EolwdjNx3j1AhPVYlWJ5QOErneKq7IatogX2KpWTlk
zbGTk1kL46MDcGl6eqcFXosY9i06Y8zjGWnuV7q5XTnn1HGRqwK9spco1L2l+UeyctHZSkjXIo4f
jCZp70MK69fmihBqRClwEZrT+rGFebmebHe5Glb6ulo5bLbP8T6LS+BsZo97WYwQ2/MZ3k5Xjrso
7PGkhfkAwWgM10PXWCeTYttOxnX9abRtKqr2HBDhNCx7K54iAK2+enZUX75KbKPe5zjtwOTWNqFS
4ZcxnRJcYha1CbpqN5ayx52zRWZrcK/SylUDq7RWO0oDiGqjt1QNqlwaGa0kbHM9Z80cyCJRfwoQ
Qm0RgJRHaeerFsNJ0vdCGDUn76H+jCGb42w5leevVhjKfVFPwVVvBPJikLiVZdPSHCMlD3jymNlm
NtnfNhk9oOtO6OomkXl7lRozpCzxh6e61LqroMMAJRGpfU0PZNiQZN5/hv1wsHNQQ4sCXpsQWFtj
f0duibxciGv5qlt9Bl/UE0G7UXzHF9nYaQ9RZDvPdVyy9HBwxs+t1QhpZNGuQMC4BuKRIssbNy2s
61jHhbUvcENJJTHvmySw5d7tSkhEtMWx5ZlKq71V/ukRxy5fUnKgd3psvYi+La+0sLA/ynDVl+qT
dTl2SrAMzubtXC+6FwYFZKPdnurMMnDP6b1hLmJfJbV51csuAastCdSIivK2DE3r0ZXdsOWOle3q
ulx9BZKioqdmbaXD5pilMfL00qoQS+vtnYtryFsX0Z7aGF21ALEN6qOB8IzLZGvu9KgxHhCtRQLC
vhK3aVBznzOHSd1lYYEJUMQmO+rWJZmPI48drfkV7q1XBGPQOOtMuTVirf4a9VQuNwQ6qgPWue7B
1RKCw7IWHjCY29tqyarbdK7qQ0Jb7jBZdoGNOS2jkav/sg+Mxv3MWcB8oC2cYFpkW+67BLB+zktp
74K0erLrzN1qibqzzKbFNLvUu2rDOaU9UOqmEJp0SXQaCenCP85s6UsJh1wv7J2Wt5gMUkiZOBhP
JrC8XbK9zXQwGZqixQuH+jjV0XRnxGzWPfke+BbKxk18q14AhycW4WuaSbXf1g19jCa/GRB842a+
6GLPfgdYJ/CTzTpt3mmx4R7MMpM30A90JHQ3fuaA5rSelkgOIHNw6Ksk8MIoVZhpGI2RIt0ICSJD
sH87ImSMvEZM+O+6esnxlQ7eNtXS8d5pGrrIizUeHX0ubroUYe4ms5yGwaHcLxx8o60AD8G+kmUF
b0gO0xMnVUwPTH38OOhZ+KinZfYoTM6AoKKL8Oygrm+qtFMXC9wpUZF2cNTdCmlvqCcWwoCSHYzG
VHCM+6FZEMJZySnplMKfCLkYBp2hKg95bYbtVytP3Fbh+97NhsTatZaXwWCn2PTI5oQ1Ug3F1FpX
QjTztaobwyduNPQ6iNxTVIzLNuTg/4SD3EUinIfQ4SrbmzjXxJTV4P9Oeeoaf8QuxaBmBu+rA0dx
JMudJwPvjiPS9tUtMbL8mvrHlvSllyaaX2NXu5MVzgcqwtsrW4xo09ax7pVdMe51C7vf1EbizRXh
Is6MHJg1fOSx0DObpfCINTxbfgXoIeObQcTWVWuLZ2O1swGE6lcHz8xPU9kAS2d8MflI6zafuWuT
XoQ3JHY8GGdQKUA9CGlCCyQebjAABd9vCHaGRywp3zjYPxBxT+geAXB4ZaDUX8oZs1qR712Jyh77
Cut51kzw7HghyFdJMrJs92ZyorX+UaRXBcPvhbrPljyV4CHHAvlQacF8ss1Wv1oRaX8IRxxRZMM2
10bxEdZT7qAocDPDfYyksZ5+ZdmF18QLsLOnyXxj63y4RGb0JShPOTVuFp5Tue3mu1vr/wE5/YSH
cDFENGxZlHxhREDp1ovjd7RRFAiayL2Mj6hgudbRrIfkXCSrNH4LzkehF/UbMbqyYMumCPbrF/+J
oDm/uINeRrckBI6hfnrxJS4aZ16q+GhMZfO24MR9iQlwdCNTld7/+qXWkvN3VNX6Uhjk89d6+/17
LADt8cSZopyXojVXbJkjmOwWJHV+/fXrrAX2v72QAAbi0k9yrPNzkklazrNoUoprfRXMO5wrxdHp
J0TPRdzd1k2aqstB4f7NQ89fKhd3EVaVMLrR4CW4XAd0wLa/fkt/f8QubsXijJVxp/05XKfXqZ11
3DKO9UQllegwXD+SkRu0yJBS+XoYNW9TP/CcjSb4kz/6t370m/rR6s743VPyX7qXvxST1y857pEw
SWXz8qX8vnb05898I2Z14FeBeAfkGjiObs9/Skf41n/A+FA4NuaQCu6dB/6tx2NAzFJsAmeF9vrR
D8D5QAXIVDCuuN5ziFT/pKJ0Nov9bj4xjiTNJwU1yMsx2tdB9926oUPWkx8NiYG0tybFnEqWnPun
ZlCiaE6Jnq9ONikCzCjZu7hnxPalRa973Ia5ErbbbexypsS7GkjJ1LoqNGhIZ95oHT3ahBUcn7l2
36dJNwX7lEzsOL4kzHxAkrDwX/GcD2iwKvGo28jZFhTvfd5P0aUx5Pa8cEOSrkbKukY3eoATz084
J1NnSq1xDfOtqXjoz2bREKhSOgTIzx+TGmk0BziBS/AdOH8fqZs47hCcK4oR1NdJ8fBgQXAIzvDh
0eYNFS/q36Fdwg/9uSj/O2t+M2tAKe1fTpvDy/gS/1Bw/etHvs0aG6uMFfHAeN7C1H+1yvjmouHo
H8jWWqux3EX4X5hQf80a0/xAS5RFktOgEKvM+D91WEN+UMREYGltwavyJ/+IM/8JxlyBZ8lk4W0R
BiaFkOuG+P2scVS2JDT7PqITrDBuAnSlAGTwPr0ly9VlJcLmLoqz5g3RDk4UUard06WbOeVqhCtk
sbS9rJ2oRAFAjb7mIGBVGqKtaaieW13n9+Dpwj6iDWUMqzNVpJJUtnUsownAAGf6bWXgSmlq+nSL
0dHox2QL7UtzTu9XOuugkDRtIkPrvxaLthCTLUZxQ/0luplA4zI8w7rxhdTt+YV88TnGmIyvzYvC
ge2k4Qy8Q8dcn2yKwa90HJMX8sPmW4gMwzehxZ7nZmk8hfDH9ax56b4OTWhwa8yokeE7chdGzh1A
UxxvCAo0H1fr1N8dOc7xCv9duM6PgE0Z7hkDTCVpeP/4CHKyZhItaJ2PSwMgY1u0rypzahxupRMe
yJZZr5YUZq5uuVKbVAFMPlrlyNL2KIAg7I7wBCdRojyqpR+ulsCOrtF/l1+wENc+E6Hb3kerabkd
J8kVxgWcedl+s0+AFnLPVlvt+tYqb6RsHjvcIQ52NV4iCTIfzMjcw7J9SWpqSd/tLf/HIU/9iLLz
oYXurgMYPxidrsPPq3UlHRkGOjyfKPPg2ViffkjV5glxxnSrEWxGnLXV0BwYu62Iitykld4tuxZL
pqupn/TXKjX4GpQ9Tjch4YWnsbTsj8HMP9F/Mr+SLWxchMiYbqLeIeCZW8WtLYNPoZjMvYrxGyXt
cfCcNNMPcTEW+0hrtD3CPcenjdBtFz1nTFudPlzoi/WlcPrLsTGNQ9cH9mGWDZbbIgAMnOZ0O9mj
uaXhHu3s+DkDmTkJUY5vccQVHcJ1fKto/B3JjG4OTYcqOYhwdauGftfF43TPpEyv3UFjMrVpTGX0
i57HSUM8AQ10P03wsWIPyJHKy6n34xh0qXQTtdeXBrNPTsogjcV0T0glCBjZYMlVHln1Jcmy5ue5
K6qvEmC62RQjhpfYyaiadAfXIMOxbQ9qquIL0rv0qzMtJwtjuAJA48OZVEfybR0tyWFuokR5yKrM
ey3uppu2M/hCyfTekcOzHECbmZtautzlwAGfRUQlTBFwccnFTnlrgfI32VI/rVm2DufGcQJbOdAQ
nqX6CSA3QzS64eBq9xHiyrtOEX6j4bfyaZ5G6Tdurzxy0Bg7Tbm8jaZcvLajQA4RNkdfkqqcrivH
DE51p9ef3VogsAXt2LNn0pOlb1TTAn/EUEBhrdnYGY5YVrHPePaXZUAdRO+gTSEIpi0Wj+b9pDf0
pci8Ud7ca/OViAKStUlGpwJgo1+rljLF6LLqjK3daeZ2hQL5ndMwXTdpudydh22V1KSert5ADS2v
S6Mqg3cKBvqT1PKW4BCj/VyAx13jxEsjKK8iIgmwK4xfCz3d12XDQaCfFO0fq++dPRqK1N2mMpI3
Uq/xm/311D1LZ/67Xq1fPz1CiagGowuUU+5PcpCxNlotXJrgHhDO0WjouPSumlr7mCyKT2AkJlaV
das9JHNMmdeeKlVdEZ0c0TsjYwh/S+YgzqpZHZxkOlQv6eA080ZRvgi99cT/jC0QH2Y1Tj7Wca/t
/vkHEOv2ajjc81wumz8uuMWSto2B0uE+c5ZuS1jCdF1XYbirnSDDnKJgnQlqmnzwSSwxCIO1LSe2
CrWpbl/Q6gnemXsWC/NcvliTa2AuMOF0YFZ9sKszGTxkbr0SpEWIreOv3/t5P/7py+cuB8Nk4ryP
LOyn9z7C6DWLGO37sre5Eo9tG7wzmgN5aLgtk08ZL1fJ1FL5xstq3+WST2AWhXOUVTycylzG3oix
7zGzxwaPnlp7IIpa7dUoOmrgdV/cLLIlvdPk848gLAgegRvfifiteESxeG2DsT/qyyIHFJjLdNuL
MS3ogrrUPBJ7ga/FNbjr++CzGRnJAe8IeQInNbcB2pVd1lrhDshjem6cAs5xXCtJtBm3S+EW8MKm
OX0l74n1Cn8uyEgKMcZ2sSp03GVKbnxzaMmerWl+VNUxE9jGFi5TnTPBdHueelAr4RdaOxE2UcCO
tz0mtKdlasx7PAjxm84Ta/DwXo2+6FW77BIcsp4ZecNX7AvWFWT9ahIqDn3MzVTo0FIbgbsTZrSN
vpai0wdEoJzuRe3ET26evFkl8pM6jKYjUXqt1zS462oCr8VowhPUxtX4mjQO9pJfDwQOiYzSH0YC
N2jODDA29vk4+NOxgbWaSOl0qOlIGh1CXZ0Jtjmvzdk41fs5qImZQdYRb9AIhzuOYtWLY3YLXuqs
Sdx62mNEjJFPQzM71TE+t5s51+PUG7Qkpt4XFrsOKpzparj6K+2w7JHlv3s1ccz82lN403zl2Lnr
Q2mWMZ5iRXY1FJ29JYJkZhyIwsoo1GVBtssMBNAbteT9QYba5FNhcWG180dMq+HB3AgC0dNMkt5r
R7vDTnQe/bbX+y8gAiyRabEmsNTlYTKWdi+YtQc3w6Nto6/PtRrj7jNOcAdbS6nFT2a8bJU1fzaq
qvCtkgY57yciVjthQqgQwsZNzFZ41J7cNy5hOXq/IT2VRqIfgJ9h6vEPrfcL3qvllTkFQnk4UkSf
2AfiT3QDAHCXarQkySl58rnFKACr8LR2wkPEuQUnNIvVYNMSjY3Dimvca4g3OeA0U3nS5cRW1eaO
38DvhBsr6rstJua5zsdNWfKysuWLaseGfw66nmmAhhy+TTqtEGu5sngIw649Brpg11mMxHqNrCCe
vdBwqvRC67r1+KPmuxDJorZdMDR9zbOSdbWrc+mvlvG6pxWLcRnaY3qaGQh4aOOidkGWMn0K27Cs
lVuOJeOpX+6SQtGYM9xkum84Wx6Q4CgosHZZ3k0nlURcL9o26/MUqRDuyCjCm2XcigHPL9k6ceRR
cXc3Y6MxCuOaU+ZmChv0XmD5Gxso0IcTzt5dd7zHfxLpiM2xNdiMKRYU2Zjm1y5CnVszd0ePzQAr
0FbNy915Iv17s/3NzVYZFvLH/x/8/RYk8j/l+/9QG+rz1x/V1H/+/Df+l1KOTiAHWZ/IUpGdco38
65bruh9g79H4cl5bxdQ61+m/brkWV1klKMMoCqEopx3+6BttJLk1c7jjD/GdM03+6B/QRn8vgeq6
Te0KopgdE+DoJzXwbBQp4U6Tfkin1azvPSMwbJqDI5b0Pof/Qx7rpxbtP6P9yWBsJlb7m8Ky+lvN
k7dgrapSsmCR3uF++cNFm+wCp5IS8qBs4DgC8TSjwmyHdFvkuzAFDda7Ghy3InZBZMFVBWy4d01R
bEfzWQz0AiIfX5vwii1pE5dy19FZqVz0H6uNnrCHDe4jPmoLzk3Vm8DRBVx3xSIJJP0jaU0MZqLN
LAR07fzYLuU+zttNq21nWx1E2VHFClPnstaHYt4s5Eus/G5rWb6eoie0ik+zTGHyDeswYVaSW2yA
pnWB1Sw302S5ExywqZBJrPs1yNhEcnOyIFzSSzwd7rKowMe5AOXSMAJx1LNhads2BFtueQc5UBSd
Sk84rpeD/+pRtO3LzB+mnAp/ej9puGXWY4M9f74duuoPvCf0fZz1t2HrXiQGhrlh73VJ6tUOOSgO
6cebsaOvbRXFWz4JHeRV4qWkj2+FCP3QAfQoWszQ8eeiWdLyYgsZGNZNmCeh9+/iUnRxN/9mcUHF
zfj+/xcXb83veuvit777od58/rFva4rxgWWDZDDXZMqui8p/1xTrA8d2VPWWK+kisPD8Z00RFKmp
JpjYcn5z0/u2pgj9A0uNYxNZi8z1n1bOhPi5gYMiHjU8igJ0D9yKfrYYQOyIuKGMh0NZhFSTKJJt
o6VQnt11T7OTvkpwXXpoXDEQ53ObTODhJ+oF6J7SCphEPshBpict61JKGtnlIEVLe9rBZIHbBWoD
2pkJO+nciwnbG1hCYXFSwM7GopBcA8MpDWc8h5sqV4W7igqyz3G2AFiU6dao3WnDsaDdIOwdPOYJ
r4kBkJ+k7dOQKRx64hIpUUmavZ28Olql+1nO/57SP/Xwo22O1dA8GTKq6MsP1oZCBJM1cD8But8n
lvE6NLy8Y1dPWYkbR9hZdJdd2uyOeWdEmN+aBZ/HqaZuqzf1k0OVb9M1dGVHjY9HzICJaVqh+4Pm
HptGHsOi61CW8tUMKF3DLie9F2yEkOxp4zh8lSVVF1+v+aXZwFcg0vCRj8DXoMtjDhnrIxDFe5P+
ukfCLWZcARGmfWSWh0RQ5CozHG4cju3ekIq7UXL0Wn8yEVhAxApyaDE5UoYzX0GVWR3XdWO5C0so
ROQx26zlJRGaEuojat7+aLGk1rwhq3LIu1hoE7coHchAwr+rLN7ngvNqbVGisYm18cd0pgZK5tlb
kGnY3zcYp+uYvVkFyR+tniAvyVFRI3/kXKmz3GN/3j4EMkgva4VdHWnq8KaLTrlFrldP9GL+aLug
ONrDeZDE9cz5TtStX7mMA3SelGO47DW6ekC0NSBk5W+5bt8NMW8qTAgysrSGNknStz4oznRyYTdw
VF1HEVUqDx9nCg4GBZGS7cMlJ4T4RAe1Mxq7DcUh+s62fc14fp9Uij0UiNYmG+NXS1CwNRf+DSBm
opasFf7YydZzh5KfWfUgrQGNaLoVvb+6VR4316fz885DSdMe3zKvG/m8IXUn0kUoeZQ1G1RPYsxJ
N8J3Jjmjmis5dUxGp3QZKgB4sRfW3fyYRfyrI5NX7i08/0nhdlWlRBrxdXGzfpgRGG+JEWB2uWNw
GolmvCKUqvKU2z65Kb/QcXnCsmcwSWbj+csoKibFSJQOTGD+mpcU/ABg6xOXSnuL6oDiXdoGpxm3
v/u8BXQxsZPm4DsPntVV1Y5IEKQ+aan7ebPWmPSB9xBG7YVstWkfYvdxadVUjupuMbepy6TEy+8y
HpMCM6SSUVbwh9NIZ1+aTFRLZyGQA1ZLmEZlW5izdz0b4rshgoBapxdl0uWgG725nQQuz30JaVL2
2DWSSNn6IlIpIIJe7CdMpraU+5mGKa4a52dLBou10YLi0hnIGwkNhkBRUaCyUBl651F+pp/LqlF7
fN1SCmGZ2mG/nPmjxnA+D4B1hDPF72KxFHtrZhlTA/NbwPaAOfHoun60mAcMI8w/u+2QGMFLFdva
wV4raAsKWq/oDe0A9MjqZcevOGvxCIz0HTqWoGuL2aMT7sB9q1OeWRjBSW/64hIx+3RtTzacdvKq
hfTWNHcsLoOUYBYcrEgaXHTtENrM0xJrZhKJIrVzHQZZkWPnr7WKVy9YvtwkxymWxQE1NmJFsVdR
1m4wGOSXGZSORWs5nktklo+RQLupzbY5jg5h5ijMpT/FuX5AHGFttSxkUQRm2RLBBHeNsGIf9OYd
bLncc6Ob92hD6YJwa/JsnH+9YOAtjL3BLAKhO9Do429uZv25NpmK1v150uIFQKkh1B743dGtDSbt
N7a4M+dk3juBJjc21jxsOyODqZ6qHRcynl+Z6T6WBAV2JWK67l3UPsLmq5mZAefvmti91E9zfmVv
8FxFgeOCILHL10Am4PDsGppaC25N/NaIRquBJYP6vXb5z6RIbJn0FUnJrCcCSGZnNM2b1DV7W2g4
T5S1+ymH3wdgim61sb9210hra5ThaY4nMH8tazOSC/B32JopOc1kx5OR4y/Z8gdgzgotcyJwtrRR
yGpaliZ5NZNy8jn7Krohuvlgh0AqrRyr5Aqjg/4UjzqP0NIDtEZBaIh+m+g4NEcl7EMUCofcGNzB
8EptiAdMvDntVpUM1gZb/Awrg0JmrZ2qoH/RiF/4Ar74JmIwrE1oTem7rC1t4eqLUg/IUE3joSua
cocYelLVpiFtl5pYw5xPxKDRmQJtx1MquFJjuWgkvBRje419j3SPiNfb/NDRgdKe5lAMiLPCISOY
Tlndpmkyw/EQQNTxtT045rwNzSLQ7qGIKDu6zsN3R7H/ozfz802Fc41wcPRDS6tjoHTuV33XEsyU
Zi4COPjgxjM2cUv0HqdsLlYhH/qGloZN79wTMSP916/Lbe/7ghYaTV6XXihadTqmlv7TJQ0LHXNW
XdUfjPG82DEHrTj9Uow0wWgbvv/61dbG5nflsz9fDbcczJoN7q7yp1dbxlADdS16lBgMkPUkoFKc
akOcUf/8XP9WGH5zCTCQ7f6yxHCB2Vv/ls7fXwH++qG/7gDS+EAoJOUE5dKH/66qINUHzvACJRKa
JIS0a5P+W1VBfVi9bQyd6wEdihUr+XYDsJwPdB6VpeBUDEdff+qfVBX+dgGgA0xv3ka6vLq1mT8N
IW4tUYP6NDwNRkBIGv0q9240wmVHUgRmKrWrToP+SljEdKxqgV6R2BV1P5RDd2hcqG2rNuq93sVE
7PxmbP8cjsEFiA9nEyKM6loYOp7iP1QboLZngiNwd3XxcCpvlEr1G7k4QH20mu0U2SUJfYh/xDaG
ie1CS9GVh5TOaSMFX2RRGHctMa51s61mMqU/L5QerueoHjuPBp/xnEdYteD1OVTLbhkcTfqZTd/n
Jm9tTjS+cDpNHsitWnyBUreLfCMbRTr5pXDT5jEiqeBAc5vurqfsrL6XQZvNPgdHZCVaWuCG0fQG
ST5zssXT7KGWfUQmmxqldbsYTv+oSuy+x6ZmQ6BFkYUkCCYYX1O/JhiKBPvNwIk/ITFjlbNgWTIZ
uyEwo+zUWWWW7kiwpIqLwFfcQTyTUBOO2JgEn4jQ1NBQLM2pDhNj3/dW+0aGRnOjcnvynaTFj7NE
M+C0qHzi6RYXEgRgbd9d0BkcTpPGKo/Uum42mUqc61pY82URRiDASVqR8GmU95pQz7qVcH6N27L0
Me6MnmjfVO5G7+0RKrzU7uCJ1ERVfMbYIR6my9Bd8KgNs5tm7nFPXVThUiNGiLWTqSZemzZPkFhH
3C4xhF+83tJj516XaXU/xAWq9kAiRhkWl66zBV18xaWjtR6TEHx4ool+syz1VsyBucPTaHyYdR1J
CV2W4+RU9j7L8mJXuahgPKNxeq+Filq7NQbIdlAhZUe+YS16jfIB3l8s3egZdejc8a3XF9DnDcLw
TD+F9HLxvHXkKTIAj/2g0LOnqjPah9Itk/d65I7tpb1WfcT5Yrm2CnO6tLjLfQndyNkJCPItPVmQ
DvxnvWweiDXBeISkjGgQCPTpeCCNqaKXlGFPZ66ZvI6RhslsON7r7jBe00wbLuyx7beZiNVe1Bye
O42jnQmqzwfqLNrJebPrdfSCYRNHDGmyLnBVGmiCeEstnCebX+JpU6ZtAqn6ra1G48UMcaDOEzze
ELAHVzWpoL6cpuYgONER/ZskznNrzlAmgRsZR3NwksYvR2vGt7pzOf2haTTxqbfbVm7MOne5Mao6
46ROHd/nzhouGwcP9QcbYZK74VCFrGpqjAtV2aVNWU3PjoO7NKsHShZdUsUrLpAT8u3hT4oNysCR
rB2iXTabNmdcGYi3HLN5BxPusXnALre4VMRS8PUtdbrW7gJabSrwTBmvs4tCg9iEmQiG/UB2CFr5
jjhet9Bje++mpXNEjvyoonF5dYdl4ojbiqMiE3RDN1thWmZo5TUr4fg8RFATG7iPWd/k4VIYfho3
KdkgYzHOyCwa948icOGr7bohA7REOjpcW3mFqY+xYJIN5IzhuzF0UX45l25nbtQ8DMcSTTsOjSwi
hP0EMruxy9JpNkMcmjdtht7JaQZO0ksRDdNmLtrshuJItQcLwCqB2J1S4+RnVINfNYtz7bAcXOSR
wrm7DzKcebqivo97qyu3U2ZaV7SF60ut7riRuRbS+lgm5QO3NS3zjZ6oDx2j80uHMar+l73zWq4b
2bbsr/QP4ARcwrzuje3pKZESXxByhLcJJJD4+h7QMSFRulKffr4vioqqEkG4xMq15hwTw7pOz2oR
/fVkp+ldZhN1DmOofhfQWCDOeayiqp2KHcsziy+Ow+JLnjBf2WRuVqORcnoPTJcujQ8EHC/Tdu66
8MGmVM52vlkl3JS29/q9a1bht35xurOurOljEqTYcbSlHqxBofRo2mgxPKNHjdikR9PO4ejQ7HUv
aUiyMiTRHqgb7vNNbHnpPf1z+7lRVfbgayg6R9nL5I7GWAvpRg9FubUZ1b1gJK+rjUtDSRz6Nb05
9hCbp9AocPdj078egkpBNQd6R8vZCWA9FHpAT4wZtCDrRXK4MhnUK+t7+IBVFR+n78kXzwg5RBKa
y5XL2rzPYduc+sKed90E3oC1YT4BQI0/qEJZ/MFDxzrPS14QmEl/t6nxUq1xvaFZ2TV7xs6/shLB
wMrXdkoEm7S6M0V6Fp8UvfbLgMDh+21jSJ1eKrM36DHgY7KV5e9Ip/mC4QHETYCvo+hm5ynDLHPK
W9+/C50UDI5TfbFpX/AgCrrHs0FuU8zSD3LtKtFB/GWWKLJ8rBOeMAjdtCojCsy63bWtm99o0fgH
tzFa/sIy27doBbinUxZMN2JEQGHbox1VqbYJQuCPjD3USz4V3X1vO/OFTZhbMhxP649gEtQX5ZTy
UpDAHvVVMx/WuuRzaUC34ykVtNZJSGDpIJg62EFLSK/InEKZwee0vzgBUKqNAAMOmEMuvrsbtQGv
BKVB6Ow1Pb4mmpfRfPLyYah3ndcVn90Bv/ZOhysqMUEXFBMtazDzHcjroVWZ+hM7Z3ydB/ouytiO
pKd+zGRaPFHCcbvST4abq1uDIeaDNr3HYo7FIc+rpNo5LsFSJJumOCuyycOgROF1Gxe1C/M8bV40
+Of9MBqQwQaT+0VwsW54WfL6xRFdxc/M1FebcQ95UDF4JB+w0XXQSetKspzxFkm9bBMMIvBc2S7i
l0EtzAPi28UngKQfpWGRCqwt+NJTHrbnPIgNf92gGitCc45TCNh4u4HLAaGcUnO4ATKp713Pyh7n
UtEM8KTFdKQvbQNZHWa/kBEJRZG4TkVDcBRpJjaAc88SUThLuaapZyh4ReWSj74GIsOU9r9M+dx9
DsKuVeCcDDgYrpzWAhPAFvMSeDXaWgZ300/9cgpy8IJoBUfvaqjMxd1gWBjtzWws65Y8z9VVZy3s
ySfWkXzb16i4t5Qn/bOdIxi+BzlYuYeRjz4Nw2bB18czwCSsKb2zynu+BBgX6+5YEDcxRzMg4phP
q0v91ZRO8DjPUBjZ1huS50t7l4C4MIJcoV4cgsYr82tcN8WM5cuvbiBNzE896tEHy5n8l470zkPj
Jf2wKVAqfnEtkikCNCn1oZM90x+sjSatbmvhk9H56cjMqrXuEJ6l1Rk5S3ibjH77Gtamm21LMzFP
JDOV5rYmvXYjndEzo3kkWXe4eIA4Gu9/Zzv/T/BtyzLXlsD/PNzZYyTIvn76aVf3z7/z712d+Q9+
hCnIJgb/iFsA6cq/psWB/w9mPd6Khlh3bo7Ptv3f+zqcBCZmGYbFpmPaNAv+s6+z3X8IhkRo90Fp
ImUOxX+zr3vb/2DYKCAAW5gS+Efz+zD5h/5HAm9sCTDggiQaIbeTwYFlGI9ceOWOKw/CF7iCCg+F
UISL7G9dkDd9CWAd6/QKfwWGBra8b3duXZcsIZXUcJhGW+18DRjIyuySkJesOv5wW37T6PntoYhR
NFeROZfuzSaxd3JlWZUYDq7VZ4fStiYGCwRuAEbu/tLb+d2huJShsxK9GM2tvZ8frulizUXL9JlQ
hXnOYLQuXdQjVtkOsz+e/nxWbO9/bOx8v4AO5+SaLIcOQZQ/H2r14RWl4AKGWQyZXNuAG0fvdcbv
l9QxGY+NY6x+C5xy8P3+svN+0xL418HpcK9PsYWu/ueDo+WJY6cdhgPeYY9IqDnd1ZbbXf35FH+9
moLWg43hBW+Ag27u56PIJHCk6uLx0JNR1vNs1ih2xdz5a9JxRUTenw/3s1ZbcFJiRd2vlDabx+T7
IPSHm0dSo03BM4wHhmMDYMz+m+/Yr0FCzLxVVhcvxh7z5yP+ehn5DMLrYpJLp4bQp59PME7pWgdO
M67xM4TkwejiZoXN7s9HWS/TDy3A7+dl0ypi52DS5HbWy/zDebE/olDoihFvvELmZhhXdP9uNZ2e
7WxW4i/n9Lur+OPR3tw0zzWTLhHleAjUZG1iKC6JAh3Vrq2BhuxN3ArF5z+foL1qAN+eIb4oTzjA
7nkgWbd/PEOdFh64Gl47K/XcW7dxy6fEHOOT1yzEWTRJQbgirDIdbLvSlV89zO3nVjjHMembgxpD
tcMoSDjI5Ldf5tkxTtpzQeOxG8esoAlATxOQMN3yl4XJ+s39d0xSayym9b79yxMXSCZizcBrlE2j
S069gSSM2blQO4geJvmcFvGXQTNFDldvZ5NU80LZgtrTCtobEl+dLfST8Bb60L8UHf8jY1389ldj
fV7fcBycbxn8eVgClxblALA8JUU7FRGk/3nbBd6wk10i38+Zk2/NCWNN1JDKcp7rvL+C0kyccjUP
5M6ZNRhOmeP8rk3ElW1MMyRg0mEnGkWN3d/YkBROC+OPiBgaouF80TIY7MOnEV7w06CCeBuCHsYV
bvh71JLZRjl9gI5lPg8FjQCmcAhiYhESMicuqVu8h9vJpMHVDvuxpdj3zpgxqxtum9Bfjh0tK6RB
DJhm4DBXZqrNZwOb9yGvSeiLhX4ttPMwBEMBGyMhkMdLh1t+cr3/89P66wuClJXCgLfeDT1K7p8f
1lkylBModw5sFW4M5JAkDJgnWGXvxoVO0zhW1n/9SnJEYLR0SleRWfjmiGE/qyBciuHQx/EJF/eO
QNUvYe1e9Q5obaCxH/58hr+u24FA4gJEC/Mhpc+bZU0mocJOPQ6HXJctRIUVyUcraBfYvY7+fKhf
H9OAaEgE7mD2V+Xd+t9/WNuSUah8IsfiEAZKXBqjs07NNPp/uYC/PYrrBZQpDruPt7eswnBZDRMX
0PB6s6dID40jaOvg7s8n8zYNhZWasyGAMqBaxBb3FhZWgMlG4LrS3WeriRpL5ntvroj1kHWDD0f6
lBQ8+EyVknMfPEMhPjQuZpq//BrOL8vp2uxnbwY+kHg69839A63hLpny0SCTPoiGICz3cMCHPRn2
KGYdd3FP5BfR+zGbb2Uz+Q/FkE+HRJjquloW5wxvPv7LHVhprW+WeH4nkikCrHwhNeubz0riGgZG
bUce6mSsT2YvdqFJm5+GZncTy3bcpj7MlxLF7bYEYnY7tsiFPfa+ERb6hmF1+a2kaXNTBECDlumF
QDEb+tnQPuqafms7ZDjCknQ617q8IZ/wb8XF708AlA14VtIxv7sgf3xSAX2ElQ4mLmqqH5Lex442
ucn7lFVs23YwN4DbmNvK9wa+WH11Bqv+Kcj8d7L3whOW9ng7B73apWYT3jeL37wL3OXbQhL12QkY
7WMq0chvcoNvxVDu+6xr/1IeWett//kryy344QzeLCPTwGwjabQ8aDii55j+/HkQcw240oyG1TfA
XlRv8tw8OQ2CkJX79ZenwPntU8AQ0xS8jGB437zugWYtIS9DHoBlQkEZy0B8pqy6o3GAPTg0vzal
mp9BgKRfSG4ZRpVsc9CTwDtTFDeJ3NumbKLec1FrZ9ZUbXx7bLcpBzzMJCtv3Tyxvunaslgq/Ucf
0Ygw8yaiZffMprs/WkqYV4awyuPSNJ9QID16mgMl7vf49FCKv1zzX0u3wGM36DLGEwzy3s6oBf6k
IkYidejy8rmO8Z/kZWQshFoi6nD+Uif+ZtmGCYFNlrr+u/Hp57VUlvTUexadA+Lc15DYG77aiINc
JjF/OdK6N3nzJHGkNbQI168PQe/nI3VxMrZ+LHiS+uRdQSPpOS+X1eyt2U0IXTC1Mhm2nWMPE+ef
F7fffH090wXsCHqDvflbQ+aQ4NGJYfEdRl9/JHPnbva7B4Cqr6U/fGbL60V/Pt732vOXcxXY/y2b
Dbf3dk0PlSHnLOORZRteP4wOdY/GUanp1G8BzH2DNf+uyco5SnRLceMi3VES9wAwm7+c+m8fJvAF
fFnwe/wi5MzGQYlU8f5OQTNEZgvYEC8RyumsSbYizV//fOa/+Wh6pGWsAlT23mzyf77JHlC8BDQA
N1n3aL9aK94uY5D+ZY/42+tr0cngSeLyglP5+TC5ZFZpua08sEfut4Ga00jVGDm9mDjfSTq8nUCK
IkN3JXF3GEzpBpQkjBiXZYGD++dz/nVTHngWu0I25S7z+rfv6wSgmIC+gl8G9uQO7x1w93651kon
26SyDKgzFR7cdazTFKP5l9fK+t0bTDXExV6ZMhgvf74WA45R24HTdNCWm35u/d4QjI+T4VZmliCj
x2s8b0sHlQEb9EjMKsrrwHzDfWCaWNF7LBD/6elapQ46InsYRmsrEiG//vkq/ebXRLu4msFNErd8
682TkRpBpkXtdQdvjplEuoQhuLILd9Ty2V8uyW8OhbbaxXUOeCPAbf3zFcnwlLZd73eHYYmrVwbV
/j0zMgxHhmf+f5wWNajA+rG21H5Z1VrEk0MbAMIWdtbfI87w9o3240veD3QR/9NovPvn6vGHgLS1
TuRItEUoEcm/etupwCqV5M3IkTIH4iLTu/axSvAe8nUjtGmusD80qf7L8vHbS8n+mia/ZzFueXPX
ksSsSbASWO7sVWIrADRleWVHvWn/jY0EaoX78mbVpNIwwZyge0FQ8uZJDgq3GZMF3Yjn9ma390is
JYkNKMISkVpSg2PrpR151OQgsRw1GXt2juO8W2bfqQiyFrxcGQPF8BRjunuyiQjHXFcXwRgRLeER
/4lv8BPJrsZ1ATpCIsIt0eVJ4KjppuaUsOsBPUfkrMRk7ScS4/RFGGl4yAgbWXZkmzFYTQBmv/NG
m9if0p0FMHWrmr0dQeOp/YGpeVZ983KaJcmmZQeTMrDunTjqs6JP38uysfSprOmuHdLMqtydYbbW
uVrIizhgk1PyRlRI367dYdTxPfOWsl6BWsZENEkvC8TJbljUUV0oNwF7Vq8xrQw58/0IMe5RGeip
z31tNEerL8gx1Elv9wy6s6dKeo5L0AUBaCcACAnS4rFpir0uMp3sqlbX/VWu2E4iew9bvCZSTsB9
iRDRKFsUgUwXeP+xSd+hau2orcRaXGVBYH/yyf0A0BIPM8wtxHWPLag7oqMHmeu7KfbVY525YAe0
0YX+g4lPN2EOp5LxRBE777tgDjOkmAmRXzBqFiztEgRAvU7ndmW8tv9Mw8YR1DFqep+nHQyzsmqc
rXRTBZmwbQU60vGePu9+RBH0HLd2+aE0AvNhqD3i0ap8PhrrLNfpwtuxXLHycj8ji35gJr+B/EqG
EaFEB4CyEMXDAs/SqM6O0hNKZ/kpLzww6SODwDGfnT2ZRF9dgPg73EQrfbH3Dx4Z27vQzbCnh0uD
UBwGG+7C5CLddv7sD4SJkOqFQMFXn5bOE0cFamOjZr0RsBrI6tx5oHDvRFj1O8usszvAOUhdzMy6
BFWZXpMsBmPTJ/ANqt/TvDjiIAzrPsvAq+P8ik8x3v7tnBcjRYX0tyVfiUhKf7kvyvnUDe6wyRYt
+KO4LeguzZPbn4t5tqPFLBC3DKDI8jTG9OyTfT45aZRxZ+8II3gg7QdQ6xSkewSp5F0bwxjFNmT6
hdL1IU7K9gU9sXlVpz4S/QEs/mwO/atndPXWGMgFDGhYH/ymEae+xEzq1/F8QsNjn6T2gx1NirNN
QGYmWmtfCP2hAiHwoc7ioy/cx2zUH8h2wiZmhjTqxvhDBW+FeX9RBSc1+pAIjY7sKmG8g30Un2Xs
ZJGXNAGicRfWJqgiBnfg4xF0tQ9Zb6i7LumDBzliIZsceTVoHJwgOUnINOpvEpP+MXCG7JjJiui2
KlCvroR8p7MJS2sEMHdYNNF7Xb3g9qTS7AmNarJweFc0QbpsbB6e5wpf/hz5HfsIPqYsEjlOso8t
1/6mm3jKco06PyisE6onzax1aPaetQQArxuEGLwQu1jYQsurQCPdkh8xkPuyw54du1MRLdLuPxqW
szfzhBg1AxpkewCn3XyZ/aVoj05R2hjBgx5SqG4sP7gyYNYC2PaDPtmgLRLGmfasKWnSduRW9Vwp
4uzrMgJrq97hap/v7DK338VVXWSnKUcIJwiMu7FQlewxBKFLIJseimEmzc+eGVNP0t9dtVJmeQHe
0H8ZZJB4aK4TgiwnkTlX8wz/xVVF/BrS3B8JYPcqNt+rpWfRwfyeOVP12qP4gPhcSeuFBK8+Yosm
bsPabj+CqMYxjY36MFCxvAvIjv+oGIHyMJbEXw12d16gSW6zmUG67TrymS4cY5BcpsuauciTgBy9
+5ASDPila91iX8xG98Hv7OyYw6QqT848oJsjNugZvJRmf9hMU0TuRTVE47Jy+hh4I+BipI/Djglz
TsF1IkkLDvvKmmNXGvb7gn1TdaxaIjUZvyfqqYunNbtNZFawCZNV9tuYLlaDitHgqa3Tcn0Gjemc
hHn6COGLobPfj6QPcjmNJ0TTnKK/RtNeEnvhV/UK9aTseZyuExAhyHOAQjcmPpMGY82Vm7r8VKfN
Di4KuUc12PAKqES6s9em6W0+yfaF1p29o3EmbplLd96ubioUjiOsoqnBsX7wSam4LctW+dtWpOKW
l6jjpeLu0oTvzgUssVsfV8rnXiX9vbuAUpUZ1/s71Wgh9eoQpFxUA8TFxeDRvG9F334W6w5zW3sL
QqSiyzP0+yI7irnixxoku1q9252/c5IW8MCfB932H1TKdV18v/vSWAnMhQWNJNlQdRWfE7oRhzEc
5NdwkuLWXTpjgp0fJrcz3DKkAF5V6a/glVxsIa09OQS5OJMV6yuLz3IbTSFOSMDwXbdJQHHXrFBj
jMWhMa13raXFbSaa+H3rpcmNJ8bmxUuwIw1rFjkWzyW2NiqgiBQjtoZkCJAm9WYcJSQNXtZI7qMb
+vP7ABzsS53E2fG7g6o1jeR2xP9PpkUgqMBrM2Bi4XQlEqA1ug7ZWUFgb4FlJ60gMm2wSQRQCqZy
iPKlRZKPChBCeFDLZ61pWge+kl/9xBXbONblyeqH9Skf05VyRSLeY1al6gnr6+hvQR1j5YFv+RAM
Pdz+PPUejXAB1NLWU3qrvaq2NhKM3IdyRV7gxh+fTCjVD9l6u+0+Dq4E/pWHzlUcqAD+QseOQCuK
jPTWlVy1IE/1nZkYGnQIsARjXkMCaNoDUcEccOrMFLuNM/ETm6V4oGSf34cmE5llIgPwvICeS3cG
cqBXn9iAegsgnFwW+i0SsI9nTDWQrQZrnZsvlUFosRc/uClbrk07yk6fKqW8lHPnSVoM5HURDSSe
NNas9LYs8saCUrw0d8hoaOKijeVemzJI1cmDn1CDPR1em8Bgz6TMKt921dS9QqG2ntyE7C41Sesb
/jyCW3n1untWiwVpV95C/rJrmNF9LsZvZIctgnvm8+y3LZfF40suD+ZUWKCOKHnfLXZpPISDyWrm
e+rb3Abd/RCjlxo7u70ZlG4/zgis7q0hSG5jr8sOkH8CbOwBmZwyXbPHAt7v2kiGZ9IbViy+EUjW
+KaoxKkhXvGVitq/Zk8c70G19Cxinu3TNx2ckYGwE7wsJPDcxGT+HFRZqqML2vjU8dm8cjBtjRvh
J9md58p2T1CxfN+3ijhA7BFD0vCv4Ke1Uaxa5zOSM7FHIQNL1QVpjmCr3grIUgeL67VhoulGqCZ5
D0k/1Q9ATeY7ipBpU7t5/ISa2d2WRvMI5u9a+asTwjQz9jJ9H01kr9509H/MEblxXrU9hy28W3Mi
vDAl9u0AuoLxupkZ1zOOzttai/jRi22EaHM2Jiy61bKxaoaNHbEhJ5ENZ6V1GWW8m9dmMvXIlf2V
UYsLnFKfEjBk/EcL9VMo0u4El2F+KBrlfFWlCzPEBE2tifFeHNntas/CyzW4l3nO3WfqbXgp5tx8
Dqd1ztQM+5TO8qkjJoBpWUpBqvJGP4OzTR5Al0x7f26PXlN2UQgJNNlk+CeDaflE/6/6WFT+sobB
cpFsw01Y6NnhbH3Apuk2Lwp5KgyUQio2yBivXKxO4yguVQzaGRJLdc8/+DTlEdGOneGx1IXJwyg5
yChi/24ky29DYxqPuB+7n8Is9J48Yr6OWeY/zYAjD7RLU+pASrlNlaE3a7Ipvc4CGjeNZZ9iZ7E+
p2Y87VVgmIcBY1QUIBqNJsXLiEhvgGhBqzDR6KMoLtzn3BWHWszNnteJBbjJ2Z0mXgeGByXuqypG
+3luXesmrMIF1ULlvmvTGew0Newemf16auCuLOH791pxl9BUzt3epy7c9ENPPPk8t98WRk32lrCE
7KbLeQyyGiMaON0a6Vbb6hSuTS63MwYlEmWJw10Gezv6HgW9m+Sfcg3SCG3uEax0mW+Ea1w1Op/v
F9N+HkiP3fMq7qF3YFBkxkZB5o83lSvi9+QnUma4al+wBOJ/DobsIQALEhWVE1ykzli9zHSXihIy
tNOL2wodc7NNp5DMtLpcTlo36toTYNep0YyCF86rz20y56TGOimW5ZxoXzxRNdvSElQNbrNmUtdh
POQfKniLB+Loaj45c8MXa2lpaYyZMd+F8QpFo5m9GkZVVqCrhNQfTpn5IHz33Of+fIzRlqtAFtcg
OZuLrFfpntuAoGfAg+VXDtA8YZF7Mj9asxF+CJmZss/51Df1mq8rlm3X4snL/TrFdKoG6wOJpmCW
bP8zCKBvMRCbFyrW8qWUQINy6Afv/ZLwX0eNyW5AKnqvPSqWUqPS37ghMOYEySGmWXM+EqKqsrPh
NJMbKd+UANULKFEsGl5za0wA1za19ptb2jfY5mAbJg1jgJJFqAHt/lJVZIjZXVDdE0+FIjfTLKB5
Og1f4Rqan2uZp1+7GEL91jb4gR0qgLPo8+YRV1YwfeipeLhvGZsc0iChZBFM4pzKNuCLAkTuI19L
emdLaRHgg6vOOTVxZr+jPmZnWiCJPyfFLL9WRTN8laOkiQCLqXot3JquglyG+MWUufW5QK0Zg7km
uFWSCfBiFz2bcDfOCN5rl1h+NURrVJiLVejvlkLUj2UHzA7YDiChvY+muNm74URHA/Iqj0dKGgm+
15ro5hSNMinTSRO/4Cbi74TtXPYRIL1CRC5y9nZTO2icIyX5LYkjRS4V1ai00M3aOFU2eebW8pIt
YmDfaNbKSrcT6KEE5p/FT14M2N1wqGg/RqkbauNAYBAlwMCElHiyGZRmnppuHXl9RdFaxh53yVj4
1G3LeYxfVK/SFJV2tprIE1G92iMq183YOZAqJ9cJX/55MYUyknEDa9TCpipNlGm+tczNhv1Ec8D4
lGydjgh0TB9rU8Cx3PpRoB+DYJfltHtQFmRsMAtwSS1OpfDW7lZzzCAwtut+aB7FhKKCW8i8dTvF
HedX+IJ+SN+aRX6RqBjUodIIP67x86pX5dEb3Yw2QfHXnmGl7wqt7ENNWMtzhZ72vvDDDvd6G5jv
cA9LDT4EmeetO3LSR1uZ/I5U5fzWWR1z8wjtqdHNTg0Qdu7Jyj9qg1RH9GW4isoY+P8XYP5fM3Yv
2YZfNrzSUslvGZnhJH6MPVnCYwg/kYTfzJ6RhfL+bCZu53Ks6f+dp0waK8Z+oKITqdvmJ9PraaL0
zFZwLXSZQI5au2y4+Qjz/dpWoxkX+CZGZFX2Mi/lbaocc9utJWTp10QclGgD30OPsnfYNswzM+n+
OFUjBvwkmLFwFtnTsqTT+wkHyj/b6v9rLfyLtdDxkEf+0Br+hWb9/E0O/+cp65PsTW7pv/7mvxkj
PiARGu5oSvE2EK7OD/23EtX+BzMpiEY/gKv/pUQFJOIhZjR9oK0YZQGU/EeJ6vj/sEAWoaj0qM/B
VP5XTGvvLe7PxYWLYBI6sI/cgN/ybW+ZL09Z50l6kpU/XijGsWCz4ZcXgsoBgrk4UTbF6FgP0jLo
DFCgmNmcRaVpTUdWUyPfxfGIuZnd9yOTOPLCnTJ8yoKhPJC7A4EsG8Pm0syiW5MfEWTORSpOMl58
5g/5aiCiXsEshIq0FBsCVrxIhfAsRFvNRxTh5zooRkTqNFE3CU3L91ZNKPdGiR6NkpfT652eQHPG
TNToN79fBrUmM9NfxBfAcByfxz34Mes8NOuXYIbLw7DDKBUAgLh7EHykrvgrVksz3VeHFnNcFre5
jCiHpmPvdM31Mul6M+NKe176Xl3wbOh3catX64KEHRZKqKghGcwYBfka7ezKy6KMuMa95wtFcuGk
q8ckFWJPmU6aKCb5yDc77FVW9r4pGrFJgkFdB67eB6okBqcjNDPBw5nQaHSHx6LN/bsYit197DoY
5zAfuRbjjZEzLjGGR/gpww0Vh7uj1078G+O2iN+5iBw5uFu3CfmeGb6/iWfnmSDz9kij/cp3aR9a
Y3qbBIsaIlubbhmB4LC3riCNi0puca8GciJjOvNoMgNAljRxh2OI8/S9K3VO5ZUt1s5QNvpQnDTV
ppe14H6I8WoJ7OOQmx8z1rBo5Fx2RTw8xbU2qYf697rQRF1g8nkh9lafrbT1GUAHaSQKnOcW3z9S
MZIH9sNOTSnSlNdBXnU3JKyRqQJRPfU3bdV4qPOlR5vWiMma89XHuI/te901+U4k3nwFA/DbYDuJ
pmxZPNKSsuRumXJ5nsNy0+cAoZAhz1eo7eIN9nc6y7UR31vO8CEhaQ3Ijl+cUvByyWUaYF/cz3zb
u089gTov5tSNrxnjzHuP4vKSJ53zSIMaPJaoxyuMdp23HVTFJZsoD6+x27xMM4ku5KYZO3syv7l1
9eJPU4MfVtTdSeXuuCkZKd3y4bMkCA8dfAySdHy3GCTK5Soud14XI7qDcDhWR9MdRb7nC884piS0
6SVNFsgfFu7NdieNTs6bIu8pd7nLO+EP1S6rpTLvsV+UtNBS8wrcBnac2WK+oVr7bhLWx0ViHO3H
TY8vcNdjAWuPIUAHWLd+2vUHJXlizMT2nkUcvEvi9ptpjzGqE79sdz3q76MolQpu09Kl0gkZptPk
sI8Ja84DPwELDNLvG7JQ8GyGE567Gj5Y47lIG8dETva1DOWSgHqY+2Q79u3HKjPa8aEftM+vJPe5
McZ3akSO1XcF6a3KUZFU3oyfMjxo10lPRbGo7t5ebPJfUd5WIAJp+ONagl6yy2SLe2sGmHEthRPv
fKdJT2kVW7uuHSaoD4YB5MELnt2+oks/LJfa9MF4DDIFxo8BOPYw3IDawbJoaty8LpOAhBzfD7Nw
NACGbrogGmKEMlS0VbU1Ej+GsrSgOXFPpnKxA+MDXWJKK0blhbvNu6o754WzRM04tgflEiCkrCq5
nph7cQXgq7zrSlOcBGk21zT0jacpidKxvIxmkUQVvCCK7LXPPhsOu6X2Qm2D03f2ooYJ3Wle4mUn
+L8u9J2aa6t0OuoZcqpQ0TWdbUZoIR3/VHgqYKXqu3sn7B28gwFMRUByUSrI5SP5ddGH2GBPvQ3L
ovi45OGILsWfoBRZ0DR69VIWAYWwGtOZ/gU9WEStFh5idVMuiX6lZ6f4r76/TwmFKjd+1o6HOZZf
XDosEcUdM6XUw6zZ2OZ4iqn8tk0T91dYjF74sBBUOdAoqWm98ZbGjYEHrJ0mb03SHr7YNV+bHcwd
eUX5Fu5VYj0mFMhHx6jMS2b6LXYkPEClT6WbLrBdqRM3Fh9YIqEbvbVqQx3tvjZPpobpHodFevIm
d94BATEv3jAhmm36YC9b074aUV1e5trPdrNdPsQeUwgfxtxhQjYYbOI+ex0zPTbs8QMXhDJr72Sp
MgJ/0Z260KIvkgOWicjiuustQiSb2dZbwSt6nbZJRtjXHGyLsjW2einCiEm2dWaWgz147C5zVXU7
c2GHIxqcxwnGzh2c0PZqcPCCLaObnvol/ByEQ3VKRP+1C0m9Hovpc1UBJDEtbaFu5XNj9ekJyFVy
HKfSifBt30AWeBgkYWMOlsaVSSTuMYxV+96QN4nOH0ZTGvdTmqPWwVodM2rlbSxvEp+u9ewVNDbm
DP3hxlPS2wsa9ZFbhCAGhRqJynZn/d4ttN5MI9f1AX914p2XfNDjtZZm0uxsvpz9xv4eFzzQIYEu
6E5rkLBXBws6jjhsl0fgiaHxYZJr/HDm+8ESZQK4l/nPhGJiJcvS3flAw/WRqeej8HsvJ78YndZG
FqV7o2gB8lgJC4hUnq+MIquvvjGZmcUGCGl3SwqYkUY0KpZnpx3n56oxoVURgnkZuxoJmDbAEqjK
n72tpQt1Nr0C329VQkybVTocwQIsO6tixcQv733SeZBHEhrSWZnhCM/E9quHYBmzc2VWoJYcsYNv
N+21HSRfO3tk6jxM4k7qoNtPQWftnX6g7VERY7YBRcQFKrC47VMzSZ6w0bdsKtH1920BoiasHPe4
EpsVjDAx4jgecdnwdcNo17itc+nJ1kp3g923K+9Hj/S0+XKZeyHXsLJAp8SNSR8h5koKOGtJICRj
KKlgMKd6vJRpYZyMrvMo/GJzxOQKNPjWEgy0yLRauoyJIQISuBNLH6XoECOSA82PUuSpFdHbykkW
6buHPGT4AYWRkMhmnbszQ533PV6QIwlZs9p0xYxx2GTCj/2p18MzfaoQYWZoXVXk8cFS5OZ/WP4v
e2eyHbexbdt/eX14oAai8TrIOpPJWlTRwSAlETUQKALV19+JtM89IuUnPZ/26cj2kEkkkEAg9t5r
zWUl9tZtnZ3Vkc7LKJUBfeCDSuPnSQFsK6vfR4k2ENCXtNHGoqy+tic3XcCQHiPrAtjGgfR3/SM4
hRQJP8UbKeE4iLeYh8qe26XTV0nTdZ9YvOeNxUU6kT36YnsZBmDP0YuAbzSs4fHqE7HzTRZvhk7R
smkU+Y0dUfK0E9y4uGG87QP3yWK16Zz4LJ1BbsVQdFdopJ2DG/vw4kv0D3dtDoMS3nuZ7yAhNYyw
pXUkK7Tu1zlBb9/G0I+/CPbcH8ABeqeQrAJ3lUy9d9XqbM3WMIcicYa7Rhzg5H2Casd4IqRZ40aO
vc21mZDWkVZsc0EEECXpfrYu4IDWl80+QTPLu8QU5/xCGNDCheSbGM+spwlsI83YTAuYAIAxjILs
wivQ6oVd0F0wBgvQYFrQBqAnrI3jDuUy78o2mQ0CQYwFDIOx70/zAkiYFlRCu0AT0nIYsU8jfaoW
pMJUL3QFs6rsrXFhLkhDNpt6ATFgNk4Ca4EzaC6YBgp675u5oBvkAnHwab89yAvZgfU8fa0W3INY
wA/RhQHhTKk4VlMUHpMFEaFLWooe9yuRpZF7Zy0oiUEHKmHO4CU0RtiBgfF0My3wiWbBUDhOqFaw
AJBnZQumYliAFWmuga7AzxrIBWfBrNHaanqz6WSd3iQL9AKrcX+dep55YpHo1zyAPCxeb7JhYeWz
sgaCv1bLTVak7mayjaIiCmCqg4pAMnYMdnqSCXuUvNBrNlBd/hWbjbMwqeNhk9R4zfquGr65xRj7
K5mL8dybJqqIobGr7aWo/W/9/5v63xAYDn5V/19VijCE5/KtC/XPn/qXC9X/gzQ03F9U/Wh28Fr+
b+0vbJKu2EM4WKfQFqNQ/bcL1foDkZkJ7NhnOIRQFx0t74ou/r//x+QXEjuli8VKAnxI/KNknsXO
+qPSy0ARb9OSoIvvoNODXPxOoTc1A7m8RnNwME/76zTVjHs9rkly7BNolnXq4/mTnv7Sal74yE6t
OUy8k45akyDzaMDQe1QrVxVxgrsMKeHCNWCe7vMOfPQlLzqPIUxCaDf4PCNOxxu2W+p7ugRd0DzN
n2yzhpC5BAbgtw7PDObjcV2aXr9u4FqujEhvSDYutHmPF959UEBOfxP0sTQ3ftC6cQWW7CPCYUyL
a4qI9e0VSAGGUJwC+h8bY7x1ed3gQIR2anbdcl587h9ukb9RD74T8l2OJxCs2SgVMeksHaYfnQim
xtiVBEd5uCAUxyh/AbzRL8EryW+O9E5svRwJMSzSEhTACAp+ssMq5CwtffQDLdZ2za6HbIXJ0XY+
MPeH3szt3RSn4f0/Pj1SAC+mOjzGur6c/g+WIBqU7VBAQDkoF09+oDEACVqM1vQARgd12j8/GkUG
alv6V2zI313MSPhDUhYp83B9cAikbC470sYYkJeJx18f670DY7mewuNpBSGHk5MQurenNmYR1M9M
Tw51POZ0DmLmY+u6Lqq13xgoCqZ4vFEgpa4GEhP2M5J2SckJRfTXn+PnGwjfMYEoZBsx4GdRefsx
cqP1Jhq/6aFWDD3WwCZatFZh+ChcgtV/c7Cf7yFHX7qWF2uUjZLq7cEa3EdWx1b6II15vrvAcTuN
J1jGkjppahMnxd0jst9FkPzdScLNQwhD39TDM/D2uFmUMvVwaZyXQ90DhuHbHCw1ML5OgOj+owu6
BJPpAOINnUUVXMB7Pa/NZtHoY0E8KUypdT2ydwmk3uCTBI/64dfHerfeXo7lGOYSgubpNiLkt+fF
nh1ODvyQwzzNAwUvxIojTZ/eWP/6OO+k8H8ex3IXoffldjXfHke5Oc4l9k2EOODRg6gB0yawp9JE
HWE5D3GSUD2MzGLY8zcEA2+g/cTnX3+Gd/fO8hmoolnoFro2jpN39w6AoCypnY7PgKUCSFNfw7ya
ocuH9JWPVeQz43Kt6Tfr+eUS/rCgL4c1WYLchS7JO/S9JaGPXFpcoZccYj+0PtLkK45MdqZrmZbx
rrFk2QYdhTeI6GmMPGLakcDCVC3Hb4ab10TQ9aI4ZmEZ7iNdK45hEvLHnGp3v746f/c5HZ13OyJr
eBP6e/t5RgdqmGk57QGQuy8TAO5m1de54CvK3cHdl2iXvGBK6duiThyys96bhLcC6Q0PKqvsk+hE
eBgT37pegp69rdvHVbquYkET+9ef9ee71kfwbhHsivOLSca7bxLpAiMAsMuHgr4X22BGThn8nLbb
/Po47556vjqfecayuIEA4AF5t8ImGnrBUGsTXKSkVolkmSOWtMdPeWs7D78+1vvl/HIwGgVABxwH
XuN7Nufkt05L4jXLedWgJ/RDquccKyPJPNk2NJeYqHGYTgayjs9aUUY7sDrdby6soV9cIW9vV1yt
OmwAh00BH+fdOeeN1EyeDIS2amimg5ebLKadGC15wKc132mWq79ccMX4mC6zyhjdXIKK3Q9cSr5T
i+/kKJSabrteEHnV1osqqs47lcDjBiadx0CjY5xX93Nuha/9qPInf8rn85w3aF1IxXYfvBolholy
/9Q3OgtuWwzm/SUK2Y2lvu8M37iKKUXVWpeJ9gjteL6jprJoWWOluikavXvOw0l/mZlEn1tNAmoS
Yxm+oq5w5LEsanpfZS/D/dwapJ+nkHZIEqPMZ49QZTZNttq0n2MRGl9LVVgfBsuSNV7xi7qFfJzX
vO/sYV10oxVvWpRu58jiybYdlhaj6ZMXFbN4V9i7X6NK881VWbBthOqg+9FqSOiFETnv2rvBhga+
Lj3aaL4HubpMa++zXw+okQnn4X7j6Y9QplaCw0vZkORtUq8iVVPe59kOnfVIb+vsLT/bAls6R5Nj
2Zs6GYg28pJcexSVNZ15z+RPdT0NN5fLG7okDJplrN9Jq47JAZqp4w5k2bjW0URyes4iQZ1ck7KI
gveyWiljOjXdzArFhEL7UlIlgzbWR2yqeW7Me9r8XLvJ8RPyoHQ9frTHxP6oaMxpKxO3yK2VmR72
UJvfM8QJk/NORuu29pKXBhV3SbeSgdpOkEaEOBtuxUMaWdYHv+wbEzkz17bA9P+SR4W5NZrKfgZ1
puVQpmhWBCESrztnALa2AgYw3up9Pd4kk93Ha882ki+527E0zQb6oWWqtLGW+7AYKrLYVEpnm45T
l6zn0WADQ+U7b8s+517yim4+RwPawCCk9JqCru3nu8LRgJfOBfscFS8ZeyknAIkwHQgtarnBNjpA
med4WHJPRp+711lCuZowHqu9iqkYXKfSHokt54LpEc3WSCM3nY7+RszA4kZalDcIl+ttl1L0R8Nc
bepLPrlWNYQcEVyuLxHmqMDtVbLEmrtmq58Nq5yPqqZ9BWAofIw6D18KjLp6iUaflpD0cIlLL2Zv
lyW0hGoU9zt9CVX30aMF+HN3+hK4DoSABJQlhN2k5lsZSzC7WCLa7UtaO1fVfBIkuCdLlHtqiG0c
E+4+qLg6wozFeKApifyFEPi64LRoxTereImIn4DUBOYSG9+RH09XzTpHRXLTjN2iG0IbD5IDFeAS
PO/UyQe4+8VmIguNYUG+os3nrGRHYD1kIn2V0aKje667hMdgqkhEfN/G04uQ5rNUWrtJtQJXpWtD
uoR7dtB0/xMKEQT2vSXz1TT6vNWUNL/QqTzOzNyC3kyuYzfB52G7j30fnqrSiz51xJ5tYqQ5R1TZ
LMD2skcqzOnaTSzr3M1tfWckeXvUejTfOAivMo9IAuwqReq1AgVFbUbt91pnwjkZVaoCBB906qbI
So8GSHCQKFrkXSkn5wNVOcPUAHbP/IEWvLUdhzykU9eb4kQfub5ho2TH68Fd4K2eniPFnKIPzPGG
h6nCeQ1OUqL8l/08nTNvtjZh4TL7yTr/W1okzWHM3fEQ1wKgBGgZ69xE+r3vDMO9N0zTxpqV2izv
H4dAC9mDoZB1cdt2gOk8nrT8ADaXrYCJmX/VTOxFsM7zLizddoWBMGEpKgeweCFvBC8S3l6mlD6K
+29dsM3bopSCt4aul+mHNIubVu+evBwgkgHs9dquZzq+UV7Ro+7czE4XwV9x0tB5bss0c251nKNM
hFT0sUuj4WShceyScDimg9KJ7fQH8cVKxzYMHHQySxJGo0EXb+KjVbNvD0xIIPu5L7gxU/YOlAi5
dofgzNsUU/OprHwHUWLXf1Z26b929pghdysNsmALx/s4DuD7dzrWJUJJBoRKlWI/Vo71Xs6zuMYy
4N41OZ1IqyLqQetqb08FLYgZNdDJSEM13yUxERuyESbyN62zV9g6yr1myFc2vWTMdSVbmNLDhJyL
uzysESaGVmhR/KexTZsCOb2WaHQfulwc+VLFw+gorG9xmCPb0Xr76zjr7Z3XaXQNGA6sfYZpa0Kr
gFSmpQwmtFW7wdMY/zPW30DTtD9kU1vdMkm0AuaN6SFMa3OJUEzWVtGv6j40dr3jcGOL8oyQRF+F
hTBvI/yhewiT1pVg5Ey3fyZ91qkNNItDtcsR0m3zufWfVccpsdDUq74FNLvyO+BpQRY6/i7uSzNH
VkjjP2rD6Klk9nStdL+60eeQbb+wKjeQJM6VmymDJ7UMBvJdnpXeZ/wCNHGqOjqNmuNX6zC088Ok
iel7RznO2GlQd8jdR8j3UoB1hqnMOx1pHCaDqneuqdjlDlGtRwFgVMfcmMihI1vpPKRFfitdp7vx
23HcWzXC6lUi/H0xzsQb+KUWMJLCiYM875yq0t/ZUV+8ZCUEz00mRf3RjtCSuC6JFMIp6PpLMgwO
mirpJaV58+ThsSj41ZsGmEYO/RnZ9wq9Sf+sg8XEiaa12iGSir2sb+gdSuESfV46qxP2hGSlIx/g
G0/ozZpfB03IdQICIgvAdrSbMoqmMwjZ6sUzyp7UR6APvuAdCARw3uEJCNfAX7tbQ+/bl7TJWLMJ
nStyFoEmg/SGta/OnA+drkqv/Qq/hUkhkr0xfo1xSa+6pM2R6NldSZnUaa+1G5fn0ZHmdYKq4oMW
hf2L3ST+50iJhtyOUoCFXVhywBcdMjI8MnzLotxrrj0dYf4KPIVuT0avkVzrWVGvNRQmmPXqhZ6L
Ln7FLgroNmODdZcTJcCkMjw4VT5afKpu3Ntlqp/tIcnXeTbwzgCnOhWrXCm8zCxOMcF9aT3ujXDo
jkzUpEJvY1YsZ9McPfhWynyTeaE6OAwC9JVBd4j7EjLkKmpn7TGBGrEVCOU2kpfCztJld5Rzor5K
aqOF0JmvS63gKjR+8iWk6Z8vHSX9HHuSSaUHgXnv6lb4NKG7etZMqb2arhquQn+KHp1yTldGxa8d
7VGgGUr6wFRO8yWUdsJ2UhcrKNAf2BiHyIFcHeZYfe9aTxHc4GCaWV4BFXFTFU+6A0NJ97V7rx8z
xA7lvEK2tbWB3gZN2RH6mzEUGtmcrD1sOWjfsXj51NioPYG/iTF5wQ0WY8SjTiYsqKt4VUZ7FJ8m
gqjhOygpsaOWt1d1Y4ptZvjeKivco9kWzspIEPQUjtr6kQAU4Jva2gu5nfV0NE6Tg258Np5nyS+O
K+XvzKnOAow3TJK6ZHyoXTNeIVCNzmnZvxK/xJhsLkpGtb15TGjsblq6WcekmfK90GkPmONCKZON
2iEp11+yzkBYZNm8ddgIHW1V2RvCS2pcsF17pXdjepUZ4y5zGdpabLhWFNXuuiMve4CoQY766O6d
hpBQveh9ShNykKEQ8IKowtvRaOEE56nc+l37vWu0aiO1at4ZLplRRS2+NBMS8GaS7omxihnMwDeZ
IN4pxNCJa28r4qTZp4hrVCTHQqs/D8V8o0hi7Sr3A2nYjJcrGkZ5ApuzmV/TOnqCmHTvoVOV7KZX
ZZo/Cz0ZdjMCjcDrxAt2hXY1NxEReZrhfKjypNnolfkyCoONFQnza3xVh9xtujWZXdtUSUzF3hCo
yP1a9ALaEuOYKHA0KoJoUOrjbM1fxz45uCl+spo8UdQUYoo+6rKNZuTlfna0G/irE+PxpEqsnTFv
+jr5NPZju2cecOXUH3S/V8DpGbDGbfIAfCjeeziCydHt1SfNhMk1Dn2376lhrpRqtD1k6+UxR2jl
WIn3iVTPcpcUNZrhNiaPN6ld2qNDupQTniAvuRoMttDJEjGNIHdGC+dozTYuxnuyicU3aJiTdtRk
TkMnyNA56Duzx851gsCMQTio4368zZkt8/vMOkufJ5rOxLziVeoOUdFxR3tDJpuArqad4iFOc2Nr
tBEq+4z90N6zlKddd6rzknWL46cOME+T6dUOlJwZKTV48UKUUNgWW6KhuLvblhEDCiQKEdOnkFqb
fkVZFHHbq3XF8kKfaZlpTJUKP6uIAiHUamqMClNDmswEMfOOe/LrcDprtkOVnHjapptqV79ONSfp
N92SAFooj2VpaFNrVaKcYaFLxv57OpP2nrqTcaUb2bzFFEc6Cn6xz1Gh0eSObM+4N1qn27hOQyUC
BVh/qarBdc7doo8JLNEhOokd2X6sy56tQw4LYScN8oXZ2/OrNbckVayiQAcRTMwDCAfqq8Htvrg5
fv+kWfgRpMbcOtiAidsqDyUpjquZV/7BJDhplbRWeLRih6ZAS5HvM2s+XSY1l+P1S2jZhIDwELpE
jlMn9DvIncWny/8i/MK8R9ngPlzS3z2HiaNpZfK5LTpqsLEx6RL41nAzzGx7NIpNZj1z6T4QazKd
YdQhpoi7entpFMucQDpzrEiGAhhH7lsioeoluPg1wUcsYsJhkRSWO7dw2o9k5XAC6McLcPvjfNfS
eLnFlm18QhzNt15mOp95GJtD45R4mcbFMqnFxOlmaj6PEkYBJibOi6l1+Cgdyr66jyVxs1MKgEKT
1PZK5ThaMcAOGcIBuiI0L1kMFA6HUG/EurJ7BwNSiOKd+1+ftStRRfKZ5l+C1Dulo+jPJ9EgrYJJ
Kciy5t3RQSxAebftsmGwr3IC368doOSnKp2ZkM0Ozatwzo6X+04j73mL0E9j+9/lT3mTz3dx1+K3
7cclvRbfYPiqATCmKUKZdQfFjWuSK6ZsBv/JdzVeM0PmstGkXNkGnlMyqcpdtbTiWsL7zt4UDjdz
PuBIrZJ569rcAZ2t87tFv/zCPHUfIlNomwtUVhIFvO48lF5omnQ83/wIFOzmcEmXklXH1TLccVFJ
Wd507vlFG0IGhLOuB03/FBsOesesI2sKt7txH2tsrw2PPuv60ngyNDN8naFZnPoUkIA190wYR616
ppVYWmte5/2HzhyNK0EYz7HHbfgcxvp4O5G3IAMt5hG2LcVscujCYyiN6jnz2u4gatRuAYr8XEcU
nIfGPcUBZ1iaLu2vMIoydsDws3eiTMwr6pbmYyeWy1voeXZUFZepbyvzHnwFEInlgTXbLP5WzIV8
rv2EQ4+q7Y85pvRDR8sVg4Svtc/zQpHB5nvX1fycgCNxYvF9UU5LkJKRUHp08iuGUkLIGObt2r4h
LKzj2+m6kId9ZFYaqknQsSjFrmvIZosqdzpbtMDPsiBkvBnIU1nN7myc8sg0bkoLhoSTLx6EjsrH
WZcshzvdcmh+MBb10UdzFwyS1pwjFyAImB7QAT56jGAQirsEL/hLBF/mmVGkVsEplwIEQOOE64rq
FNUk66OwuVKRS8LXTEHw6oWSExbdcg82OiAxjwjlYxKZWCN8a5r32hI+iGidss934/6771Inrygw
xk9tlYxfoB0yhWrZkDe0UmUEMw0teWDKtL4y2r68xg6kHhN98L/JHvJTUo0k2DhxPpERzZvJToZ6
OzneRJJhyR3Q4+34nLpLDn3bWE249uBJoouRSTX92X7+r9DhN0IHoNYmw5v/ZeD8bHSYqiIpox9h
23/9zF8yB6ZmJKJaJpM6TBNEMTNv+sviwNiUvwJISX4R1liPnv+/HA7OH/gbTLwNtme7VJq0vv9S
OWB+QNvFdFxn6sBeGm3EP8hQeje+IKCIISbuJQZvNtTP9wjeUMGCcUjVuFbFt4iZbZy//HA1/mam
z8X6UUPw0wHeTfWa0coLOXIAP2Ub7rNgiGfaLIkgcPPbrw/1fl7ADMb3MV6ZENSEYzMKfjvZmwxQ
NE5uG+fUySee7aDQTGRKzPZ9M6udL206Rv7XuAr9Tt/p0mw1zHm5gyXyCPG8jopvhNz78AUiZcdM
RHchjand5JfqOyRUPymuVGO3mn3SXTkf8lakYYOzXJ9Orq1V4eNUd9vUTJxjizbyNkVqD7QDn2bZ
kY8Ia8fHbkmLiLgmxH5Dz35nTaYeTe+HWphRj18bkZ0HdbbyGUEm7gS/qFTmsTFk8mEac+SGYY1d
fsYiDmynT3KrOHkdc2ZndJF74YMbvmgIToIMdH8S+MgaKceArd/YGmmfpxROkvYw8M4j19rqo1Bo
ki512o0Q/HJM7n/OcP67avxm1TDh9/1SHnV+btvnr7GiduvaH9eOv37yr7XDFX8gmWLWz27S4pEX
PL5/rR2e9QcWSJKUkR/AZ+a2//fiYf6xCDH+jEW2oRv9sHgYf7CoQKTFaY+pH53NP1k83s8kIcIy
nPMsDJscjIHt2+dNWJOrZVJD1pvkr3EVsXv1AazyrAzBbx7tt6sIJ8G6qZMgj68L3c57fB1Kz9Jm
JMKRTIS7hS6/yLIaA8Iw1G+UQX93ThyDPiKsSaQIy9//INKJOi1k6k+THKyuYlei37Q98V5uPT/9
41NahvA2LwDMbBzr7YF6LzdE1cx049vsNcuz11BLXlP++Z8cxlliuvnGf/qOYEUjdHKw9ofaIDZi
QYoswqdVBo/gn1867lUUeJ5ACmRcpvo/XjqpF9DdOKOe1vvVuKihw8r0r5rydwTH5aXx42CY2wH1
H7xovqclsPDdtfN6JlvwSOQ+HihXSCu9n6LxydCmJ9mzkf71FVymzD8dzGK0zwQamPN7FRzdjopn
s8Lug2Z57bVFs08pkINKS56ZoNJUtBsrwCrU/SfX08ZKvGiZ0Pq8e7zcplJmHpdyL+ukelCo/miz
atmTlvJvvz7H5YL9dI7goxe7I1hX792bc8ZqOCUVAn1N1c2e4cS0IU0wfPj1Uf7m2QKF/++jsGT9
+Gz5tPF6TeUcRYwOFcL41BdDeST57z+6dD8c6d2lG1B/VT3R3vs4V7iXx/T5gl/6/3i8Lqq9t5eO
vRsAx0WsYpts896eVBUWjl9UstjLnnhZqfekpU6yw5dvF9NGhNgVDdEY21o4zl6HirBOcxxkVm2X
x7526BUPEDk2/hipFRyD4asXJ5jK09A6LFrC7ZIQzDDSOkAd7M/SY7LEsKN1A1NUdVBJ/hcipYqN
npEzrHhj7L2xBmTQCPNj5kEeccIUe3vRQ2EuRmcfwuBChE6hhdnPZ3w3utEKGgAWICZJ/rqvI/vQ
dXGJQSYvcUZ45UOnpfZRF/PwFUKu2BkdRIjeNThKalcnJlok98aeH1eotXMSNzNCwJKWzwMTz34u
Qk46Y7qxhYAkbyBFVWvGro676q0wJFMOQeIY1FZHpzckKL7Ww3GT1tRSGgoQ4Auc3VywcDHJ7FZe
V5pE+bG4xJiPN67LKwDNAh56OhrMEIRhHW32RjvsKtWJEQYaxALWgi/QPCBzNz9GMUT2MTLSL5Ff
5U+QTBICjyz5uXYL82PIucvAGwz5WeIOmvlM+AsD2uqiIwFq4lnHQ0/hqdlN/tQO6EIogYs7quju
S8ilOcVpLW9clb6Sla5wqrnmR1S8r2M7hA84IKrDsCyNcdtWpyk34Rs2OZY1nm3yp27TxB3vU/QK
B1b0jixqoDJ9BOeCbQAOXchpJSUniqTAVtiiIuZL9NzgIoOCNq4Z7HIRFdkAa1MbiIC/3PZ5GzFa
Jof5irFyucmAj3+EYERnDOT3qqhl9OjPJqcUeUn2RczUy0VN+kEIe7dY51Ad2CfPjZvvktLU5dlQ
vRRrFxrfpziUmtjA3Wx9JlsM8wNXh9Ko0WH56Gul8ziWGSwFj4k85zhtoKKHS7ez3tv09J4qMjMe
LUZi6cppmGuuGtvpiTmIY2AEF2hDM0rCxoXJV9CFI6CHEfkR6KUInrqeuuKprRseO5uOFPMjXnHz
RKx3Z8keXlA+yPipg0jU75Rfps9iwKRI6QzfxAPaxayegV5Lyvr90Ij+E/TAbOdIBaYcBbKZ4Bq0
nHkzp34G2AV7hgposhovs5DtN4yU8CY0rIzrfHDaDz2a1s9RSkfHm3LW0LHiwzZKs45ILBPCVQem
tkbGN+HEUfalJkL6SN5pCV8QsxZt9lciEQXR5uhe+CD0gaNigg4M8W8dF258HRFKuiGFVMAY5xtS
0Kr4A6hc7Dc0PNAHPaQ9Zpl1LMf4eymFsy+xLwboLehcAwL/BP+h31lFRRNEkJ60mZknHrGz0TxO
6qDWMPdQQe1EE33vVOOt43Z8QDaw76oeDdGEP6t0zY0KmTrwKvTuYsVDCc1o3OhG3p97IjI2UcZz
bhPqRlvDyz76NOJOuhi3jGDJFpxHiWllyFqcnwnVkdXl3NSsiuNtnMtpXapU3FhsKre1xlOfQcJc
90ijyEVKp83csLoxXel3xvLelTbnDb7rGaSEf+MDmXjOx9a/A3FsXFfRYDymhNEeR8UdlbGgflEi
ZDiUg4TqS07faWceo4LxwU1XquFrqzW0zaOWNSe2M//OcKG62Xr+zPTZXzcN64cba3B6ExpAJhKh
deihXAkcS/l3YZU1V8agWMkuOy1GkDVj6EKtU3SKq8JU0NoHDt1UFb4iQFcr0zCGr7FTAtrLyyAS
rc4dDMWiSfIbS8JcjAcLo2lbyJu2XvbVlVmdcmpBVvI6xpJWGIRkeFwdgpbQf7lE9l5WXTRNn7vM
N77rA6tVv9wj8DeMa1zmyXXqjNG2R97OGsdOItC0zrlOAWa1THlXfdWQf7pArOquGlf97FYfkpEr
NHthyTDVw82utcNK8Q2D/9GbBg+wWz72MgppepUlelAwOq1i7dEiVo9B8NBnPUrwnoi8rYWAA6Zd
n1xbIdgbYaju1GuIarJK3fhZm+9bVyf5JK7ErhCRdu6a5MZCBfxJS9P2Zhrj7hym88dEt4aP/hKL
7k/w3MClOPsZVeSmjEkhlFoT3ubZZ69uinVixa9VhHGLqd8HnuenpteZMPoVs4SoYKysW/LGnloG
qHihdizuL5oDzs70eOkhaLMPWhKjWAOqAraWFUcvfIMunUEDfeYrlX8ushcu2cx3sKX2YpLrjt6K
93a5oliHtVKYjt3sypj0Hgz9A/ItgYeRGGQWs5Qir+YWSUWx2DqyRdmtM1uU3qLxbIoGvVI9E2os
raQIrIhGOjOeocZJXZgf2sIsjkNtoRv2Ol2uKl/VR/Io1VoZxURyWViPleeepsFkMMDLJ29Y/wpv
gJdnDsiMaN/H2s5O+iI+AnSxyA+kpdn7R7unI4yzW+GCW7EXJ8YrmEXjvcI3ALCET7v4Lh03YvwT
eYfR96TBkFM0LbsbR0coNrKuTyQFIBzocA3elq5HNCNufkGOsR+leMLixl7PljL6grWn/eJneoYZ
bMwfhtQaAWUZLhwhNtc2NE5v6o9lnmZrpiUvtq9Q9sBZ0Ba4gg0CeWu6PF8sHP0dMbraokLTEPF4
RGJqtjnBuVemFQD7mpZ8hm5v1qrbjHX4DHIj23iDmcGpZiRDAiKTFbrv14p3NGbtqNHXIGkUyaa5
NV/zuEZfI7w9KsgMPKa5xzAH15t2SHAS+nCQCtY34HUs+kAK0Fh4ZI8PtoBoLjnhfaYGuEH+5PxO
jLz4ot7u4/E9Ufsj16fjCFzo3Q67nefIVq2e75k8st6YcLm6SDEV8xv2CR1by+vJ0pjDmzP7ikw0
sEcaRn+A8GCTGeJ3hdq77p8NDZyuvgcnmw4Fxe77Qi0iU8lnCd03hfGkaJQ1GWvq4OEcy9V9OPGa
+3WJ8VNlCFSdPitHgm5En+OdZLhlSlVEg8yZ+bIJK0MV8oLidVyWcXXSoAH+JuzuPdl+OUODFtoS
fSiI4HkvlS4bNji2m+UsKAx+wH+yzictct512hTPqOnFJkOCeUPQ1nB7ee2g3zbcXWxC744NFKkh
aXnP1Uze09jyXv/19bg0cN+UJ3w+mruYt8C90Ul6V57IMUHyi/ZtH+N1PyroWq+VRbp6MHQD+KpF
JzduwJTxIMWp0V0vIdOBkfGJpcFGO+Ek2MqURx922XoyqTzbRIJiykkUONlmIq7KhnytzG3B5DOf
B6qoQmcfAfDdWSOF68b2ivDBsnX7mZQkaAeCP3a+Znh3U0hAWBDS2XzSkyT9cnkrlqUu/NUwZ+bv
EjZ+krUv3xVzeVrnrusgqH93c0RqCBkwtkuCFp5nR2urAJUGGmjL/kQIl7bX2DYGCKjNrcMkbwWB
9vjrr+OnOlsQaUmIEh8E0xnWobfFYjfhXpCJkewF9fbOIW3+hJDzd8vATx0LjkKjwnQtzwbD//47
V4nqQ7eskj2UUQujMwtXKTGk1xDKMT5nFSPClOKBmVn/6dcnaC6dgrf3G1sUkqh8/EkYKN+Xwxhb
7L7Jh3hvt0MU7nMAO1daGIJPU2yNUZ04043QHPGEYv4pExMkU8zfSAx6IGRQiOJkWW9hgNWoYSzw
tZLtJCHTe/bfINyqsv1Wh4t8QgtbCtfLp/9vv/p3/Wr8FTRr/t9Truvv/fPbRFkGJ8uP/GvIZTDk
QhFAugSdkEtf+V+NamO5Rf411jL/YGRleXBdMXgRsIE366+xlsXES8dCw/uCLoq/2L/+wViLp+nt
fchSBwl66REyW8P09L5rFyOd7ctGInElnexpGmznMFmG1gTOnOvrCVRSvR5ldaShWRtBZdQ9AJGo
3Qyun++U2dZXDjwH85MTA0WvGI7Ep3rsiaU2ZT3i2Gy4fa3e7j91GfuzLsLUEcsJ4p3ofdhUsku7
9YhAkcpzmIx7ZbXV57IP+xs0AuG4ojammsxmIhtA3zbDNinsbO81abFSJDij95dTt3NBO1aBxByc
rWBKLwSlyRpv7WmC/BKP/hDtcWPOCuNFSttFIf0N8inLvpEHXaOKd3r43XR9bsIQ+0dQRyHnXsgC
sT8thsw7VFNjoxVBTyJ3AIz4W6tFUHlEFTeh2nRgF0dU8eka/dBIODQfsDrZIU6WANNxYd2Zvqzu
/oe9M1luG9m26K/cH4ADiUT7huxJSZREU5LlCUK2bPR9kwC+/i3Q5XvLssOOmtfEFVEhEiCQSJyz
z2480qlOU5z0t1UKez92sITGyAd1iU/Q+TZWtbPLsP+qlsBFU7CLBuCxGtf9fAWIMrQlmn/jgScd
ijfm10BmbbXzhRV128w3AulsXStPgo1TR/pEqHSc4UmzTCCDHKUDZU8s2T60vdmIAmClDKrQXsbA
xjkx5BEsonR4akryNeUJSxRm9yTMleApkQ9nJKl60/PXSBdqDyfYoM42pVtCXu9wq2ODoa6M/Vtf
jNqmx2aM1sdqWskwr+ro+DGZ0BB2BEgdnGKnw8vywTXD1F9VZtPPC4d8R3iw1rTRcEyjD81slfaH
tsXUSD+KMYtbWYMtNJjWA8ApQzXiQ+CHhjE9D1FK4sVrq6o2g9SVTPiuflPa/bvh/XnDm40Dfrfh
qf/sXrKyCaP6yw8DOgTOfPKvfc/BiZBURGYQFJ1sh9+Hc8Y7C/R5VurhaE3ZQdX1fQu03jFyFoB5
VMV/ze2+T/ZxPJwnJ2xZjoCtqst/sgX+VGrgkSORuc5Kc4rTtwFDpmYPQeWy/JLcIrp+skFk7ODx
bxfl7tt7/e95P/zEH9/280HwWwS75nf+NKIAGNJK4n2RXCUGkjSnIcfCma35E/NPAsi3sl2Uj+xl
xNGSY+TotDc/lk4FKHKFDGvaQRplOJ7OHCNDUt6DvS9wVm53mai17TBZJvP+8U9ZxT9dTogWTDkh
XqD5log9fzy8kUIjV7ZR7TBnORuZ84S4bPX7izl/xQ+l03wIC74JEUoUiW+lpHWtjXidimoHSe48
WPIRe59i2WFjsNCnilX63+X8iztHSvXPh5sFpZYJx8RFZfumVwRGMO3Ba5qdqQhOCJIM+/DCQ9ab
WMh60958MC8Yg/kNb8BQPKMow8dokV0wiQaLYXjmASzoEIR03ykH/ALDCI/0lguu0VwwDqMS4B0Z
yEcde8beiDP5yZhjOXts7XPTBXeuW914HBsPzcroddkq0XDcCqvOW8kwkSsax+ERIgW2Z3agMM00
nDpcmeiHzraVBk8Rvss4PdV4QAYER1htnpxsDKwXPW51MJDb4Nj1+M0GmQe9C3gEt3FEEn03TfsE
/jeRm/1GZsRwOempiMzP9uTetzU6M2W62aHUh48B2DKHwI9Gs/jOTMYYapdTtYVXAmqNQZvVxOpL
HXrV3onD25LR+CpiwLs2DdSLCprrkQDnZIke2T/wTnt0NOEf4jCiLIcRtoj6/osEwwcwR/kyijg+
Tl4VnFt4isvOTZa61wcQvIg/G5SPh0KU+utYH8KbnHBH4gjwnyKN5coK4KiuVa3BvQ/UGHj71o07
0msgNJ8rh+ko8Q5iaWDGd13qZGJe5aXwxSYf6tp+MHNHewqTvr7NC8H3uMNgnAuR9FewQzrk2Faz
iKjO8cysrPDKz6r6psCFDwFnlUB8x0wT3774riogRsYqF2scfYwNTBWdqIeEDhI1JMkWkdE9dxE2
n8FShy+sTU5wjvBWWefRLESz8VYNEcklCxUJbz8B511jSVXfl1Ne35FbcO17o3xGqtWezU4muwpG
5I0YpL3LcDqCx2+Ts9TmwzbP5DOB6RZOYfjvo62V6DaayLvXwZW29Hv1zRRoxd0MNBtNh/4RyVm1
9MpU3+C+WT0XthUwKLBLUK7Bira1Z3ZX6L2YbU+hfRc5zYbEeZLY/dYRC08EH+MO+wc+9jT0AZMo
f64z1T2K1Acy34jD6WPAtizvr2C3wrUN+2aB/bi613wltoaM9J3QATDGrDX3cKGrq7HQmX7ogVXc
4r2IOq/DZhJ41Q/0e+lX4wvUcJSvPDTXfRBrV21gG/TeXriyUxw3VzHO1ZvEr5xVpVccDRJowfNC
kjes9MHf+GU4HgbNhUmetLjDo6bYYpqhrgbgtaVTdGppe1rIoET3efYzbQGrIcBQtsOd2Uq8hbRT
dZiMEOMamGwbfx7LFEURL7MkwnDbCV+QkD15YsK+tG31UzSM+s7o5UeH+6rhHvk+wd0GcymutIym
Q0vG2rL3ccKaTK1d+Ypgo8rF8Nue4hsNpcR9jNvnKq+m1yhwcRcMdWRyrh/0ezSM3Vpo+v0wdpt2
KIgq0HDFQLI8axn42gBfxYdaaE62aBqlrQjhY9JkFPIF0iyD0bC01w2BX2Ugz5aFvWcukhoiudM3
d51Wyhf2bXcfZUpudRES84Up7DoMO+6QZZbT0U8TMhQlDrjYCbrpNRvStBcD2VClYT3XBcwvTI+1
hXL9YpmWPqZXengduIQv8gJYZL3et6SqQClNM5Ef0fDu0954YKCNqbwv8mXg1ggjXA2NJ86ufqK5
ZO0kX/wB4dBUNWvU1+ZLp5sl/YDsb0uzyTwmYTx7bAk2SuR4uPZske4ZdtY76UbJqlCT+lAM+MRR
DXFk3cPsbIlQOQc5zYf4qxdr6ZMAlD4zPTZxBovtFT7GYomhUYxNKUxc+GMhzH54+zwn9vBKw6Dd
JhWmok2DprB24keLWcdu9KKCZLwas1ZhDvh8QpBZp25F0zU5kMQlHFdENhPC+cbVdoLKZllVzmeH
MNYWBTr3vfKteO/GrnNOm0EQ5BBl69ow8Zvsx2hnJKaxFrYXIgMvZmvlDp1ga1m3Nj7xu1ALgo+u
tQbuHLfpGM6eY+HwINi5VobpuRsuUnqWbkC+JAg/mqo2Md6bBBHZYLZP7ZiY0HiZxtm1PT1hDImo
IlIRCW91fexE2W4wLWPljU68MxPGSfhVaCvS775ifgyVvqqTDY40zR7cX2FsK9kzvsHz7Tew3piB
+8ur/t8i/49F/oUo9t+q6Cfu7vGL+s/NlyH6XPxY4V8+9h3Z0DEc003Co6CE2XOd/98qH8bbzOxl
fEvdhhPPXBP+VeVjQ66T+g61l+rMgYtHOfkd6BDvpIF3D+GR8DeM2SvpHwAd1pu6lCBKDm9RxVlA
JrBe3zB3qhgZgwry+Lo28Fd9MQtsH/DPd1pzreMwnrM7q9lGGivDosk0sjBwHavnmUS+Kwjf2Npa
M77WMuiyJTmPFhF9Yz9h5Go7X3hKnVVkO0jEql3OayWBdpKkajTfawSXuQTa9J1hMAzHiJ/sK30M
KN8JKpzi0LslBKd18FTueiHXwI9oxN/LC9fHRpSlP6dSEfMxb/FkVtRhoefZISJFkjhxh1dMn1k4
vaISspIhvLb7vCrd96HhTIWKlzM3mqc8M1vKUXTFWXNu4DaJtRubMtWfosppp26bl71rMFjSsxy/
WxEl3XrSq8+h1tQbpyrHO8tIc/i0o4r5qD1qE7xCJOTf3H7+fQD//ADadBW/fwCfsZB58/jNH/re
YIt3lKNI1WYCI9D5zJH/3mR77+DUGyboHr79tDF0jP9rskH6XRjgNu+FHwICoM9jaIUQRODZgyqZ
L/wnj9/bHsrCH4lQY0nDQBv8tmUTvV31Oka9e5KHkghIKrBuZa3K40Vn9LdL84uO7af2kGMRWY35
Dzw5QIc3s4MeqGmiCsr3jlTiCAdcHHnDe48jV+C6qv5pFjrUV3a7mdGGxg0Y9e1kq9Zos/CD5ngZ
tJWF0ktKgxjnkmM7zDlfCIMlHrLMwpVN1szvf+xPzallE81t88bl7rnzJvkDVbDS9Ib8IAqvibnx
a5YSDYsLfe9ej6StnAZ/8h7hD/wp/v0XlxiXYzS7EIBZa7NU4+8ERdJN4lq5TrZnXDlngoXta59n
kJq8CBV7oI//+IAgQfPbhSPS9FtvUYUYb5PSaGqPusQvrhyAR6Dp1ltnrtQ+Sr+3n39/WcVP1xUT
3hlcAH/i4iKg//EX4l8Myu0P/a4rBtTQHaaOxu00VcjFXIXtPr4SkTi6EK73zpiIU9Vb+WNelo5a
hjYJtFDEGufUjgZysrq3iJ5got1cU+AOH0bD/cMqsJxfnK9AmsL8mLvJw/7mfPPMgyaQtd3OQt1r
njVoFD62TinRy8QNuKusCoTCvyQc8aBvWkuceQbHk+Yx8zVwNbIPDBXlPhtL6yWQTY0GBf83e9GQ
yXaVTa44DlEI76HXjTRb53UvjoSjch0wIiAXlUEAo1IcPQ0s0YzJ3ZTWII5a7Wj1unN0pnfaOJwg
/Q13fkRtimMc0ZWfXKxdoJ3W09Cv4Y4Z8RXMJRw02SXsVQRvwtvFEEWf4hTW1glle82Sw/dCItxv
RqaCzOdDIb6wSrEPh14RxQNaRXSK90M+qutcD1MykC38GnoPa8LFZSOox4zndOib4U5TIOxegjcA
oWVV+dyRKvk81brc233Sgs9Aqnp2M9nf6VAcsqVXTWxfgx5761jU1otb68MJ517Un8jvymcZtsNJ
qzRxtto582+KrBcmrAaN0egNzzYJp93SNgVpKLgDDScM2/iloIAAP2nDAdEbEq1HVFy96lwFUavj
OpKtwXWrTXHuPG7aBBPrkTxc68UGvDxFASPlSiqLKBEUsC5mARrMzAtd79taxe2LKKeQlqG7ieZ8
KxKEQJNMix9rjH3ZbBvVE8ClYaUVHjyy/LJ9UmkV4hp8aV0MbUgOegp75T26Jfvpqk06qLgZmWH2
os9t86XABfo5DEoe/ooEKQ9W7SMiQKbHJGexMgbkD0sTzOCq1kduvyyL4a7rxjmW0Ta4pDzdxCYy
sciWQZFMM+iE1QUER0E6aziHp6ly/q0zO4QMKahhl+tvDq21lJ1rrsPEcVY0jGGDS5KnHy9/0/o+
piZInNg3ppDg6L68D522X6nA8zZd1bCAw/nxsJHeljuk6L5/hcIQdlDfqI6I08H1TqgSBPywllqq
w2zA1eNjC+hSWgs3S4zhfWnnpAfD4cdqbJMic8IKRuMD2AYIfa9Ei+cDmJqWhwdEtpG2HXUcrFYV
KZv+qSxzC9ZsQQ+9yMOu9a+NyRufgZDVa0/Kdr+EfjxFd2rUDMV4BkbatskZlzW4QajFpCeQPN1e
w9crgWtr9RbXuTmXOCmsh2jElib3iPmU9JJhNeyBME0GN7E8YscCeNCrHRDRABZSDGc7IyUE/XDE
bdfGo4l7y7JxQvEB99VqBfphL9pxELd4aLcnFVagNK3fWx9bvPpN1lej5DLAY/yqdwhEMN0iAFXU
jYKKt0B2VXfY1Ddsm3YWOQdydOxjqeek8HSkF1yLXGXc8GFmG0xM3SlKp/bVA+0iMViDw7ticXsH
k2jyfAVBvvEAQhz/UZIflq+EZj60YQCduq5ecgTExxi4zdxVSrJlo/lg0eFKx5IaE6t5RRfM/2Zf
Hk685ljLhs9EfWdrPm9pUky3YwNL1RKt95iNIcCIE7i4x1t9P5ymISS4O6S2IPqwfEaWAv+qT9QL
MvXgMbZsNszCSM6xpsdPkKt5sPDMldhoNtE2cqTcu6WnE2TowRTkNVoAzkLcjsgRJBzJDDZCYqKH
anfSvaepKcXHrNa0aT+FZufuZVZPUi1FCfgia5LhDzY6v09T0Fv2us6TQ+qV/rXSyuCuJitvH7ge
nsth9Zi29cuYDfPuH4lHwA4Ylx3XCTyEfd4qRXTwCuy1Og2x4xKLcP2m9JTzHggtobvp1R5emNav
pKrEkufSYb45h1p4uZHfDh1hxpsJm7EMS3qkwdjeL+DJEZYOF8ZZaCl8ZdBgPz+CnJqfUiH5ewyn
2voBRq7hf5pteIkUqUq/2ExuEaULI0g6eJtNol0zdey4dJkPh7C1gg9kYxQ7tHkuEcZSX8X8pK2D
2XuyJFq7ecbBjVqkbC33Ws5sYiwOuK2VR/Qqzl8mm4WZBvWxdpuRYXfsHrVh9B7rDOR+paV286qn
5LVZvsX2ltgTi6bqWClNoLurYNDmpdSRN7zCf0IcaWLZSzFJYU+PPb6nNzgbu4WjDLNfSqz2SCle
ZB3y/YUD9LyIMBAKsIrJWYKDhK1ho0TOVoGRsN/Xfb0bw559EKJH02zR2bjXwKzaMkYzRrY7L5Ns
yZBpuCslh7ctBSZ0oVIXNQeW/mS+TGPMhn/ZAh0gt3rtwANn6cNpDO9albv5oiuxGsBfRAeQsmAb
1a3WvOYSQtMCIwlWhDFV1gsT6uEOh1726QwjBQiWVYFZRtoi1jpEEAXs7bfTErlVk2sfxlQSvqbx
+nKQcFxVKcRXoO0BY0lqXzynvLWYUlzoDGXY2Kh2xIMNN5AXiVrUa694VkZVhreG1XPWUVbyW1U/
cci8ZnpxMqsyRTVOl2wCJadhUBERqVydYBgiKE370CVNXOGpYI3vfa2wnm0MBnDTImDsWpU1IQBJ
2pEmCpEyOCt65JF9M7WvTQzlGvZFR7xPC00/lF2ofW2xLt6GnYKqzDlT5USa4z0ag2JZYBzCm7zy
Wmj59czmCmaC26Z2zGQOw4zmK1pB7l8gm+W13pUu2aMA8m2O+xZ3NI4lt6nLZt0A3MmjJiq6hpYE
ATiUFtTqCLAPZsUs1jKZ1PGqdNR7W0Za9560otQul2S7BqF7ArH0bF5VpTfh5OcG1RhtxiTSAvEQ
u1TLMHVVay2YpA6nVC+sdaSbPsaCeGmsWuzqFgr97DbTEPEzpQr1Q2LWITEuLYbiWjiSiD6CzON4
dkiJr2aKEVYnTN/ISepD7cOgeYR9tkxbeuRzS3MkNAnUXSzGwdE2aacuoKW9yonIWOiOdwWB2CeZ
Wd4HLlu6xChnI/RArGDyE/01DNW+6NtgEbQpngwmWwyDkhbsoseNTCRUJK2dJV8R5lobty/8nTeh
O1+0FTROnkCFyCz/mtewpVL4U4Op9qxrCoOu0m/JYtdvrWzsV72eLe1mzHaAntWa2th/P6CO28S8
RFdxRTzCYBLqrbfmzYCQ5J67zXs5H9IDb76MqUSiLRxNtks3s9eBl950idksIIyOt/pYBg+lZndg
2IY8Fogii6UMdArIAaI77I6V3d/JTJyo/PI16hP9q0WK+kHCksHuKTO8WMeUy1Gm7+60ePpiVTY3
xOx4hDeMl1W4ws0kLSi0tX42r8MaeTF2/byDEO5LCCyU9y2pMwWpM4ZGNPZYlTcE2LBIs5DdJrJr
VuSEWAeLzAFn17sxUTEOfJTdq9+3UXPX8eOkFiAC3avtGAII4m3bj41j7PHGQ5lnXYr+fiBptJ4L
398f56fux0XpCFABgxNaFI3bj92a54eEpxRtuUsJGccDBa7fuWpqvEbNQRSozufW5bId/v64PxEI
OS4kYsRndKb4Rb/pumjJUxkXiEaHOLUhsSJ5xDMuHTbKCdm/iiwfTwiv2Iurfq5yf3/0nyb9HB2P
KHO26OYk3tIXx4aAYSXsYqcsnwZkcmvj7M67LkaW7PZtUPKvXta0JXPljdc+m/vlFP5F7P6I2EFn
+dvd+hky52Ub/mdJonIa/RjuAZ91/uh33M56R5tlO+ZF8GlcsPG/cDvXBACfGTMYT8za3dnb4jts
br+DlQsCg9m1NAySQf8Hm8t3/KlgYWBWoZOB9I/IMRBG3jzCkBQpUnC1J9NI4C498wf/JlZ2EkSS
WGXGOyxf59qAbDNnNTUBVbnR10ia2r7UifXVndDe+8aIDISCEGayPeEmtDSUHVOoTgPJdYVVBNVO
Swuh6kUJYIQjHk3DaxZRqGHYY+5LkneOTMkQVpqzo9JoMFlOS2Ka+0iwtSnUAymv8Fl4NxF37+H3
85zPvWeJFWW97mNI1wvG6e61CBnvfcMpEDTmyyIPbIzz0FmXW4NY4HpNYTl/RPrUWkkcjXfkiHiP
HQmsgBjl7HfUNu5wCgZIuFkkhlMdG1TxScaLWpaDU6PQxFn8UFh14R6IIGheMTYT5zSf4QUR5sjY
8gD8ocSM9g5xC9tAMkurFqU3N86GEdQ7XUhxnicXL46BuKsotG4n+1A+TIoKL5c0uo3UKS3trBHH
wJj9k0sn8B9jO+WrK0oPkq4o4ZstBUDzGtcRVyA3C+OMCyRPvj9DVoOs+bPLXpjRab6MwVyydAEn
AIeGs1UpR9NlYJxjn5TBZSfRwy+gVfKrzYRjugm6T3pbfjvyDKqbTunyaBPxdpWHDvVCQoXl4kG6
qFU03MR+1O9l4SHRmct2Xpbz9bQHf66EhwzMg3XN//l2Q1M9oGAMUGc9Gt18hy8VI7e0aT4gVRkH
ardZPzgkkGJWepMm0T0IFz+BqHe+Be9b/nWbOUTcSjuui4o1zjEctLm+GU3NWjqaQ08JQ9Dqd+U8
JX6qcbWTmzSbtGIBq/Br6HfzftnnQMWpOuEUbG3GPLTxN8bA/3EymvjegQRpLlK8opalyIxzToHy
fOkFCytjoSeD2fkbSgC+afIN/uVFwLmF8yJCQIV8jzkndKC2ZzUYdcOd9WTryPWlRQTc78yb1HF4
QZdBw+LTULav/J5hFDK0sn118EYN1npbCkyQKh5Cxxu4wQUAtLFwvYDCPYlL6uucwHCAdi8FrgNq
Y70JHsvrouQttruoprW4p+gmn4LzjkiVm+AsoPCUeoBWj2acFeOLrnkdqKKCdT5p3Lt+XicgWSBl
c1HvyhbM0OrAyETDl7WVHtGxGN7aAffZjn3vrS9N8pwP8XhZwpcaekzQ9Bbzwx7Pi9S3aauV7Lgk
CiHM3RDwKGToRq/MMKaqNoBoH7/1WW1R0lKVqTsDZDOw+O2Nf3kkUMzTeEVzvX2pgSCbSgI5oup5
cmhDKqvEKtwm0uZMNqCPPQDQ4qKkSUZZhqnNMq0dHk67AL2e4P1s09AiAk5FGT9HR2gcNeS3LKoL
gAWZkAWmoZxaktTC9bnAc5fWb0RCaBDGDoiInNe7VkXqXU+YsCL5INI+4GaJmMZAc0EdO6cJJRY4
feCg4m5G9lPSzlekCDg7G6nv5lsril0ZjXcILRu5LOtHkm6qNhNy9HDt8VDAWSS3pl/QxgynzChU
eBqbobwJ4s5bR6QTb+XIs3xR6bl5ghQ5Q1IDBAiDiMDT2VStZcvQodWdW5S9XEH6slPJQo8WBq6m
z4nuVzsPYs4WuzrjfJmtIOdR/sYNATneNwgtTOpptkg58YOHZBY5a57BjUpJLDr7+jSVh6BwaIRk
nhESmPkx6nMdDWVnGrRNveIupZFvvjSRwdaMkS5ryqfgm8W5E7e1bpAA6crjCR9yQY3XjYhXrVGN
K6h2oMKZXrBeRMNooMhZpQpTYXuR2ZU4RgTwnTNGNDVEH1SY696ba0VHpMV4MOO5JjYgHLwGCYqc
KLRY3Sg3zmhxgAYiS8RXZtnVuw5TCKxL5zVvGiYf0lt+89Ko5vXfkUdz7KLee2QKDaqEMRWH6JWo
2ns8DAhf1NHgAh80rbtKQzmvR29EEl5WrveoyYkb+W1LixtBQU/Px1LCprLu9rHbVOim4NfV61Jo
4s60ebrSNIHP0ikur6TuvDxx2KSaj+QrD2I5VFYdbi47a1GEdOsqdKtHEck8JwY2GJMnS0n2idSc
dynRKySiYWu9eCmNetzhjyDCzgBJyF/zcPD2dVnOL4MK2c5sUc0OjPW/OKrJYiNLqR9AHQq3RAsY
hrmgjx/Dccf2IzO1QuRPCbEICihzS7uYvCtCnrA+NBwfVKqGbJbeT3H6Jdaj1HGXaathNQ2Fkok6
TdvBzHWemmTGw5nHoyUI2WLAPpVhxUtJAMVrkWePRSDqA8KBDmud0VVkodqyPlP67rF84+pilJie
ozEor3jHuHcCz0KfZ7eXm7qSwDgCaReToeKq6dJg2ROe/BA5FQjtmPsfq9ZYa0ZRwWZH9VS3zlJ3
Yp6BRZeJTFO7th33TYijqxN78IPu9HC27vXap7wC7IKittFwAr8jNnERZ87JR/yhP42gPwScO0Vm
+3shioxddVZ843SC4BNpxapkorjCmHDKSYoF/sJkx4yXZWFkO0HcULiIzNJdamYicV40eo8MiWmD
/bo6kJ6ZJFgGK+KGjRwAdzPaREPvPJZljX1yZyFhJZENXaM53bpD6xwaIjbvHaTMqA+0sl1kSjyY
oi9uNPLZbqMpcQ+O4bN6ieBYkD9ZrAM3Lunty4HxSkL4ez30+g1TKB0JnGYNL0ib4ofRyR7MmPBM
7C0b875K8M3QWlwhliZCD1p52aOWrb1PpDpAhVL41k8ssnVlYenq1iPxkFrs7fSePMtxIIk6c1Hv
L00znsX9TXzj1mGME6Le2a9x6+abCREb7/FIXweRevA8LIKTyKm3jq8+YmSwtKLY+RSQ1HQKrRH8
OK2MjUT9vjBaq74nVDak/MmJbhyy4XPcGWctdiBRq6a5caMQa9dptDC/7TIy1DVz63skaZZehGlv
1Zwrr4NVW9tURusmI/y9nXy2KBIslpYKy3VA3XDoslocGGpqO8srmn3ideZ1ISd9yUXL1z2EWUAJ
CIhDVblrzYPjEbNjwePOkjuzwhCfqlObEnHLS2Ck5OvzDT619j6t5XgfFPhwk3u+M+BwbN35DSHH
sl8NgceMkLRM5Imj9txAFl/ByfJuJvKluwh32BZh4QmbBfe6GNP2wRgM7XrMyhQFPMLlEH1ubX9q
SdOiLkF9cQCOr7Zx1BYfYsr3GejEVIT1DQJu1EAYjpLaUbcrfcmb11klrolVizVjLUmGyNpxXrQk
A0eakTzhpOCedd1sNIdlsxgdpeOj3XZb3U9CnKsTJmRpRLIsdOatH4Ttvs+t1zIMSK1vxQyL6+m8
W4n9GNfyxa/1slqh6Rk+UBGvqa5rKsFIz1cj+ul1C7P7jOpbHNn5a9LNC8EIJTIcFCqD3GYYSq4a
zMq5aalQ12GnQV0tJd4LROTYtNoV/iz6qVdJKtaBldYjtXiFjOUU+WKYbc0zM905U9MHr2z+wSaM
maMwTC1XvtbnJYGFmGgtikD6Wwyo8DIf68gm/LdTjxo0OJfXnm/Yi6gT4aouWzqQsFpDMypuMEuN
UOy36rFEiLWfbCY9HuO7zTS107oL5/lC7EQbG63SgwoGlyWOo4WpHSII373BRppF3mcYIME1I7tj
2LfNkxZ63VVWuzd2koORUg28zwir+OApQn5xvvX89pBUAIxPjV12+j5LbK89aJWYjG7HruVtIId1
FZnSYg7PDWjckARhQEU1C999AS+4cJ/9KmVT9+NYlSPb96gzAbIEU42tQ6jyZC2JFdR0/CU0nZiX
wNI74k6w0q02Bgm59tIlrgqNk/Kt7KoCLq1I2qHkWulWxvCzrw1gfqujBg3rkGorV0S8Luze5N0U
AR+PB32mRozois/guaT5VoqyHOLuX+DI5+H/gi/FL4gob9EhWmcU66i5DRggtNFvuBlwzcHc2ije
+YUHdJ4VhRyeJnPqmg/mCJdgY2Ye1UjBADCxFyrh5fs3yOEXJ/CTzJ0zgD5n8h+8FDiLN/iUCm1R
TEYb7KwBfgCjwAbMtfOEbxwFzLSAYtMvt5GMwgB/dH/K4Z81/jHIgbVdvRNHuOhUlb8/q19cFlgy
MIEo25FUvCWP5LLzizA2g12uzfYZA29/JpUFNenMWl22kUHl02GlG660Pij/xOx4y13hYnB4AjBw
RtO5OG+IgDnRfF3eo66zxpRWKBbVCH21qdws5oaEI+m9DNhceU4cX9uLeRKUmylZuj3DB+PWtMc+
mRa4L2Ci3s4ddFlBK8QaBlRT5ZKN9veX6xc3EbqHAEYF62PS/PZ69V4QaRL2944gmtmRZhy6ZiaZ
wLSv4RZUaJYz/J2GpnpBGzmeqhasogrp5fHFrU8ZcsI/nNEbzSjrCdLRLOuD0yUFr+EfMSHNqrSp
o27Y1fHsiXxhIRDvhccQEE+zcC/DJmUYzSuEFbkve/qLXEGT2ApCAqJl05RzD8aV/f2JyV+dmM0o
gsRC8OafEFGHwT0uIFW4K+2AChXqcJF2C08hrByoimSTvy/D1DWxdZ/nOQNUz+TQm0YPEaPHEvlC
cdD1kW4ZsQ91sWhpY7WIJiowJ8r3aOZapD5JT4t6xnpgGvBkk1cGWpIw8SKPHmDw9VtTCvkdhsc0
owD5WA6n0J+pEH08DXdzHfcS5Qlra2pcQsEtp6QD+v3lmA14f4DfuU+OgSUewaZAiBgO/nifQkHE
Ngnf2laGFnugUUxQENxubnXygbO/cDVgI/Xa+9yY59RDFnJaY9RN7wcM9PP3gRR0J9aEM06MMJTt
1TT4d3DSMVhf4CFpzCizqmNQmk4xpt8VAQjYMnLKPlgHPTZ50zhTwywjAbyxk5FxhUtD8Hr5sf8i
0X9Coh3I1n9bFz8h0aeweP3yn32TvuRc0i95G9GFvJIC/e2D33Fo8Q4BOnAz5pcgvRcl5nf+KNRS
yFG6919i6Xf2KCp1vJeArnnaIHwbYMffJZp8Hc3LDD/D+f4nzFGqijermCkHzBpTcg6cl3y7/1WM
COvM8wpsw5t8EY9hQVQAM3YaD4+azbA+qKzvb1KtpOzsyg9pYGl7XTlHo+jShEyjMFmVjZnde32W
36Wd/shcFRcXStp4U5iYoE+4j+1rik/ml5qzYSkr0ETnWKY4YhkDFsXMfF88md0gSr6RmgIDKf1V
y/ZL6w0vJO078tDq6Ct26NExg6C7rJySIXuO9aCuuROlj8HgX5+uCk+/swUZTl6tXtCSDAiWa+wA
kZozvv/azLY9mcQBjvL+iAprq3iSAAPzr16S35Aye/IHi4ikqNsAmtx043RnxuOVHvBXbMc03tHL
iCnWqqimz1YLH6QXn7E1+lCNzaZIecHWWSif/MrcRbVL2aGzoxUEG5FK5R5FKz8kffriUFBt9ECd
9Dq5ma9Am0FnQ6jxFXARyCto442cDcJo7GnAAicE5ejPgVQnNx+o0ZDQ7uvU+6x8/OZFaO4AG64S
9EP7acatMXbmwhAHQXbGwZghhiGBfxSOJ1WaH0KZHIIhfamrGMMX6wjJgx0Z46i1yQ+ajdiKdrwz
U+7VKNtN5ZGzSPt7mABfF0MbZvj4s9MaBRfKCGvGnBZGGbxew3WU4E4IjaWg3omQWWnztQyzl05A
zNBnIn2rIAXMxypN/oDQjzv8X+5aQ227cLq6GKppvX5VOgVGekn4VULOX1siukmS4crg5uzcwrMX
ccQvLMzxcfLxeEtbO0XmKLVV0nCgPiI1LcTg5bq24kMxTo+1id8foNOZOM7VMOZqmYdExOAO85LD
u1unxvDZLaar3giiZRzWEYJ850M06J/cSt56yP+WNkY5o9HuJguYCg+G81RZO6YBLQv1/9k7k+62
kTSL/iLkAQLzluBMiZplWRscp2xhngIzfn3foDurbGW2farXlaucZIoEGPiG9+4z91HBNSJTD4IY
AVoU88uJSWe8GUeuJ/RYE90fd8K0dCBFRGEyGNWfy8h4882RKcBEUFQX5UfDHR4b2T9aU/5e6Cnh
OWgaqdamRzMk3i9LoNrBamSC6mhxYKDIDC6fu1E6ZzJsX6qmTImUsM+1bbnbTv0c75P5uMutaDov
tOjznj0Bo0NjOtdCq1/TUPPhfMbzWipklangVfkERm1uLJssnG7YN4p41VT2cGgLxztMg4anCqkr
aZh1cVMSJbpFCTqQF9K0gdBy862DoTUP0rkyPAop7poqaay1RP6Srv2iMddutoxfQpIONPoYkaNz
sZryOSvD52Jiu79erNZX23omkXF4tsrslbab6IQp30yxMweLmazrbpabxppi5A2skNNVwtj26FVk
Pzhuc861+LYkUXAzatZzpeHxZCBjb4be/oJ6Vb6VJeJh0FzxJnealefO6apefGdbJNDyxEz8kdHB
SY9Kbv8lFW8VFm8K2YI8x0EPnEkYW9MFTMZvoTR23IYQYcBCMA1D2+D2u0lw082Z++JqzrkXzUjK
mnzXRnmC1PQbos/HslutqrH5sMhk22n/jbWTwJlA9JhVe9C22YouEWYnXIrEbq4XWI6/KZo/bi3V
q5FXj1TcYnnmfRQeoGXpS2fGuhPxVV9jTTyK3GSiY3Kg//Aw/Yce62M3wyvhakAYRHEuMCp9aCdG
153MNKyrveiyL77yu6rjODVGwgUR+VYH/k7f/vo1/7745zU9HuAEmuGc+sgOiszSjz2SMfdzZ8cb
ux0eUbzlAZFR+1ExAtX7ZRd2ki2n269f+m8l9uX9+sp0QE+C3PxDTUmxNy4pqP89fGdznVaFR9aK
E6vj4pRWabYHYvk2ttOwzcZhOKZDy/fWL82VjOe3GLhCVC6nPqIjWIBU+go2m/ZyQx7kaXQ4vuna
6iAjcJRUgOvSkYzah/upiJ51O6Z8nKxzD6kkmCrAh7ZdgRLFLRAgbZjXv36n/3ALmRbZEnQRKnJZ
fLiwIk98ZJxWuY9Fu7Uq/RauL0spsGy/eZ2PTYv6RC0Ds4ELfZxb6cMn6o+GN/EfuVd9Ft9EDt7O
BnNEPecQBqOYrmkQoNMZxR3xWbegC4u7WK2VrSV6bwbOZVWqpCqY1hDTKdIAH/tj/0gC1tmUwy72
OO5tBIaQcWKHfltML5EN5q+IRK0kwsmp12V7X2bT86R4qr1IrGOXeAWMn44VXJm8h4ntrMoM4pmc
vGo3ael7WC3PHuKtpYPKCnt2T+e8Z+ifkKG1XBbkp4z4SoLjllt3BofGrNDYItB+lXaGBdX4LcLt
H04Y+lFFnsD6I1BG/NztkINeNRYbuf0ysvignJg42YD0OAyZzP2vLxoV9k+dlbpmxApYXC0XivvH
wYoUc8KAci4ZpQ73+OSPRfW7A/PyTfpZPIVXEk8HbDADhPtHCwrC56zLdR37oT/U2zaZRABR6E2d
9MlizuT/hMdMWHtfE+cx9OONW+ZHbQo/tWn6J5E65OgWg0SpmJr7IeUhHvucTvVcXBtG9L44o7lB
6Z/tc9NZkJXC4uzZuF/libMZvPrJA8G8clovOlhzgsuZLdsKDRYYBr+pt0KCnTP9RuxAIhHIJpJ3
u+QWbJLsmoRD2BjRHHhOSoFqjFS/MDNACyIy07v7qhTxxjKX02+uyT98Y7kWtLmQZ3SQMeLnG6AU
NUb2meBKI6dRGOKCcK0O0JFgwHxtxHwCCeXWOp+9c2EjoAxbqa+QHd50KfdymLGRcMp+O4YL2FEm
Z2vGqC+E3Jlr1C3094NzDtnwBXD7zjFb1zWSV3QADBnWbjo/62J8W4gjTNzkgckCVVXDG5Ya0Yax
/jxTiK3qMK53Zj7usNnfR7bTr1LJ/cliUW2mBsgZGuyqgnDLnQDA6tcQSH/9If3Dl4RnhvrLgEEm
Po5uxqhB0jsO5R6k8ZoSh7HIyK9j4WwI6+g3VwTky9+/Jx5PYY41VDNKrfTzJWksc2Yq2Zd7Kdpy
YzgtkPEwPYY8qXyD64NJNVstMw3SIDim0pQKMMqZP1MA9lXorKoS2ElSDM3GdwA/Id8mPnf2/mwz
40obvJvcLxiG+cpiUlbm2qzbtyJd7qd8PkFu5WHMbRaZ2ReyRalSIa2ni37d9MAepgqadNJthi71
th2X9NJeLtZkrhOb/5Go1aOjdfxEPQ7bOuy7Vb50MfjW6fbSBIUluPaxQwEEFPkx6WgkvQyQ+QIt
Fnra+Ci7iO2F5aPwGB5FZtyyTEfmSbVmuP2a6c+8Vn+jFfwbLGzckHU/bA0LLqz6GrWTDRdrfCQ1
kwbChuPtObho8oZqSQ/Ta3xpxCzU/N9Ss1+a1OYr1oXNlW9Pb5gB1yMTfqY2yXViIm4gQZRHRm69
pPGA1sJyyD6294iwjoA2jhdsvGQfvOq6/EhTvCtCnixJNHBj8u1wxu46N+zXuCWHIDPs89DiBBBy
DlRjNCnHxAgg4uRR2eed9SJQa//meez8w9ebWgfwD3pL7qiPyNIcpX7DxrTYt+78VrbDfavz3Bto
s0IwtmtVf11a7arzgdz7VHqX73wZd9t5bMdVk/JjKI9JmyvTjZ/5a2+QpouYPWL1L7xy40/9vM8V
qnZIyLmF+ZlsIDNEb6iu/Gu2ZPF6wQey6RbE/SVnebC45llonDFpNz8PJuWWLs2aeG1CQ6aoy1a5
R2Ud0RjW0yk2Ky4IyjnIN/1jh6hnJQVLHY+W1O/z66Hv7y0yg3cVsd8bwjRNMvKWEy4KVFkFHj5D
Y4xWzW9OS2qzZB/k0h3ss8Q5DzxEaDL7RxOHnarmO/ev5+t/J2y/mbCxI1CE1P/bnf1QEaP6j1rP
//3Rv2Zs3h82fxRzNwel8mVc9pfU0/wDkTQFBQUMElAmZv9Setp/CAbZ0GpglFkC6tm/Zmwm4zee
dTZfCdyxQrET/hOH9iUm5cd6A42nbusWJT2/B2LqD2d1n4gMRG1SAQ5zjZF0xwyfUVkmeCBgCmyd
koM8KKPUu/MTk62QSMrkPBLtuB7y2AP8jqmCGzUxPzltPN9WjigfhtYJX3FpY1ZhqVKzDF7sfS3V
lkQxaE+Jas/cjIyiYJwyp1h34P+Yw0OMMK+o8+NzZlT0i9iHzGO/NHmzafxE5d7OM1Ve1jvxtF6G
tHxvix41iuvP1jbTWusmNlKcyXFoBVrFPGCjNyQMyHAuixWXoIQQacYiPhCSW6+GanauBfAkQr4E
eSJ9YZrHEej9gVNTLzdT3gyf9YJfao1Lo/vGqxj4O6wSskvYlwzzPKJnYv7gnCSTGa/XFNK6BBn1
M2RFbWQOo/DPRHbqxXvCBd9jLsLnWtoox4wlCb8ujk1GQIa+4FO9sGYm0GJqP1m13X4qRz279zNC
LUM8uDdjH5aPdUv6etfKYT5NzRSRPM6eFq9f7HrocIrcCAPdaAhRXOLau5syfq+GhwfnlBGGxUo3
k3CiUZ0UpH+pX43I827DnEpmxVmuG+vQR8C3RgVUQWkvWh5ncMtrAPuZ0fi3NjTA+ColXG7f8vlt
h6rxr3InaXZLHKs9uS+208XDlNhl9YBIxbvT6CPoUmKeRLNnw6DjmcQzBl1YlSGtm7k6Wo7Iburd
6iaTDTuJRQXDOG5qHK12HAPWxr3Fs1nY7R6wZsd7NsytWSbNnzAhm88Sce+nWp8tM/AZfTmBHeH0
M7TC26DV7vDswFy/m2qUHTNP5QeeUdHdhDQ54uCXzJhsSEsM8Fr2E/CgUELE2vjFQ/GCCc3wr+ra
dKNtP+vQqqa0TEiIabrlgIuVZioJe+1KsNUfkTC6BcovVu6ILEw/7Q6xndkj0ZR1fw/q1c6uYnNC
BgTbGYQ0k6Gn0pit6/j7wtu8bL+976tw57IXj+BAsSSH7H9ZmV/25/Nll47tBRXiZcMOkIlte3bZ
vLMBVWt4z/W8bSQv63m8elp37C57+/yywxd1y/be5i+p0vP0FzeMtId5lIzIsvDaLYrhlChZQIw+
IFRCgfyiGUi/CwjEdzlBVOhuuXaVzMA29QQlKUoEXYkQQiVHIFUwXnWmnh+aJRqfk04ka82Pq2tk
l82m5RmWKnFDkqs+zU2F4a0y7qFnxwkjZ8/XW3sslTyikhKlRM/eqAZqgoAiUVIKR4kqqNFa9BUl
v8N+1hN0F0Mv+vXcTdNJw6x7qHpmqrNf3leLd9WlbXhIB6MNfK+ajmOS9hsXgiijZXDvTcXAXbO0
r/bCSZOHMmjCZTd5RrqbE4GrCfTqGZXmA+pgKHPRuPO61H42pJzZPfQ9tWxf3WBIuzdMU7ASoBXW
WuqGyGqUehYDo8ducssmPmhTuzzpZd1+S2f3rC8kVEM9GvcThr6HEjPOTTpUbQBJaVlZeTvcGn1o
bhu1exyTeN5ZRBkmjQeeydK7II7bfAtVGumdxk8ZzAPwwsqqRnGzfK5Cl1Fp7t4stbwmsS3EcB0z
rURfvmvCUm5TR9OvpST512lzb5W01Z8+p+2uTAxvk4RzuGWvmQZlaLdBZYB3XAgHDvJh0I4p4ngC
epCY9W70WiWiXUcGnU/moqsSfl9RmFTyE5C4ca8XUffEvKfjxhi1Haa5917l5RCzMW86iSRjMET4
amY25NxJWQKc1CJWTqPLOPQO3cLeLCz7VKJf3+LnZPtMyk2yqzFgHb2QeQMhyO5dX5MQnSwqQ6rA
dNvZVsFd4SzumZiYkt4ww2678Zqku/fbJnz2Gxy4pl2EG/ZbMUBBr/mTlJ6K3gT870uNLGlLmI9c
hYnwtgXy0l21QAaoYfB+IgZG23QDZodqLJdz6aFbnklS3xf4eO9M/sN160zaDa30s8vKVQ8MHz1g
1C7OWYIqm1b91GXG0QaxfuVnheczI2Otn3cJGZaZoGrEXposa2ss5pWN8zEYhGESDIKlDpXEJEl6
Zk3tkte5cwmTOWoyytELRT1ZNb323NV6+4k7rmzWST/WJ92U906YVncM+/WzmYIX9mDoEYfEbWCN
W30SbTCppY1AwYWxz9KgLrjpN5Mt2jdka8zh0K4i2O3CkeweJBHHkjGJGaRzY68dOzGeqrgf7mM/
875O4I82td/AXgnFq+b37wk5sS+OcICmzfCJW8t+Ki2bCJOlzQKiwjFmG0iDlrkJnyJp7RiwvhKu
8eaJxt4tldUhrV+GwEzml3mY/XWXV2LtuvJLU0CmG0z9kMVTtpGGqL9FoTugiNdwByJQ2g+4+apA
LLPFgiI0bkFcSHIHxuyuNJxzGXXlFSO+fkOqBTZ+skbBTo6xHOtNaxTLOZq7cANE6Wufxo+sISil
qC+YxhgsLwakXgi712wXYbz66nDN7EYVM40XdHR1q4mn3CYuw+SLyLJHTTjsz4DFvcbCZW2eeO43
DN33/WC8A4wkiiJB7aa5n0uEtevGxtw7Zbp79OdwAUnZWyvXhLsY0Qssfn8cyyzk7KzrDQiobO1F
g7lPp7k4mEN9sGfsAaljPCXjnF3l3POrMnHITpIto4a0iwMYlzs55PWx6qYHa4nbrbHEJZtNBc1M
l68oRK2gM/vqgbE91tB24bMOC3NmnlIOG1zvHRrZtthOPc5cqXlvYSRekKeGn/XGNm+wGCG18uy7
xiBRRNhvpLEYB3wHLNripD7VJTs5DIvf3GIMqAvw0mRNvO75lbDRtOPeqwnSaa3a2iTYjFcDydE7
Khb3HodsRB7vmG51qscbUbrhrQyro+SiV7lEy62f47m1AjQW3KJs8GDHTGItjdQ4m3X6BJzCYasa
97t6TGyQ4qKs7vsYFkJKK+gOiEAdUCMWj/QrrWmddesszx3adVVsNkZ5Q54MqTmjT5dXvdtJtGeB
BtNB02/CsSVKPcGp3LWo1134d8Ure9FytbTT49j2t7XR3XRaeU21hjDGWZi0kd8VzHOPRxfeZQDP
NV7ZXh4P4PHIIIYebNlXZep5V07RlCiB5ErMLjQzxlzLrZBl9n2M89/G73eNn8Uh9KvG76n7Ev8o
qWBqon7gf9u979g7HfWC/ld/9heSC9HEHzqGWB+/Kugmmq5/NXwWXZ1huAbbgH93eoqSp+smjSCr
M+8/VFRcBsc/NHo4ZFkfMZRT7abwUXz8PJQjuzmJq9mbr31MPUsWeFSV87ZwwLuQfWIesmlSbowI
kXxrW5TQMxkcE3l7t3NTEjBB5J260xmDIQndXKxx8Tzbt0VttDrBQflEeD07vlHvh2VfFA585HvN
nREKBz3Yf996isFwkqLZk+W0AlU8NNSMeajd+IU1kM9EUkrrq9yvyns3axdB0n6kfZ6GQ+T2RhIe
QpcdBBtrrxke6oEP+UErK1ews8f2t4nSUbKqh5BtkpXFt0nnZXEe1CQ+R4WI1GRnmZm8FBZWtzFP
zngA413jisUMxtIJH8tCxI9LV5l73hTrZhQif44MlB+91JKoWYs4vZsqG8KXbA4LX/ktadn9F6hk
QJpbjC2rJJOQh/SUZqQaqLwYwC0cLMeUZ4pNutOSjZNg+46i/QSsT8H5UwXqJ/MORP80VsrTQjz1
/KDNRg/NH49cSuFISyjcnUjUcTV8TwDAPx8aADOKbGiy6d7J9URe11NblVyFgtVWMRwut/l/T4Tf
nQiIVtkq/N+joOdvUELK7qdD4fvP/DUDMv5AMwmPCrO6gEOp4qj/0lmZf1jMf5gPWYgX1YDo34eC
irnnQjH/RG5lKRjfv5RW4g+XVbfPZNXGoItq4j+ZAn3Ya3Eg2WwHAHEyYHXRfKn//oPb1zNgfaPR
RsPiMWgvYtLLGFj+LkVXbTR/OIAQjBlsPDFOeewg+CTUf//hVcJ+aKhqSb3p0xLc+ECQ0cqbwuq1
7ABdFQ6a0XxplDR6gcLzw/X4h329ul5/e3Eb9jARzyja+LB/fnGwZjhxYWbsI8snU9SVLQyqiQlV
YTNnSQ1RfYk4m/xVWybmul3m5NukYYrYQLI11zndNLQFHv7dwMrdbLQG5kgVU92nCGnSPLQJ2ZDU
i1G0XPetG94XUJ/X/483AerNJx+Bh4L4GFqgSwKLim7x97gNBLCKatkWGla+BKvPUwPyKAiNDFep
Bu0iMPSLEw4BFwZsXCtd4qvZk8Bu3BI/qA/IsH0/XraDl+WHick5fhxasSLpGZ2XC3IVraDB+PV7
+Ns4n5vAcwnB4QHJ1PPjfr1Fj9/j7/ABrkKXkfqSg2STM23M78LV/rbzUq/kKS0IGyiVQPbzFbdp
9jnFeaUBUxKaCdyQneM1R9mZzZ1uM4j69Tv78CW63N6+DokTgTs32ccEBmG0ZVmwMdgPUSLvOFHa
1dID3vj1q/zD52dBBlARUmhBeJr//K58yXGRj5rHag3jgMenVpt+ss9a7/HXL3TxKXz4utqCMDCX
Lx5V/sdDIUVK7Y/cg3s2+FhN3BaQt889Myt821yYEG2N2AFvXXXZPflU3lWdO9ma4NrwPu6RexS2
3dxJSP9oxQcKVVhTumryCKmIQHsfK4BAu4R78wkbbIlwZtEtZFcpJK6VFfEiU61Y1Z5I9q1w2k+j
syT7X7/J75jOn94lll3218SRqIAO31Zi6h8PJZJzEfjJaU+gorEq0I4f8Nm3B42hzLbCjYN6qHqf
cgmmWgGruXnTPYi7fku3Cs66BmxdXxjXHbTrxin1TwbMj7NNl/DqjkCxbejY0hjFg4HCDAE5pqJA
OmH+KPTM38YLDPhOQbbjqBTrUoG3yfIx0iF65TjL9o6Cc0e9YGungN08XWKqk1BszMhJ9hCMYRkp
xDcVkLFrzcp7hLSSHlIN2XVpNDG6vih8i3nwBOQustavgYfXGJua1aCQ4oWCixOIZm/qQVhIIGtQ
hcxcsGQYUbXPZJU9dzDKcwUrLxW23Pbr+es843qiPelUpK25s0OLAX7qxCJY6KvWmgKh27GpP9Z9
W3xyozh7r424mlaZ7mOt8iUN8WqsVOGIxfTFxZ68dhVyHTRnfiAUdsI87Ts3jkKzd16iSM1FMt4Q
W8CQJlWGYGjumsK6x/DdNQV618pcI1MyiTaaK49UoPzWjtFsMuErcWB5rkLSYMVUogmIFE5ec8ud
XqdX6vOkaUzrgDQXDfkWGHqDaAQb2/4KIZ9+IP+juLIUtl67EOyNQl/ORq+gYLNC3Os8X4JUYe9R
QXoH0HbmFxk67S2o+LY8dJSiaINb7CXWtlQQfZpuFLSNaX6pFGI/iwVW73rySI4SpXwq57YPqmwa
uTQTDbBC9Y8w++PYvBMhkRmcbcOBEci8mjUYHeisxFdTcs2lY9R3s8yvE/KpUdwSDkBANmmnKjAg
hhUaSB3SlcDWr0eWhbtwih7KNLpm8voaq+iBuCOEIDSII0il82lmwSqKslwzIU4DTYUXdFiTt6aU
xpU79eOxVCEH1bAQdwBLYtWnGJY7FYbg4q7iiIIrZxRlGlgwcxjNEp+QtVMZzCpSQVPhCrWKWYgh
0wcsn7A+Yu5SboFhdNc8hjLsF0TnrtMxwcUUEd4g21Y72YwirwiQ1AM52fOXFLkuTsbW9RAKsFdD
m5LWN8slG8JoDWIiZsM6xMCc9oYKkXArvi6ONoN+AjEvFtjXsMligsxjZJVdHCrcZ/kmByt6SQEi
fHVAj76YgxyPhecNYLB8ePtRbV1JXashTDBcZQQ0HHqD75c2Z4A28nmOzJUOl8cAiOG7S7M2CFHf
FDqExElbpidr0MutqbOR0rOo3lh5BfJ/RhbCJD/ZGU5TXiWAflelDgLLRkV7lZZ9xhjcmZqjX4Ot
cqp+3mkO+5+m1TPCJYb5fWCkWp3BjRNuW1MULMOsr+BSIYgXLJSTiCeHsYTeSuh9vdGHUWx4x/Lo
OjidR+b3a4Bg84kxYftp8UfrRvBFPc8EkgAcC7EsrvS6Gr4Z0IBZFunLfk5T+Ra7TOWdKnGfSW0p
r0rUoI+aTn2RV6DdMnSBTDYo+aoKd6cT+Sm/HUiNZtUjx9tM5LLc58zLX2CkZetMX0bAa9SFml0z
684Ago4WISo1TtbnqmvZLCTseRYt1vd5iik5lbxJcimWayevwuOCzHo/z2Z9NuMlPLqtojuOJis2
x7ShfVVlvfHlwDvP2K75Ok51uzdxHneL2IBei4h0rsN2xRienxF+3n6KiM0MegnJcQToou+GAVha
qDkkpXcErZHPmKX2xvRj+8bgYAgWomp2NXC3PUnseeC7fXikVrGDOnR8Jlm5PA7QnQHvxfM7NfDw
nGBj3JiVaI7pnA/wUm1L7Ay9aHZhqRFDKyvtfuYFsMjBK2Qe6oICsefYfsUWqVikcMrudReLWIgk
5V4ykVxLRfLUPcIlM9YZ7tBUuzYVaJ2oF82TPem7ruFQMGRvngdTYULjZsLjKZxgyNN4WymkaFX2
j0aoiWDsugTrAnw3/LTM20qfOWscDTt5QZTy8bvZm7S8Jr6iIQZjms5olTEL9/OqK4DcSeQj4ZUf
FnbNyTrDEmVybsXnabzEL18e7/9tWH/bsKIa+KES+ps76DmREXv6Lz93rJcf+qtjRYFgEeuAKsHy
PCBQNFT/li2QlotiwEeDQGX9I6HKh2ul1A6MrRyH6hEN81/BDsCrsA6imeOeFhd41X+gW3CNv+ln
eXmiMvkj+S3IcFPl+A+FmzdgkieQ3KBnnUtgDEPl8WQD0LCUc3OVIHOcYDfMpQfFgbzG+ImzjnGt
gjzge+3PZuUkuHFAQNguiakbiU73NlaICKlgEVUJ+mFFW35owu4x5CnsAf9uvuhmzYhnLfmAnzDx
l8+iY0JWFyOVwICY4KsdlkBuYgp/+E/2l1JvlMNOtPYXs6bqW6nu4blzKu1bNrnTEw+8Yvqmwprd
FBi3NZ7jyt1I5G1eNKUnPc1qb+cMLP9Rb+G/WUVajxi6Y0rGKV1pj5plIzFkaD9sAPxClKBwXbWF
8jW4wpzOhpzYCmWx95pnuSdOLR0sH0slxB4xbnSV1kYf9JmjZnG055vQG0d7azQkDoVt9qdVLOWJ
B0bNMHqx1jZcqBeZouqzjdCizONIzENzfBYine+hTBlUmK0SMyEbuA39RXd3l4UeUzztM8c2j3C0
zk+x3sbrLMFdSBrV0LjPdcvSOXDZmGEikegXVlMaYvIOfSV6pprsxE2DAAWYBrqYR9l4xPgw90Os
mo9AWSKLwbgit5DToz5lDjtgqwr+4meMamCK0doSg8fDNK9tBeUhCAM1h6IRtSxt+8DtWthHJvHl
xcajewSsFPtYGjXZAJcZSa4+GTIH93L529xIua5hzXhghbCQ/2+OC37GNnFWXNWKQiP8BcaY3RVg
uywPW6ndgwDtBouGCIYpTtQLZMyrMjzqaPj8ZwpKUAoSwiU50NIyHoVh8zYKMI+7kaQpdtKdD2lH
sVpq5CntzurYFyHPbpeTX868/lxAPiR1jlFuai28IVd9KKKRWJm7DKTqUfNmfoHRQECycSOUgsGF
YZ7TqyDTD0mt55EizXTt4fe01p6LpOccDor503ZY6A5dPWDsjKq0+4pcAfYya1V21ay5IF5RzeY7
4rIxm1YacUcDPmFFwyFulD9+ctSb95gtLCscsnyCcpz4N0vD8OdCJZqotgEatUyALsnMlgZBZRUi
VLj1ksGBoMorOm6PK3fQAD3RTXFvfucspkQqP48ygwdgWjZoJWsUw7KjULW+6NThUEcUEdHRYSM2
gjpt1diT3EdJalt3F2ZSZjZxdcAZj7yS3SPMqUbgpVpFZs7bmqn8rrD3O5+sLp2158tv6TEljvb5
bCVlQDAiv6xdO9xlGgH0Z1/mJKrmWQukqEV6DQoOUevywC6eIVSVq0uKw0R9Jumst+du9qsTFlxW
ybLin/1ZeYe/A760iuY7qxSPi0aSxe+Yc0K5KVZbq9CNeaswB+/LYnNHstdX95QhAIbii/SKXdUP
zO9do5hAwtfZhJk368Z151OesJLG8qfIc0M6159xD/VgeaseVUYelwUZTJZfX3UeHUlteyyjBYDy
VSswjvUFOo1gZsd1dnQ3PF1QyFxMJ16T/2Pc49/qgF5JMO+d1bfhFrHH9DBwF5N76xVbdqgi0IfI
pnbv2rdUQ6KGehJsGszU6cFztCJwBTvdlZCj5M3wAVw5zAl4d4VK6l4qG1FFN8rcXNt+2YKwQr5K
DCat/n4kY+itIXHX3BhlRV42Kwl0FKJFexRFqXVARsTnOyu0t3RdTpC+qQZesBhvRsO2NtYQCbrJ
DpU8pimiHAtGcAdzSkzUml4cE8wzRyyR6/I+HypHSQyA7K9c2rknv1rcLa6q+ZvlFuYxxOe5TwfP
+Jrb7sVEMblb4O3pVSOd5JvZTOMjPrD5gK2/2MyMFIMq0Z4wd8pnevuWPLesQ1ThgyibDTgzAswd
yRLQ4HN/Kre6h2yqjPTlG5wjxEvmmLcnzx5d5T13Zwt0Ymh+nrO0PXUjhSMGPdegUcXpybLAXtvY
5akbp47CLwkX98qOmrN0ZPENbW7M4tyjZWWX3bD17ybvzBDqHvyRmDaMKk1Ub97QGlc54Ijmju4X
jZ3uMy11pu0C5WfdNll9jT2rWmVaH96Wg+Q0mV320Rr6KKMsX8xoxAvX+e0S7YY+Ma9qUNniKazN
6nmMc/mQj9ZtbA8NEA/lPY9agy7VcB9KF5wUiQmdd9Owmt/j0aCrgYr7EolxglfuPS6RcD71RDjv
qslG/GKPZaWy6+q83g9y8jeIHvdTTUBnX4vbtmXv6xR1DMVYj3VQbksezGHT6XdtXFWbSbj6Jk+l
gUjalNMqHjroPvmol/o6DuPxNaynIg8Mq7fZThd9X+znJifSTTOsHPRkUwXepHePosy8z4nw9ZZH
oanf9KnVwzLT6sPgwLcPYPS9gmCuT2Pe92e0Ca+j9Jrrmul0B5Noqp3ALUNSlgn+Ww8MJR9mnASn
eUqNu8xwuvfBmuTr7BMF8mXq9Hy4AwIcwvyQS3aI8qwM6ka+iHkJ7+LYCNcZAvwVpeB0NXQGBPOW
ksZ15LFvTe1Gys7ZQDuLmDi4xTfsBNNVo/Q0oT2LO0hAw2cvccJ1VMTOrV/7NnT4MXJXWUmY+Ao9
a312tTC7BignynXc69qdlVX22rV6uMtF7q4Gy5mOdVuUr0yg2dtX9VNIDPQx0+VzxyNxA0fHXrep
/tkQ0SElIOFKm23rZRwjE3lnNsvACFtjE2pxfGojWjiT4cN178q91zPyyVyBG0ZHTwV2q57goMed
xTv06O9icrHWUS36joefBuGSW0VH7ViMIOdFbnwKU8tdRbmDyEHQpDNCovcmx3VtsIjkLESgEE+0
dZHph4vSfeGccniEb3007eC2RG3eeZHl3Hq+7B4qaZEOJhE/8H7iLsiWCfZRN1yTBmWv6j56cvTG
OJUonQD4TCCDGGpsfYKuH5K0wuOTUn5sRWkk+DrzFDGFPmmrvkNOuprbOL7FuQsWzNTnR13K4TS3
pv5Jk/zggKbhmhNoAPTVktHbFf6d2enDri77mH8UVn1C5NPcx3aRDwHajnHTV6Q2rOKxMo69lfZ3
SeLQyIXOARUcvKiMCS50TmwbdtE/x33MwKRgGmIbHgUFMZ9PA0Igolumjiduax6dupj2kx6BS8TR
uGXayHXoZDrC7Cvw2wWe22MBnLPY5ptQdFlQTwTSYn7n6UgmDDRGt8iRbVjec010xGqoJ/mAtMnd
QtsOUwYsBsoRqLBrEnkzoi8JbZykAYpDwefBKVnrZY7aE0ZtiwFNPPenSVrVFnjJhNaO8xQd5BR7
gct58zVteuedUeeIjdyxl33sd/lb7brN3iesfpOr0gp1EGGGw8zsyDIKoitVFm6iNfUmLYck8Hqv
vx5rQ6xD6FoBMa/DOoORcwKOMZwXULbmE883DH8lhtUhKPypuE27xAQzaaNKIcDhf7g7u+ZEsSAM
/5XU3GuJgMDFbtUmmXxNviZJbXb2xiKGUQQB+VDx1+9zQLJCMmY2h9q11ruJTnNomj6nu99+e3Dn
W1AFMnHdig/pXuFYECy1J48O1fGJNQgCXqAeZ0FvoHhQ1K7uxwt/dclYxeQzoBJrBarFHH5NOAZc
9f0owvPm6vgPY7YIQnoySd4ONevbOFPCu/WQ7idS4ZOTuZfll3qi69fzYDKHhGY+7xxnoZ5dqKGf
flkp8/zUDNzVraKnycNkObuYL+dfInO9Op5b/TkzKsNkxIAyciXpPL5QFvrwNB6bv3NQW56Qkjle
GLH2lZSVz3jQhed5J1N6Pv0LpufR1e5a63UuiMei6RG1gnBK3/VgfZepvehp5c2YaITL8xmxBK3k
oRpkKIQxCJdeFndmoxwg9W3Hytc3HdL7sEZErp49mWlEQjoPPOMwdjNtKBjwcW7nwxUtksDP70LF
f4ygVJx8Cfy5MbxUg56dLq3oaqVzkKN/f56dw9g0FK3XOQOAvenEuLMKRj8Xbj/YHQ5jusVvwwja
P0YnAInyj/Ro+cgYj/BIU2NzbNzSgTm/Zfc7T0sCwa1I/o1SZ7PuJSZlUWFVmMIA/4vWLBKO6QLN
+2POtUYca+dLMWlCd+HuXOdQFVux8m5Fr1mSYsQizNN6n9pxj/a7ZgMeEKUclEYSngWz2LoEcx19
S3DMttdJIXOCjmM08Wncu6b7N4Nwg3rqMD9i5slkdjXVp9BXFkw75Dq1+GYWixFTnQGcoXFfsX5f
TOD0XHhgTw+1dTDk2DYTgzpgGbQI6JlveN9negvt9ivIxdwMes40muo2nADL9B74tp7QqqqArz8K
BuBi/lwTT4CwMlcEbOMhkH1XHQt+STzGwwzK+m9LP0+eMZngO+OXgnvVGnOiT4uRQRQzI/oBtNWK
gbTMORC+s0eARbLv67qTZMmJNSVwOC0Y53N+GN9okL4OTuOJQmdPopiQBgtwa0FMuvuhN4uPFB71
gUamhlGX9Gg3+7M9TshUG3oh9FYiXobmkNggU6BYLjEgP89uJi4EWTDHAEjG+k3rMmMiuDkDJc78
CTUYkhMzGqOCOc+nGEGSuIIunKlCBCFrdtl3yvhNCIFFAV81Gc5maj0LpvMGholxYorBtPMQCqqo
/zBY0nznQnbE+ZGBZuGqw1UHqUEQ0FnOCNt261hptjWKq2v9HiQDiqDlat77Egj8MBzG4VmiREiH
/zfTrgwGmD0E04SwGfADN7/QcmhGShb+OMgI/IKx4YM7WCllifZ/k97c3IjIPn4uCIi+Zk6c3zmQ
qKZJlfwT396GbpA+hB/70W5BG+qjdxKmNPv3edo1hE+xqGLFu2T4NsxK2bPzyyfV7ALSAZVjGAK2
R1n504EPv/zm645ldsl+MpFZpYQpPpSaueCWkn6kht13WOpz929qdzAKsyAVz2HshsF2Bpim85/T
QUPClg6srs79GWIrKD5kbWs6YCSwYpKzJWNQfMoL/vs6sJ9n1NXdJI3dUVrTgaJYeBUpS9C0rkl+
HBxi2XNt4ca2tWDqXUOlW51u7FIL5QX3SguaSPjLaWHQVQUHJSXz0haa74PWBb9GkWmDrduj22dr
E+g0udvvQa3GAYziRPmQm0ZgwZVmUmwkmVV+igvulxZMWSNQra4wckPvb4yg4RDMQZeTBFBpppYU
nz10CCDtJG2BrUGF/ojTg6iM8UHgtkOw+sBDqWaxCZWmwBH7P9kafugWYU81y/2qPCm+7Nr/YIMU
GHeDmqJAmBafhi1YKpsHM6nBbZff759b7IMRk7QFTekC1VYoXQ7Ku2zagtUF0MsxonKbe2cLKv3t
5aI+bgsqgGiKwRrzu0otNDcHq6tSdeMshSLEp3THe+QdGegk+H/k9gijS4AOEhpWlvJT9wvoBjUB
Ja38Qml8+6QF0Mi8xlJaUHXGWoEwJUnwti0Y+AUOCsS1L1raL+8oCB+kzwsafQAD3qzqLnG323uE
sIU+hKiw++7dHgnWQ+AvpKyAQzNhAa0Rg815CVvfvn/T4tAsOhUsLEF8SrP7qXfhJ370Eo8eTVz/
uYhEXSd5K2D90Q+qCOz195voq6Df3aLrKH4oAtPy2k4RIot//1rbhosIcevLKmLc/u+bG3x96TcX
Vf3xzHViG2AedUFBD7xZ5rU9I5r9zbef7Jm9HRphgej875X88qm2zq3n/47gxGvI1UCxS8uN3XVY
n7mnWGKfkhfs2UFiJ5Uk8RhJHLJhyUo+sn04a+MGDgsLx/SlZQMeiO3nsJIkVg1zJEcqeclB4IxS
d5SllbBCODSf1b/fzLa8eIdd1nHs+PbSjp1KkpAMD3QLyq6C/YPw+wHlgmz2VIe/kTBvwQoBs8bu
c928mX/EGU9W7adOCGavLhloCG5XVvIZGnfdSk5h3moxkVJW8PmzPakZIAMpBI5PWi5c0UHo1t/I
MmSXFh08Q61c17LAP7aw6HDZEFtEVLIL/vLaN5W5TGnBCMhGXl7deWEXA7Rc/eHjL/llCBD/lZrh
umzBNq6Yn1DzHqJHsoU1X9nMqGhy6UPExSlNVtNXdpLYo0mWOGlas2kYobQ2VOKOJu7Yrqd6yzSn
9NJd9oIkTGuW3ec03MILwzAjAAhMbo1qvgnIo0ifyK88AZgcN0W3snBagRs+hIKRackv+tp5iu3G
6Yl+P5GTkNXHtbOw6/sWwYbawvHp2lkenNmMDZ249W0d+aIEIr/w5cGFEydOXskSngpwpdKS8Ctn
5Y5q2xjC29jRhWa+AehprHugVH/4uIe9fncO9Uuw8bFTfHmBY9trvvtlVkT2od5M3LrGGabVghO/
8XxOJPWopl9mMKRXHDuMsKyeXGGCGkD06g8ff5S3ThAkdPvYjTChD1NAC5vDe3NiJO3k/l2SzFYu
8NoQNykZ2cf6gPadJHFqRwqVjrwWPOODs6pHlZvEquyaf8RPI6npHSQXspJ3dCNJin602Xcg8Kq/
mhTdtBZezUcnSQ/ebKUCCtRCMPzoJqOQJsGaW9nk2mSN5DEPqYCPK/8kHBYzoMQssd2S38o0vYAY
XuefKnDCW/+tnlwTvxj5jh3/+hcAAAD//w==</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31750</xdr:colOff>
      <xdr:row>4</xdr:row>
      <xdr:rowOff>19050</xdr:rowOff>
    </xdr:from>
    <xdr:to>
      <xdr:col>12</xdr:col>
      <xdr:colOff>603250</xdr:colOff>
      <xdr:row>17</xdr:row>
      <xdr:rowOff>85724</xdr:rowOff>
    </xdr:to>
    <xdr:graphicFrame macro="">
      <xdr:nvGraphicFramePr>
        <xdr:cNvPr id="2" name="Chart 1">
          <a:extLst>
            <a:ext uri="{FF2B5EF4-FFF2-40B4-BE49-F238E27FC236}">
              <a16:creationId xmlns:a16="http://schemas.microsoft.com/office/drawing/2014/main" id="{91DEAEE0-42A8-6886-2D8B-C4804F12D0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517525</xdr:colOff>
      <xdr:row>1</xdr:row>
      <xdr:rowOff>76200</xdr:rowOff>
    </xdr:from>
    <xdr:to>
      <xdr:col>15</xdr:col>
      <xdr:colOff>212725</xdr:colOff>
      <xdr:row>16</xdr:row>
      <xdr:rowOff>57150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C25B604-31C9-F3F2-7D53-1CC7221D7D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54675" y="2603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209550</xdr:colOff>
      <xdr:row>0</xdr:row>
      <xdr:rowOff>114300</xdr:rowOff>
    </xdr:from>
    <xdr:to>
      <xdr:col>9</xdr:col>
      <xdr:colOff>76200</xdr:colOff>
      <xdr:row>14</xdr:row>
      <xdr:rowOff>60325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E64C2802-AB7F-365F-B460-F6ADD852DF4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603750" y="114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685800</xdr:colOff>
      <xdr:row>3</xdr:row>
      <xdr:rowOff>38100</xdr:rowOff>
    </xdr:from>
    <xdr:to>
      <xdr:col>9</xdr:col>
      <xdr:colOff>552450</xdr:colOff>
      <xdr:row>16</xdr:row>
      <xdr:rowOff>168275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CAAE71DA-7C94-C93A-35F7-266A21FFD3E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080000" y="590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419100</xdr:colOff>
      <xdr:row>5</xdr:row>
      <xdr:rowOff>146050</xdr:rowOff>
    </xdr:from>
    <xdr:to>
      <xdr:col>10</xdr:col>
      <xdr:colOff>419100</xdr:colOff>
      <xdr:row>19</xdr:row>
      <xdr:rowOff>92075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F8E7BEEA-8C8E-6C0E-503B-734164CFFE8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556250" y="1066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38100</xdr:colOff>
      <xdr:row>1</xdr:row>
      <xdr:rowOff>82550</xdr:rowOff>
    </xdr:from>
    <xdr:to>
      <xdr:col>9</xdr:col>
      <xdr:colOff>565150</xdr:colOff>
      <xdr:row>16</xdr:row>
      <xdr:rowOff>104775</xdr:rowOff>
    </xdr:to>
    <xdr:graphicFrame macro="">
      <xdr:nvGraphicFramePr>
        <xdr:cNvPr id="2" name="Chart 1">
          <a:extLst>
            <a:ext uri="{FF2B5EF4-FFF2-40B4-BE49-F238E27FC236}">
              <a16:creationId xmlns:a16="http://schemas.microsoft.com/office/drawing/2014/main" id="{812A5945-E688-DFE7-04B2-940ABE68D3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339725</xdr:colOff>
      <xdr:row>2</xdr:row>
      <xdr:rowOff>38100</xdr:rowOff>
    </xdr:from>
    <xdr:to>
      <xdr:col>12</xdr:col>
      <xdr:colOff>317500</xdr:colOff>
      <xdr:row>16</xdr:row>
      <xdr:rowOff>139700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BBA3EA0-DD3A-408D-766F-B13B2B7CCA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49775" y="406400"/>
              <a:ext cx="4244975" cy="2679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584200</xdr:colOff>
      <xdr:row>1</xdr:row>
      <xdr:rowOff>34925</xdr:rowOff>
    </xdr:from>
    <xdr:to>
      <xdr:col>10</xdr:col>
      <xdr:colOff>279400</xdr:colOff>
      <xdr:row>16</xdr:row>
      <xdr:rowOff>15875</xdr:rowOff>
    </xdr:to>
    <xdr:graphicFrame macro="">
      <xdr:nvGraphicFramePr>
        <xdr:cNvPr id="2" name="Chart 1">
          <a:extLst>
            <a:ext uri="{FF2B5EF4-FFF2-40B4-BE49-F238E27FC236}">
              <a16:creationId xmlns:a16="http://schemas.microsoft.com/office/drawing/2014/main" id="{C582218D-2FD2-33BD-75C9-19A54DC53F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57150</xdr:rowOff>
    </xdr:from>
    <xdr:to>
      <xdr:col>1</xdr:col>
      <xdr:colOff>774700</xdr:colOff>
      <xdr:row>21</xdr:row>
      <xdr:rowOff>25400</xdr:rowOff>
    </xdr:to>
    <xdr:graphicFrame macro="">
      <xdr:nvGraphicFramePr>
        <xdr:cNvPr id="2" name="Chart 1">
          <a:extLst>
            <a:ext uri="{FF2B5EF4-FFF2-40B4-BE49-F238E27FC236}">
              <a16:creationId xmlns:a16="http://schemas.microsoft.com/office/drawing/2014/main" id="{8556E170-5C12-8E31-0318-35BD7F35BE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63500</xdr:colOff>
      <xdr:row>18</xdr:row>
      <xdr:rowOff>114300</xdr:rowOff>
    </xdr:from>
    <xdr:to>
      <xdr:col>5</xdr:col>
      <xdr:colOff>95250</xdr:colOff>
      <xdr:row>21</xdr:row>
      <xdr:rowOff>50800</xdr:rowOff>
    </xdr:to>
    <xdr:graphicFrame macro="">
      <xdr:nvGraphicFramePr>
        <xdr:cNvPr id="3" name="Chart 2">
          <a:extLst>
            <a:ext uri="{FF2B5EF4-FFF2-40B4-BE49-F238E27FC236}">
              <a16:creationId xmlns:a16="http://schemas.microsoft.com/office/drawing/2014/main" id="{9CEFC6E5-4129-2ACB-CAF9-8C5D4A7A8F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165100</xdr:colOff>
      <xdr:row>18</xdr:row>
      <xdr:rowOff>139700</xdr:rowOff>
    </xdr:from>
    <xdr:to>
      <xdr:col>7</xdr:col>
      <xdr:colOff>901700</xdr:colOff>
      <xdr:row>21</xdr:row>
      <xdr:rowOff>114300</xdr:rowOff>
    </xdr:to>
    <xdr:graphicFrame macro="">
      <xdr:nvGraphicFramePr>
        <xdr:cNvPr id="4" name="Chart 3">
          <a:extLst>
            <a:ext uri="{FF2B5EF4-FFF2-40B4-BE49-F238E27FC236}">
              <a16:creationId xmlns:a16="http://schemas.microsoft.com/office/drawing/2014/main" id="{105F4CE3-1297-09F2-BAB8-949702BDB5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193675</xdr:colOff>
      <xdr:row>18</xdr:row>
      <xdr:rowOff>31750</xdr:rowOff>
    </xdr:from>
    <xdr:to>
      <xdr:col>13</xdr:col>
      <xdr:colOff>844550</xdr:colOff>
      <xdr:row>20</xdr:row>
      <xdr:rowOff>133350</xdr:rowOff>
    </xdr:to>
    <xdr:graphicFrame macro="">
      <xdr:nvGraphicFramePr>
        <xdr:cNvPr id="6" name="Chart 5">
          <a:extLst>
            <a:ext uri="{FF2B5EF4-FFF2-40B4-BE49-F238E27FC236}">
              <a16:creationId xmlns:a16="http://schemas.microsoft.com/office/drawing/2014/main" id="{7D1EE720-CA62-A79A-0E0C-D319D3200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225425</xdr:colOff>
      <xdr:row>18</xdr:row>
      <xdr:rowOff>0</xdr:rowOff>
    </xdr:from>
    <xdr:to>
      <xdr:col>16</xdr:col>
      <xdr:colOff>1035050</xdr:colOff>
      <xdr:row>20</xdr:row>
      <xdr:rowOff>114300</xdr:rowOff>
    </xdr:to>
    <xdr:graphicFrame macro="">
      <xdr:nvGraphicFramePr>
        <xdr:cNvPr id="7" name="Chart 6">
          <a:extLst>
            <a:ext uri="{FF2B5EF4-FFF2-40B4-BE49-F238E27FC236}">
              <a16:creationId xmlns:a16="http://schemas.microsoft.com/office/drawing/2014/main" id="{60F0138A-19D8-8EB2-5B02-C09E687F0D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194818</xdr:colOff>
      <xdr:row>2</xdr:row>
      <xdr:rowOff>95783</xdr:rowOff>
    </xdr:from>
    <xdr:to>
      <xdr:col>19</xdr:col>
      <xdr:colOff>87420</xdr:colOff>
      <xdr:row>10</xdr:row>
      <xdr:rowOff>57150</xdr:rowOff>
    </xdr:to>
    <xdr:grpSp>
      <xdr:nvGrpSpPr>
        <xdr:cNvPr id="51" name="Group 50">
          <a:extLst>
            <a:ext uri="{FF2B5EF4-FFF2-40B4-BE49-F238E27FC236}">
              <a16:creationId xmlns:a16="http://schemas.microsoft.com/office/drawing/2014/main" id="{4C95D82D-B045-4CA1-010F-6C0F7351302E}"/>
            </a:ext>
          </a:extLst>
        </xdr:cNvPr>
        <xdr:cNvGrpSpPr/>
      </xdr:nvGrpSpPr>
      <xdr:grpSpPr>
        <a:xfrm>
          <a:off x="194818" y="464083"/>
          <a:ext cx="11475002" cy="1434567"/>
          <a:chOff x="251968" y="489483"/>
          <a:chExt cx="11475002" cy="1511743"/>
        </a:xfrm>
      </xdr:grpSpPr>
      <xdr:grpSp>
        <xdr:nvGrpSpPr>
          <xdr:cNvPr id="16" name="Group 15">
            <a:extLst>
              <a:ext uri="{FF2B5EF4-FFF2-40B4-BE49-F238E27FC236}">
                <a16:creationId xmlns:a16="http://schemas.microsoft.com/office/drawing/2014/main" id="{86893722-523C-7680-3771-0E8552A1BE34}"/>
              </a:ext>
            </a:extLst>
          </xdr:cNvPr>
          <xdr:cNvGrpSpPr/>
        </xdr:nvGrpSpPr>
        <xdr:grpSpPr>
          <a:xfrm>
            <a:off x="251968" y="516918"/>
            <a:ext cx="2081565" cy="1484308"/>
            <a:chOff x="80532" y="429621"/>
            <a:chExt cx="2083784" cy="1490889"/>
          </a:xfrm>
        </xdr:grpSpPr>
        <xdr:sp macro="" textlink="">
          <xdr:nvSpPr>
            <xdr:cNvPr id="7" name="Rectangle: Rounded Corners 6">
              <a:extLst>
                <a:ext uri="{FF2B5EF4-FFF2-40B4-BE49-F238E27FC236}">
                  <a16:creationId xmlns:a16="http://schemas.microsoft.com/office/drawing/2014/main" id="{7FB3A01B-3A51-DBC6-8F62-476888246705}"/>
                </a:ext>
              </a:extLst>
            </xdr:cNvPr>
            <xdr:cNvSpPr/>
          </xdr:nvSpPr>
          <xdr:spPr>
            <a:xfrm>
              <a:off x="80532" y="843988"/>
              <a:ext cx="2083784" cy="1076522"/>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Rectangle: Rounded Corners 2">
              <a:extLst>
                <a:ext uri="{FF2B5EF4-FFF2-40B4-BE49-F238E27FC236}">
                  <a16:creationId xmlns:a16="http://schemas.microsoft.com/office/drawing/2014/main" id="{5A2C9F70-5679-BCBD-DF69-DA2EB4F4EFD8}"/>
                </a:ext>
              </a:extLst>
            </xdr:cNvPr>
            <xdr:cNvSpPr/>
          </xdr:nvSpPr>
          <xdr:spPr>
            <a:xfrm>
              <a:off x="86309" y="429621"/>
              <a:ext cx="2059128" cy="32867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Black" panose="020B0A04020102020204" pitchFamily="34" charset="0"/>
                </a:rPr>
                <a:t>SALES</a:t>
              </a:r>
            </a:p>
          </xdr:txBody>
        </xdr:sp>
        <xdr:sp macro="" textlink="KPI!B17">
          <xdr:nvSpPr>
            <xdr:cNvPr id="8" name="Rectangle: Rounded Corners 7">
              <a:extLst>
                <a:ext uri="{FF2B5EF4-FFF2-40B4-BE49-F238E27FC236}">
                  <a16:creationId xmlns:a16="http://schemas.microsoft.com/office/drawing/2014/main" id="{BBD2DE9E-553A-FC08-91BD-4D1920BB5B78}"/>
                </a:ext>
              </a:extLst>
            </xdr:cNvPr>
            <xdr:cNvSpPr/>
          </xdr:nvSpPr>
          <xdr:spPr>
            <a:xfrm>
              <a:off x="240438" y="828246"/>
              <a:ext cx="1738543" cy="287627"/>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1532990-95CB-407D-8B9B-336058840686}" type="TxLink">
                <a:rPr lang="en-US" sz="1100" b="0" i="0" u="none" strike="noStrike">
                  <a:solidFill>
                    <a:schemeClr val="bg2"/>
                  </a:solidFill>
                  <a:latin typeface="Arial Black" panose="020B0A04020102020204" pitchFamily="34" charset="0"/>
                  <a:ea typeface="Calibri"/>
                  <a:cs typeface="Calibri"/>
                </a:rPr>
                <a:pPr algn="ctr"/>
                <a:t> $184,714.97 </a:t>
              </a:fld>
              <a:endParaRPr lang="en-IN" sz="1100">
                <a:solidFill>
                  <a:schemeClr val="bg2"/>
                </a:solidFill>
                <a:latin typeface="Arial Black" panose="020B0A04020102020204" pitchFamily="34" charset="0"/>
              </a:endParaRPr>
            </a:p>
          </xdr:txBody>
        </xdr:sp>
        <xdr:sp macro="" textlink="KPI!B17">
          <xdr:nvSpPr>
            <xdr:cNvPr id="11" name="Rectangle: Rounded Corners 10">
              <a:extLst>
                <a:ext uri="{FF2B5EF4-FFF2-40B4-BE49-F238E27FC236}">
                  <a16:creationId xmlns:a16="http://schemas.microsoft.com/office/drawing/2014/main" id="{622B0A64-1F9A-42A3-A837-DAE6A7BB515D}"/>
                </a:ext>
              </a:extLst>
            </xdr:cNvPr>
            <xdr:cNvSpPr/>
          </xdr:nvSpPr>
          <xdr:spPr>
            <a:xfrm>
              <a:off x="147960" y="1532251"/>
              <a:ext cx="1855681" cy="255614"/>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solidFill>
                    <a:schemeClr val="bg2"/>
                  </a:solidFill>
                  <a:latin typeface="Arial Black" panose="020B0A04020102020204" pitchFamily="34" charset="0"/>
                </a:rPr>
                <a:t>YOY</a:t>
              </a:r>
              <a:r>
                <a:rPr lang="en-IN" sz="1050" baseline="0">
                  <a:solidFill>
                    <a:schemeClr val="bg2"/>
                  </a:solidFill>
                  <a:latin typeface="Arial Black" panose="020B0A04020102020204" pitchFamily="34" charset="0"/>
                </a:rPr>
                <a:t> GROWTH</a:t>
              </a:r>
              <a:endParaRPr lang="en-IN" sz="1050">
                <a:solidFill>
                  <a:schemeClr val="bg2"/>
                </a:solidFill>
                <a:latin typeface="Arial Black" panose="020B0A04020102020204" pitchFamily="34" charset="0"/>
              </a:endParaRPr>
            </a:p>
          </xdr:txBody>
        </xdr:sp>
      </xdr:grpSp>
      <xdr:grpSp>
        <xdr:nvGrpSpPr>
          <xdr:cNvPr id="17" name="Group 16">
            <a:extLst>
              <a:ext uri="{FF2B5EF4-FFF2-40B4-BE49-F238E27FC236}">
                <a16:creationId xmlns:a16="http://schemas.microsoft.com/office/drawing/2014/main" id="{E350F41D-16DE-D7B6-A6DA-A9E1AA56A56C}"/>
              </a:ext>
            </a:extLst>
          </xdr:cNvPr>
          <xdr:cNvGrpSpPr/>
        </xdr:nvGrpSpPr>
        <xdr:grpSpPr>
          <a:xfrm>
            <a:off x="2526871" y="529063"/>
            <a:ext cx="2080824" cy="1446208"/>
            <a:chOff x="67818" y="429621"/>
            <a:chExt cx="2083784" cy="1452620"/>
          </a:xfrm>
        </xdr:grpSpPr>
        <xdr:sp macro="" textlink="">
          <xdr:nvSpPr>
            <xdr:cNvPr id="18" name="Rectangle: Rounded Corners 17">
              <a:extLst>
                <a:ext uri="{FF2B5EF4-FFF2-40B4-BE49-F238E27FC236}">
                  <a16:creationId xmlns:a16="http://schemas.microsoft.com/office/drawing/2014/main" id="{7E96B081-4BE6-3F92-3DF9-DFE1B8FF3BA9}"/>
                </a:ext>
              </a:extLst>
            </xdr:cNvPr>
            <xdr:cNvSpPr/>
          </xdr:nvSpPr>
          <xdr:spPr>
            <a:xfrm>
              <a:off x="86309" y="429621"/>
              <a:ext cx="2059128" cy="32867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Black" panose="020B0A04020102020204" pitchFamily="34" charset="0"/>
                </a:rPr>
                <a:t>PROFIT</a:t>
              </a:r>
            </a:p>
          </xdr:txBody>
        </xdr:sp>
        <xdr:sp macro="" textlink="">
          <xdr:nvSpPr>
            <xdr:cNvPr id="19" name="Rectangle: Rounded Corners 18">
              <a:extLst>
                <a:ext uri="{FF2B5EF4-FFF2-40B4-BE49-F238E27FC236}">
                  <a16:creationId xmlns:a16="http://schemas.microsoft.com/office/drawing/2014/main" id="{ACEDF978-DC9B-E452-D6AE-726CAD6F7CAD}"/>
                </a:ext>
              </a:extLst>
            </xdr:cNvPr>
            <xdr:cNvSpPr/>
          </xdr:nvSpPr>
          <xdr:spPr>
            <a:xfrm>
              <a:off x="67818" y="805719"/>
              <a:ext cx="2083784" cy="1076522"/>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20" name="Rectangle: Rounded Corners 19">
              <a:extLst>
                <a:ext uri="{FF2B5EF4-FFF2-40B4-BE49-F238E27FC236}">
                  <a16:creationId xmlns:a16="http://schemas.microsoft.com/office/drawing/2014/main" id="{E3E0DD32-9906-19D8-3B59-205D1F641EC6}"/>
                </a:ext>
              </a:extLst>
            </xdr:cNvPr>
            <xdr:cNvSpPr/>
          </xdr:nvSpPr>
          <xdr:spPr>
            <a:xfrm>
              <a:off x="240438" y="828246"/>
              <a:ext cx="1738543" cy="287627"/>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999FFC2-AA12-4B6D-B7C0-792968B33228}" type="TxLink">
                <a:rPr lang="en-US" sz="1100" b="0" i="0" u="none" strike="noStrike">
                  <a:solidFill>
                    <a:schemeClr val="bg1"/>
                  </a:solidFill>
                  <a:latin typeface="Arial Black" panose="020B0A04020102020204" pitchFamily="34" charset="0"/>
                  <a:ea typeface="Calibri"/>
                  <a:cs typeface="Calibri"/>
                </a:rPr>
                <a:t> $9,982.87 </a:t>
              </a:fld>
              <a:endParaRPr lang="en-IN" sz="1100">
                <a:solidFill>
                  <a:schemeClr val="bg1"/>
                </a:solidFill>
                <a:latin typeface="Arial Black" panose="020B0A04020102020204" pitchFamily="34" charset="0"/>
              </a:endParaRPr>
            </a:p>
          </xdr:txBody>
        </xdr:sp>
        <xdr:sp macro="" textlink="KPI!B17">
          <xdr:nvSpPr>
            <xdr:cNvPr id="21" name="Rectangle: Rounded Corners 20">
              <a:extLst>
                <a:ext uri="{FF2B5EF4-FFF2-40B4-BE49-F238E27FC236}">
                  <a16:creationId xmlns:a16="http://schemas.microsoft.com/office/drawing/2014/main" id="{790E5872-57F9-A332-D7A8-40095E3084FB}"/>
                </a:ext>
              </a:extLst>
            </xdr:cNvPr>
            <xdr:cNvSpPr/>
          </xdr:nvSpPr>
          <xdr:spPr>
            <a:xfrm>
              <a:off x="147960" y="1532251"/>
              <a:ext cx="1855681" cy="255614"/>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solidFill>
                    <a:schemeClr val="bg2"/>
                  </a:solidFill>
                  <a:latin typeface="Arial Black" panose="020B0A04020102020204" pitchFamily="34" charset="0"/>
                </a:rPr>
                <a:t>YOY</a:t>
              </a:r>
              <a:r>
                <a:rPr lang="en-IN" sz="1050" baseline="0">
                  <a:solidFill>
                    <a:schemeClr val="bg2"/>
                  </a:solidFill>
                  <a:latin typeface="Arial Black" panose="020B0A04020102020204" pitchFamily="34" charset="0"/>
                </a:rPr>
                <a:t> GROWTH</a:t>
              </a:r>
              <a:endParaRPr lang="en-IN" sz="1050">
                <a:solidFill>
                  <a:schemeClr val="bg2"/>
                </a:solidFill>
                <a:latin typeface="Arial Black" panose="020B0A04020102020204" pitchFamily="34" charset="0"/>
              </a:endParaRPr>
            </a:p>
          </xdr:txBody>
        </xdr:sp>
      </xdr:grpSp>
      <xdr:grpSp>
        <xdr:nvGrpSpPr>
          <xdr:cNvPr id="22" name="Group 21">
            <a:extLst>
              <a:ext uri="{FF2B5EF4-FFF2-40B4-BE49-F238E27FC236}">
                <a16:creationId xmlns:a16="http://schemas.microsoft.com/office/drawing/2014/main" id="{D659CAAB-82DE-3D4E-447A-17F399ED024B}"/>
              </a:ext>
            </a:extLst>
          </xdr:cNvPr>
          <xdr:cNvGrpSpPr/>
        </xdr:nvGrpSpPr>
        <xdr:grpSpPr>
          <a:xfrm>
            <a:off x="4884508" y="534119"/>
            <a:ext cx="2081565" cy="1446208"/>
            <a:chOff x="67818" y="429621"/>
            <a:chExt cx="2083784" cy="1452620"/>
          </a:xfrm>
        </xdr:grpSpPr>
        <xdr:sp macro="" textlink="">
          <xdr:nvSpPr>
            <xdr:cNvPr id="23" name="Rectangle: Rounded Corners 22">
              <a:extLst>
                <a:ext uri="{FF2B5EF4-FFF2-40B4-BE49-F238E27FC236}">
                  <a16:creationId xmlns:a16="http://schemas.microsoft.com/office/drawing/2014/main" id="{0813B7E3-828A-FF55-A727-E66B0A3EBFFC}"/>
                </a:ext>
              </a:extLst>
            </xdr:cNvPr>
            <xdr:cNvSpPr/>
          </xdr:nvSpPr>
          <xdr:spPr>
            <a:xfrm>
              <a:off x="86309" y="429621"/>
              <a:ext cx="2059128" cy="32867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Black" panose="020B0A04020102020204" pitchFamily="34" charset="0"/>
                </a:rPr>
                <a:t>QAUNTITY</a:t>
              </a:r>
            </a:p>
          </xdr:txBody>
        </xdr:sp>
        <xdr:sp macro="" textlink="">
          <xdr:nvSpPr>
            <xdr:cNvPr id="24" name="Rectangle: Rounded Corners 23">
              <a:extLst>
                <a:ext uri="{FF2B5EF4-FFF2-40B4-BE49-F238E27FC236}">
                  <a16:creationId xmlns:a16="http://schemas.microsoft.com/office/drawing/2014/main" id="{26853A8B-01A3-5259-B3E0-6F38A4167D4F}"/>
                </a:ext>
              </a:extLst>
            </xdr:cNvPr>
            <xdr:cNvSpPr/>
          </xdr:nvSpPr>
          <xdr:spPr>
            <a:xfrm>
              <a:off x="67818" y="805719"/>
              <a:ext cx="2083784" cy="1076522"/>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25" name="Rectangle: Rounded Corners 24">
              <a:extLst>
                <a:ext uri="{FF2B5EF4-FFF2-40B4-BE49-F238E27FC236}">
                  <a16:creationId xmlns:a16="http://schemas.microsoft.com/office/drawing/2014/main" id="{A2CB8F61-29F5-C81B-9198-88DBDF05EFC7}"/>
                </a:ext>
              </a:extLst>
            </xdr:cNvPr>
            <xdr:cNvSpPr/>
          </xdr:nvSpPr>
          <xdr:spPr>
            <a:xfrm>
              <a:off x="240438" y="828246"/>
              <a:ext cx="1738543" cy="287627"/>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78291A-D8D9-4554-BAFB-448830C5D843}" type="TxLink">
                <a:rPr lang="en-US" sz="1200" b="0" i="0" u="none" strike="noStrike">
                  <a:solidFill>
                    <a:schemeClr val="bg1"/>
                  </a:solidFill>
                  <a:latin typeface="Arial Black" panose="020B0A04020102020204" pitchFamily="34" charset="0"/>
                  <a:ea typeface="Calibri"/>
                  <a:cs typeface="Calibri"/>
                </a:rPr>
                <a:t># 3480</a:t>
              </a:fld>
              <a:endParaRPr lang="en-IN" sz="1200">
                <a:solidFill>
                  <a:schemeClr val="bg1"/>
                </a:solidFill>
                <a:latin typeface="Arial Black" panose="020B0A04020102020204" pitchFamily="34" charset="0"/>
              </a:endParaRPr>
            </a:p>
          </xdr:txBody>
        </xdr:sp>
        <xdr:sp macro="" textlink="KPI!B17">
          <xdr:nvSpPr>
            <xdr:cNvPr id="26" name="Rectangle: Rounded Corners 25">
              <a:extLst>
                <a:ext uri="{FF2B5EF4-FFF2-40B4-BE49-F238E27FC236}">
                  <a16:creationId xmlns:a16="http://schemas.microsoft.com/office/drawing/2014/main" id="{1D3BA42A-0608-5DD7-260B-CF3A69346248}"/>
                </a:ext>
              </a:extLst>
            </xdr:cNvPr>
            <xdr:cNvSpPr/>
          </xdr:nvSpPr>
          <xdr:spPr>
            <a:xfrm>
              <a:off x="147960" y="1532251"/>
              <a:ext cx="1855681" cy="255614"/>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solidFill>
                    <a:schemeClr val="bg2"/>
                  </a:solidFill>
                  <a:latin typeface="Arial Black" panose="020B0A04020102020204" pitchFamily="34" charset="0"/>
                </a:rPr>
                <a:t>YOY</a:t>
              </a:r>
              <a:r>
                <a:rPr lang="en-IN" sz="1050" baseline="0">
                  <a:solidFill>
                    <a:schemeClr val="bg2"/>
                  </a:solidFill>
                  <a:latin typeface="Arial Black" panose="020B0A04020102020204" pitchFamily="34" charset="0"/>
                </a:rPr>
                <a:t> GROWTH</a:t>
              </a:r>
              <a:endParaRPr lang="en-IN" sz="1050">
                <a:solidFill>
                  <a:schemeClr val="bg2"/>
                </a:solidFill>
                <a:latin typeface="Arial Black" panose="020B0A04020102020204" pitchFamily="34" charset="0"/>
              </a:endParaRPr>
            </a:p>
          </xdr:txBody>
        </xdr:sp>
      </xdr:grpSp>
      <xdr:grpSp>
        <xdr:nvGrpSpPr>
          <xdr:cNvPr id="27" name="Group 26">
            <a:extLst>
              <a:ext uri="{FF2B5EF4-FFF2-40B4-BE49-F238E27FC236}">
                <a16:creationId xmlns:a16="http://schemas.microsoft.com/office/drawing/2014/main" id="{7BC6C151-7AB5-C598-C5FB-DE293766CA7F}"/>
              </a:ext>
            </a:extLst>
          </xdr:cNvPr>
          <xdr:cNvGrpSpPr/>
        </xdr:nvGrpSpPr>
        <xdr:grpSpPr>
          <a:xfrm>
            <a:off x="7316127" y="502553"/>
            <a:ext cx="2080825" cy="1446208"/>
            <a:chOff x="67818" y="429621"/>
            <a:chExt cx="2083784" cy="1452620"/>
          </a:xfrm>
        </xdr:grpSpPr>
        <xdr:sp macro="" textlink="">
          <xdr:nvSpPr>
            <xdr:cNvPr id="28" name="Rectangle: Rounded Corners 27">
              <a:extLst>
                <a:ext uri="{FF2B5EF4-FFF2-40B4-BE49-F238E27FC236}">
                  <a16:creationId xmlns:a16="http://schemas.microsoft.com/office/drawing/2014/main" id="{A39EF14A-561D-2A79-0CF0-640BD34C7B55}"/>
                </a:ext>
              </a:extLst>
            </xdr:cNvPr>
            <xdr:cNvSpPr/>
          </xdr:nvSpPr>
          <xdr:spPr>
            <a:xfrm>
              <a:off x="86309" y="429621"/>
              <a:ext cx="2059128" cy="32867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Black" panose="020B0A04020102020204" pitchFamily="34" charset="0"/>
                </a:rPr>
                <a:t>NO OF</a:t>
              </a:r>
              <a:r>
                <a:rPr lang="en-IN" sz="1400" baseline="0">
                  <a:latin typeface="Arial Black" panose="020B0A04020102020204" pitchFamily="34" charset="0"/>
                </a:rPr>
                <a:t> ORDERS</a:t>
              </a:r>
              <a:endParaRPr lang="en-IN" sz="1400">
                <a:latin typeface="Arial Black" panose="020B0A04020102020204" pitchFamily="34" charset="0"/>
              </a:endParaRPr>
            </a:p>
          </xdr:txBody>
        </xdr:sp>
        <xdr:sp macro="" textlink="">
          <xdr:nvSpPr>
            <xdr:cNvPr id="29" name="Rectangle: Rounded Corners 28">
              <a:extLst>
                <a:ext uri="{FF2B5EF4-FFF2-40B4-BE49-F238E27FC236}">
                  <a16:creationId xmlns:a16="http://schemas.microsoft.com/office/drawing/2014/main" id="{900D4BA2-7C3A-78B7-9993-B4BF5359CBA6}"/>
                </a:ext>
              </a:extLst>
            </xdr:cNvPr>
            <xdr:cNvSpPr/>
          </xdr:nvSpPr>
          <xdr:spPr>
            <a:xfrm>
              <a:off x="67818" y="805719"/>
              <a:ext cx="2083784" cy="1076522"/>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30" name="Rectangle: Rounded Corners 29">
              <a:extLst>
                <a:ext uri="{FF2B5EF4-FFF2-40B4-BE49-F238E27FC236}">
                  <a16:creationId xmlns:a16="http://schemas.microsoft.com/office/drawing/2014/main" id="{D6E712D6-1353-D30C-89CB-74B60E285849}"/>
                </a:ext>
              </a:extLst>
            </xdr:cNvPr>
            <xdr:cNvSpPr/>
          </xdr:nvSpPr>
          <xdr:spPr>
            <a:xfrm>
              <a:off x="240438" y="828246"/>
              <a:ext cx="1738543" cy="287627"/>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BE49111-EC17-4ACF-B5D6-DAB3DB5DEFAB}" type="TxLink">
                <a:rPr lang="en-US" sz="1200" b="0" i="0" u="none" strike="noStrike">
                  <a:solidFill>
                    <a:schemeClr val="bg1"/>
                  </a:solidFill>
                  <a:latin typeface="Arial Black" panose="020B0A04020102020204" pitchFamily="34" charset="0"/>
                  <a:ea typeface="Calibri"/>
                  <a:cs typeface="Calibri"/>
                </a:rPr>
                <a:t># 944</a:t>
              </a:fld>
              <a:endParaRPr lang="en-IN" sz="1200">
                <a:solidFill>
                  <a:schemeClr val="bg1"/>
                </a:solidFill>
                <a:latin typeface="Arial Black" panose="020B0A04020102020204" pitchFamily="34" charset="0"/>
              </a:endParaRPr>
            </a:p>
          </xdr:txBody>
        </xdr:sp>
        <xdr:sp macro="" textlink="KPI!B17">
          <xdr:nvSpPr>
            <xdr:cNvPr id="31" name="Rectangle: Rounded Corners 30">
              <a:extLst>
                <a:ext uri="{FF2B5EF4-FFF2-40B4-BE49-F238E27FC236}">
                  <a16:creationId xmlns:a16="http://schemas.microsoft.com/office/drawing/2014/main" id="{81EDE169-C598-D986-D295-8D97335AB85E}"/>
                </a:ext>
              </a:extLst>
            </xdr:cNvPr>
            <xdr:cNvSpPr/>
          </xdr:nvSpPr>
          <xdr:spPr>
            <a:xfrm>
              <a:off x="147960" y="1532251"/>
              <a:ext cx="1855681" cy="255614"/>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solidFill>
                    <a:schemeClr val="bg2"/>
                  </a:solidFill>
                  <a:latin typeface="Arial Black" panose="020B0A04020102020204" pitchFamily="34" charset="0"/>
                </a:rPr>
                <a:t>YOY</a:t>
              </a:r>
              <a:r>
                <a:rPr lang="en-IN" sz="1050" baseline="0">
                  <a:solidFill>
                    <a:schemeClr val="bg2"/>
                  </a:solidFill>
                  <a:latin typeface="Arial Black" panose="020B0A04020102020204" pitchFamily="34" charset="0"/>
                </a:rPr>
                <a:t> GROWTH</a:t>
              </a:r>
              <a:endParaRPr lang="en-IN" sz="1050">
                <a:solidFill>
                  <a:schemeClr val="bg2"/>
                </a:solidFill>
                <a:latin typeface="Arial Black" panose="020B0A04020102020204" pitchFamily="34" charset="0"/>
              </a:endParaRPr>
            </a:p>
          </xdr:txBody>
        </xdr:sp>
      </xdr:grpSp>
      <xdr:grpSp>
        <xdr:nvGrpSpPr>
          <xdr:cNvPr id="42" name="Group 41">
            <a:extLst>
              <a:ext uri="{FF2B5EF4-FFF2-40B4-BE49-F238E27FC236}">
                <a16:creationId xmlns:a16="http://schemas.microsoft.com/office/drawing/2014/main" id="{A42BBFB8-4C07-E031-915F-492594FDDE5A}"/>
              </a:ext>
            </a:extLst>
          </xdr:cNvPr>
          <xdr:cNvGrpSpPr/>
        </xdr:nvGrpSpPr>
        <xdr:grpSpPr>
          <a:xfrm>
            <a:off x="9646146" y="489483"/>
            <a:ext cx="2080824" cy="1446208"/>
            <a:chOff x="67818" y="429621"/>
            <a:chExt cx="2083784" cy="1452620"/>
          </a:xfrm>
        </xdr:grpSpPr>
        <xdr:sp macro="" textlink="">
          <xdr:nvSpPr>
            <xdr:cNvPr id="43" name="Rectangle: Rounded Corners 42">
              <a:extLst>
                <a:ext uri="{FF2B5EF4-FFF2-40B4-BE49-F238E27FC236}">
                  <a16:creationId xmlns:a16="http://schemas.microsoft.com/office/drawing/2014/main" id="{EDE9E7FE-7EB2-6B1C-8D13-C6FBD1CFCBD7}"/>
                </a:ext>
              </a:extLst>
            </xdr:cNvPr>
            <xdr:cNvSpPr/>
          </xdr:nvSpPr>
          <xdr:spPr>
            <a:xfrm>
              <a:off x="86309" y="429621"/>
              <a:ext cx="2059128" cy="32867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Black" panose="020B0A04020102020204" pitchFamily="34" charset="0"/>
                </a:rPr>
                <a:t>PROFIT MARGIN</a:t>
              </a:r>
            </a:p>
          </xdr:txBody>
        </xdr:sp>
        <xdr:sp macro="" textlink="">
          <xdr:nvSpPr>
            <xdr:cNvPr id="44" name="Rectangle: Rounded Corners 43">
              <a:extLst>
                <a:ext uri="{FF2B5EF4-FFF2-40B4-BE49-F238E27FC236}">
                  <a16:creationId xmlns:a16="http://schemas.microsoft.com/office/drawing/2014/main" id="{4788363F-171F-66B6-5F45-BAE9C9FAE363}"/>
                </a:ext>
              </a:extLst>
            </xdr:cNvPr>
            <xdr:cNvSpPr/>
          </xdr:nvSpPr>
          <xdr:spPr>
            <a:xfrm>
              <a:off x="67818" y="805719"/>
              <a:ext cx="2083784" cy="1076522"/>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Q$17">
          <xdr:nvSpPr>
            <xdr:cNvPr id="45" name="Rectangle: Rounded Corners 44">
              <a:extLst>
                <a:ext uri="{FF2B5EF4-FFF2-40B4-BE49-F238E27FC236}">
                  <a16:creationId xmlns:a16="http://schemas.microsoft.com/office/drawing/2014/main" id="{953709CA-F146-1BFE-1C7F-94C9E4B006D3}"/>
                </a:ext>
              </a:extLst>
            </xdr:cNvPr>
            <xdr:cNvSpPr/>
          </xdr:nvSpPr>
          <xdr:spPr>
            <a:xfrm>
              <a:off x="240438" y="828246"/>
              <a:ext cx="1738543" cy="287627"/>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AD9C3-A299-4D1C-ADCA-BF087D824E3E}" type="TxLink">
                <a:rPr lang="en-US" sz="1100" b="0" i="0" u="none" strike="noStrike">
                  <a:solidFill>
                    <a:schemeClr val="bg1"/>
                  </a:solidFill>
                  <a:latin typeface="Arial Black" panose="020B0A04020102020204" pitchFamily="34" charset="0"/>
                  <a:ea typeface="Calibri"/>
                  <a:cs typeface="Calibri"/>
                </a:rPr>
                <a:t>5.40%</a:t>
              </a:fld>
              <a:endParaRPr lang="en-IN" sz="1100">
                <a:solidFill>
                  <a:schemeClr val="bg1"/>
                </a:solidFill>
                <a:latin typeface="Arial Black" panose="020B0A04020102020204" pitchFamily="34" charset="0"/>
              </a:endParaRPr>
            </a:p>
          </xdr:txBody>
        </xdr:sp>
        <xdr:sp macro="" textlink="KPI!N42">
          <xdr:nvSpPr>
            <xdr:cNvPr id="46" name="Rectangle: Rounded Corners 45">
              <a:extLst>
                <a:ext uri="{FF2B5EF4-FFF2-40B4-BE49-F238E27FC236}">
                  <a16:creationId xmlns:a16="http://schemas.microsoft.com/office/drawing/2014/main" id="{389907CB-F688-2292-0F27-E5E8BF5B973C}"/>
                </a:ext>
              </a:extLst>
            </xdr:cNvPr>
            <xdr:cNvSpPr/>
          </xdr:nvSpPr>
          <xdr:spPr>
            <a:xfrm>
              <a:off x="147960" y="1532251"/>
              <a:ext cx="1855681" cy="255614"/>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solidFill>
                    <a:schemeClr val="bg2"/>
                  </a:solidFill>
                  <a:latin typeface="Arial Black" panose="020B0A04020102020204" pitchFamily="34" charset="0"/>
                </a:rPr>
                <a:t>YOY</a:t>
              </a:r>
              <a:r>
                <a:rPr lang="en-IN" sz="1050" baseline="0">
                  <a:solidFill>
                    <a:schemeClr val="bg2"/>
                  </a:solidFill>
                  <a:latin typeface="Arial Black" panose="020B0A04020102020204" pitchFamily="34" charset="0"/>
                </a:rPr>
                <a:t> GROWTH</a:t>
              </a:r>
              <a:endParaRPr lang="en-IN" sz="1050">
                <a:solidFill>
                  <a:schemeClr val="bg2"/>
                </a:solidFill>
                <a:latin typeface="Arial Black" panose="020B0A04020102020204" pitchFamily="34" charset="0"/>
              </a:endParaRPr>
            </a:p>
          </xdr:txBody>
        </xdr:sp>
      </xdr:grpSp>
    </xdr:grpSp>
    <xdr:clientData/>
  </xdr:twoCellAnchor>
  <xdr:twoCellAnchor>
    <xdr:from>
      <xdr:col>0</xdr:col>
      <xdr:colOff>30824</xdr:colOff>
      <xdr:row>0</xdr:row>
      <xdr:rowOff>49321</xdr:rowOff>
    </xdr:from>
    <xdr:to>
      <xdr:col>19</xdr:col>
      <xdr:colOff>304800</xdr:colOff>
      <xdr:row>2</xdr:row>
      <xdr:rowOff>6166</xdr:rowOff>
    </xdr:to>
    <xdr:sp macro="" textlink="">
      <xdr:nvSpPr>
        <xdr:cNvPr id="2" name="Rectangle: Rounded Corners 1">
          <a:extLst>
            <a:ext uri="{FF2B5EF4-FFF2-40B4-BE49-F238E27FC236}">
              <a16:creationId xmlns:a16="http://schemas.microsoft.com/office/drawing/2014/main" id="{74A3E67B-A414-329F-7AC5-E384AFC32B4F}"/>
            </a:ext>
          </a:extLst>
        </xdr:cNvPr>
        <xdr:cNvSpPr/>
      </xdr:nvSpPr>
      <xdr:spPr>
        <a:xfrm>
          <a:off x="30824" y="49321"/>
          <a:ext cx="11856376" cy="32514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ECOMMERCE</a:t>
          </a:r>
          <a:r>
            <a:rPr lang="en-IN" sz="1400" baseline="0">
              <a:latin typeface="Arial Black" panose="020B0A04020102020204" pitchFamily="34" charset="0"/>
            </a:rPr>
            <a:t> SALES ANALYSIS DASHBORD</a:t>
          </a:r>
          <a:endParaRPr lang="en-IN" sz="1400">
            <a:latin typeface="Arial Black" panose="020B0A04020102020204" pitchFamily="34" charset="0"/>
          </a:endParaRPr>
        </a:p>
      </xdr:txBody>
    </xdr:sp>
    <xdr:clientData/>
  </xdr:twoCellAnchor>
  <xdr:twoCellAnchor>
    <xdr:from>
      <xdr:col>0</xdr:col>
      <xdr:colOff>393393</xdr:colOff>
      <xdr:row>6</xdr:row>
      <xdr:rowOff>717</xdr:rowOff>
    </xdr:from>
    <xdr:to>
      <xdr:col>3</xdr:col>
      <xdr:colOff>251526</xdr:colOff>
      <xdr:row>8</xdr:row>
      <xdr:rowOff>63388</xdr:rowOff>
    </xdr:to>
    <xdr:graphicFrame macro="">
      <xdr:nvGraphicFramePr>
        <xdr:cNvPr id="9" name="Chart 8">
          <a:extLst>
            <a:ext uri="{FF2B5EF4-FFF2-40B4-BE49-F238E27FC236}">
              <a16:creationId xmlns:a16="http://schemas.microsoft.com/office/drawing/2014/main" id="{6E6D5151-B1FA-424E-9559-64278408E9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263186</xdr:colOff>
          <xdr:row>8</xdr:row>
          <xdr:rowOff>98825</xdr:rowOff>
        </xdr:from>
        <xdr:to>
          <xdr:col>3</xdr:col>
          <xdr:colOff>227933</xdr:colOff>
          <xdr:row>9</xdr:row>
          <xdr:rowOff>107802</xdr:rowOff>
        </xdr:to>
        <xdr:pic>
          <xdr:nvPicPr>
            <xdr:cNvPr id="15" name="Picture 14">
              <a:extLst>
                <a:ext uri="{FF2B5EF4-FFF2-40B4-BE49-F238E27FC236}">
                  <a16:creationId xmlns:a16="http://schemas.microsoft.com/office/drawing/2014/main" id="{225085C9-8F7A-297D-843A-B3226EF8F0B7}"/>
                </a:ext>
              </a:extLst>
            </xdr:cNvPr>
            <xdr:cNvPicPr>
              <a:picLocks noChangeAspect="1" noChangeArrowheads="1"/>
              <a:extLst>
                <a:ext uri="{84589F7E-364E-4C9E-8A38-B11213B215E9}">
                  <a14:cameraTool cellRange="'KPI YEARON YEAR'!$H$9" spid="_x0000_s10527"/>
                </a:ext>
              </a:extLst>
            </xdr:cNvPicPr>
          </xdr:nvPicPr>
          <xdr:blipFill>
            <a:blip xmlns:r="http://schemas.openxmlformats.org/officeDocument/2006/relationships" r:embed="rId2"/>
            <a:srcRect/>
            <a:stretch>
              <a:fillRect/>
            </a:stretch>
          </xdr:blipFill>
          <xdr:spPr bwMode="auto">
            <a:xfrm>
              <a:off x="1482386" y="1572025"/>
              <a:ext cx="574347" cy="19312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247220</xdr:colOff>
      <xdr:row>6</xdr:row>
      <xdr:rowOff>59163</xdr:rowOff>
    </xdr:from>
    <xdr:to>
      <xdr:col>7</xdr:col>
      <xdr:colOff>171449</xdr:colOff>
      <xdr:row>8</xdr:row>
      <xdr:rowOff>88900</xdr:rowOff>
    </xdr:to>
    <xdr:graphicFrame macro="">
      <xdr:nvGraphicFramePr>
        <xdr:cNvPr id="47" name="Chart 46">
          <a:extLst>
            <a:ext uri="{FF2B5EF4-FFF2-40B4-BE49-F238E27FC236}">
              <a16:creationId xmlns:a16="http://schemas.microsoft.com/office/drawing/2014/main" id="{0D0C8C75-E4FF-4890-9A2E-AEF1664FD2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261708</xdr:colOff>
      <xdr:row>6</xdr:row>
      <xdr:rowOff>38099</xdr:rowOff>
    </xdr:from>
    <xdr:to>
      <xdr:col>11</xdr:col>
      <xdr:colOff>33108</xdr:colOff>
      <xdr:row>8</xdr:row>
      <xdr:rowOff>69850</xdr:rowOff>
    </xdr:to>
    <xdr:graphicFrame macro="">
      <xdr:nvGraphicFramePr>
        <xdr:cNvPr id="48" name="Chart 47">
          <a:extLst>
            <a:ext uri="{FF2B5EF4-FFF2-40B4-BE49-F238E27FC236}">
              <a16:creationId xmlns:a16="http://schemas.microsoft.com/office/drawing/2014/main" id="{7B0B5DEB-0B83-41BE-8551-94558E660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209550</xdr:colOff>
      <xdr:row>6</xdr:row>
      <xdr:rowOff>50800</xdr:rowOff>
    </xdr:from>
    <xdr:to>
      <xdr:col>15</xdr:col>
      <xdr:colOff>44450</xdr:colOff>
      <xdr:row>8</xdr:row>
      <xdr:rowOff>63500</xdr:rowOff>
    </xdr:to>
    <xdr:graphicFrame macro="">
      <xdr:nvGraphicFramePr>
        <xdr:cNvPr id="49" name="Chart 48">
          <a:extLst>
            <a:ext uri="{FF2B5EF4-FFF2-40B4-BE49-F238E27FC236}">
              <a16:creationId xmlns:a16="http://schemas.microsoft.com/office/drawing/2014/main" id="{050C4FAB-8604-48BD-9481-01608B714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114796</xdr:colOff>
      <xdr:row>6</xdr:row>
      <xdr:rowOff>51333</xdr:rowOff>
    </xdr:from>
    <xdr:to>
      <xdr:col>18</xdr:col>
      <xdr:colOff>568821</xdr:colOff>
      <xdr:row>8</xdr:row>
      <xdr:rowOff>76200</xdr:rowOff>
    </xdr:to>
    <xdr:graphicFrame macro="">
      <xdr:nvGraphicFramePr>
        <xdr:cNvPr id="50" name="Chart 49">
          <a:extLst>
            <a:ext uri="{FF2B5EF4-FFF2-40B4-BE49-F238E27FC236}">
              <a16:creationId xmlns:a16="http://schemas.microsoft.com/office/drawing/2014/main" id="{C87630D0-AEB2-40E4-8624-444CE9F29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57150</xdr:colOff>
          <xdr:row>8</xdr:row>
          <xdr:rowOff>120650</xdr:rowOff>
        </xdr:from>
        <xdr:to>
          <xdr:col>7</xdr:col>
          <xdr:colOff>92075</xdr:colOff>
          <xdr:row>9</xdr:row>
          <xdr:rowOff>120650</xdr:rowOff>
        </xdr:to>
        <xdr:pic>
          <xdr:nvPicPr>
            <xdr:cNvPr id="52" name="Picture 51">
              <a:extLst>
                <a:ext uri="{FF2B5EF4-FFF2-40B4-BE49-F238E27FC236}">
                  <a16:creationId xmlns:a16="http://schemas.microsoft.com/office/drawing/2014/main" id="{BEA52E86-A93D-8B3A-0CD5-D1F763180066}"/>
                </a:ext>
              </a:extLst>
            </xdr:cNvPr>
            <xdr:cNvPicPr>
              <a:picLocks noChangeAspect="1" noChangeArrowheads="1"/>
              <a:extLst>
                <a:ext uri="{84589F7E-364E-4C9E-8A38-B11213B215E9}">
                  <a14:cameraTool cellRange="'KPI YEARON YEAR'!$I$9" spid="_x0000_s10528"/>
                </a:ext>
              </a:extLst>
            </xdr:cNvPicPr>
          </xdr:nvPicPr>
          <xdr:blipFill>
            <a:blip xmlns:r="http://schemas.openxmlformats.org/officeDocument/2006/relationships" r:embed="rId7"/>
            <a:srcRect/>
            <a:stretch>
              <a:fillRect/>
            </a:stretch>
          </xdr:blipFill>
          <xdr:spPr bwMode="auto">
            <a:xfrm>
              <a:off x="3714750" y="1593850"/>
              <a:ext cx="644525"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24552</xdr:colOff>
          <xdr:row>8</xdr:row>
          <xdr:rowOff>146049</xdr:rowOff>
        </xdr:from>
        <xdr:to>
          <xdr:col>10</xdr:col>
          <xdr:colOff>603250</xdr:colOff>
          <xdr:row>9</xdr:row>
          <xdr:rowOff>135298</xdr:rowOff>
        </xdr:to>
        <xdr:pic>
          <xdr:nvPicPr>
            <xdr:cNvPr id="53" name="Picture 52">
              <a:extLst>
                <a:ext uri="{FF2B5EF4-FFF2-40B4-BE49-F238E27FC236}">
                  <a16:creationId xmlns:a16="http://schemas.microsoft.com/office/drawing/2014/main" id="{3051FC6B-6F54-6C8F-65AE-C99394BF4767}"/>
                </a:ext>
              </a:extLst>
            </xdr:cNvPr>
            <xdr:cNvPicPr>
              <a:picLocks noChangeAspect="1" noChangeArrowheads="1"/>
              <a:extLst>
                <a:ext uri="{84589F7E-364E-4C9E-8A38-B11213B215E9}">
                  <a14:cameraTool cellRange="'KPI YEARON YEAR'!$J$9" spid="_x0000_s10529"/>
                </a:ext>
              </a:extLst>
            </xdr:cNvPicPr>
          </xdr:nvPicPr>
          <xdr:blipFill>
            <a:blip xmlns:r="http://schemas.openxmlformats.org/officeDocument/2006/relationships" r:embed="rId8"/>
            <a:srcRect/>
            <a:stretch>
              <a:fillRect/>
            </a:stretch>
          </xdr:blipFill>
          <xdr:spPr bwMode="auto">
            <a:xfrm>
              <a:off x="6120552" y="1619249"/>
              <a:ext cx="578698" cy="173399"/>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482600</xdr:colOff>
          <xdr:row>8</xdr:row>
          <xdr:rowOff>95250</xdr:rowOff>
        </xdr:from>
        <xdr:to>
          <xdr:col>18</xdr:col>
          <xdr:colOff>501650</xdr:colOff>
          <xdr:row>9</xdr:row>
          <xdr:rowOff>101600</xdr:rowOff>
        </xdr:to>
        <xdr:pic>
          <xdr:nvPicPr>
            <xdr:cNvPr id="58" name="Picture 57">
              <a:extLst>
                <a:ext uri="{FF2B5EF4-FFF2-40B4-BE49-F238E27FC236}">
                  <a16:creationId xmlns:a16="http://schemas.microsoft.com/office/drawing/2014/main" id="{327DF387-CAFA-8557-ACA3-8587946B9977}"/>
                </a:ext>
              </a:extLst>
            </xdr:cNvPr>
            <xdr:cNvPicPr>
              <a:picLocks noChangeAspect="1" noChangeArrowheads="1"/>
              <a:extLst>
                <a:ext uri="{84589F7E-364E-4C9E-8A38-B11213B215E9}">
                  <a14:cameraTool cellRange="'KPI YEARON YEAR'!$K$9" spid="_x0000_s10530"/>
                </a:ext>
              </a:extLst>
            </xdr:cNvPicPr>
          </xdr:nvPicPr>
          <xdr:blipFill>
            <a:blip xmlns:r="http://schemas.openxmlformats.org/officeDocument/2006/relationships" r:embed="rId9"/>
            <a:srcRect/>
            <a:stretch>
              <a:fillRect/>
            </a:stretch>
          </xdr:blipFill>
          <xdr:spPr bwMode="auto">
            <a:xfrm>
              <a:off x="10845800" y="1568450"/>
              <a:ext cx="62865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14</xdr:col>
      <xdr:colOff>12700</xdr:colOff>
      <xdr:row>8</xdr:row>
      <xdr:rowOff>107950</xdr:rowOff>
    </xdr:from>
    <xdr:to>
      <xdr:col>14</xdr:col>
      <xdr:colOff>577850</xdr:colOff>
      <xdr:row>9</xdr:row>
      <xdr:rowOff>114300</xdr:rowOff>
    </xdr:to>
    <xdr:pic>
      <xdr:nvPicPr>
        <xdr:cNvPr id="59" name="Picture 58">
          <a:extLst>
            <a:ext uri="{FF2B5EF4-FFF2-40B4-BE49-F238E27FC236}">
              <a16:creationId xmlns:a16="http://schemas.microsoft.com/office/drawing/2014/main" id="{CD600B16-75FC-6C88-8B41-2E593DD2513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547100" y="1581150"/>
          <a:ext cx="56515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208119</xdr:colOff>
      <xdr:row>10</xdr:row>
      <xdr:rowOff>144619</xdr:rowOff>
    </xdr:from>
    <xdr:to>
      <xdr:col>19</xdr:col>
      <xdr:colOff>209908</xdr:colOff>
      <xdr:row>29</xdr:row>
      <xdr:rowOff>144020</xdr:rowOff>
    </xdr:to>
    <xdr:grpSp>
      <xdr:nvGrpSpPr>
        <xdr:cNvPr id="84" name="Group 83">
          <a:extLst>
            <a:ext uri="{FF2B5EF4-FFF2-40B4-BE49-F238E27FC236}">
              <a16:creationId xmlns:a16="http://schemas.microsoft.com/office/drawing/2014/main" id="{F919D625-E310-56E1-7610-B68361212425}"/>
            </a:ext>
          </a:extLst>
        </xdr:cNvPr>
        <xdr:cNvGrpSpPr/>
      </xdr:nvGrpSpPr>
      <xdr:grpSpPr>
        <a:xfrm>
          <a:off x="208119" y="1986119"/>
          <a:ext cx="11584189" cy="3498251"/>
          <a:chOff x="208119" y="1986120"/>
          <a:chExt cx="11584189" cy="1988981"/>
        </a:xfrm>
      </xdr:grpSpPr>
      <xdr:sp macro="" textlink="">
        <xdr:nvSpPr>
          <xdr:cNvPr id="73" name="Rectangle: Rounded Corners 72">
            <a:extLst>
              <a:ext uri="{FF2B5EF4-FFF2-40B4-BE49-F238E27FC236}">
                <a16:creationId xmlns:a16="http://schemas.microsoft.com/office/drawing/2014/main" id="{F4F91876-6723-EFC6-4B1D-918C4D58D00F}"/>
              </a:ext>
            </a:extLst>
          </xdr:cNvPr>
          <xdr:cNvSpPr/>
        </xdr:nvSpPr>
        <xdr:spPr>
          <a:xfrm>
            <a:off x="9197662" y="1986120"/>
            <a:ext cx="2594646" cy="1962150"/>
          </a:xfrm>
          <a:prstGeom prst="roundRect">
            <a:avLst>
              <a:gd name="adj" fmla="val 678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1" name="Rectangle: Rounded Corners 70">
            <a:extLst>
              <a:ext uri="{FF2B5EF4-FFF2-40B4-BE49-F238E27FC236}">
                <a16:creationId xmlns:a16="http://schemas.microsoft.com/office/drawing/2014/main" id="{99F04489-081C-B5E6-356F-608BCCBAC5AF}"/>
              </a:ext>
            </a:extLst>
          </xdr:cNvPr>
          <xdr:cNvSpPr/>
        </xdr:nvSpPr>
        <xdr:spPr>
          <a:xfrm>
            <a:off x="4681024" y="2012951"/>
            <a:ext cx="4394200" cy="1962150"/>
          </a:xfrm>
          <a:prstGeom prst="roundRect">
            <a:avLst>
              <a:gd name="adj" fmla="val 678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0" name="Rectangle: Rounded Corners 59">
            <a:extLst>
              <a:ext uri="{FF2B5EF4-FFF2-40B4-BE49-F238E27FC236}">
                <a16:creationId xmlns:a16="http://schemas.microsoft.com/office/drawing/2014/main" id="{28BA3847-B61A-7B68-CAFA-66641E2DFD06}"/>
              </a:ext>
            </a:extLst>
          </xdr:cNvPr>
          <xdr:cNvSpPr/>
        </xdr:nvSpPr>
        <xdr:spPr>
          <a:xfrm>
            <a:off x="208119" y="1995063"/>
            <a:ext cx="4394200" cy="1962150"/>
          </a:xfrm>
          <a:prstGeom prst="roundRect">
            <a:avLst>
              <a:gd name="adj" fmla="val 678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8" name="Rectangle: Rounded Corners 67">
            <a:extLst>
              <a:ext uri="{FF2B5EF4-FFF2-40B4-BE49-F238E27FC236}">
                <a16:creationId xmlns:a16="http://schemas.microsoft.com/office/drawing/2014/main" id="{33E57096-84E2-3A3B-784E-FC8527CA0EA0}"/>
              </a:ext>
            </a:extLst>
          </xdr:cNvPr>
          <xdr:cNvSpPr/>
        </xdr:nvSpPr>
        <xdr:spPr>
          <a:xfrm>
            <a:off x="324374" y="2045818"/>
            <a:ext cx="3247745" cy="246586"/>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Black" panose="020B0A04020102020204" pitchFamily="34" charset="0"/>
              </a:rPr>
              <a:t>SALES AND PROFIT ANALYSIS</a:t>
            </a:r>
          </a:p>
        </xdr:txBody>
      </xdr:sp>
      <xdr:sp macro="" textlink="">
        <xdr:nvSpPr>
          <xdr:cNvPr id="69" name="Rectangle: Rounded Corners 68">
            <a:extLst>
              <a:ext uri="{FF2B5EF4-FFF2-40B4-BE49-F238E27FC236}">
                <a16:creationId xmlns:a16="http://schemas.microsoft.com/office/drawing/2014/main" id="{C7801C94-BA5B-0BD6-7226-3D543B875A50}"/>
              </a:ext>
            </a:extLst>
          </xdr:cNvPr>
          <xdr:cNvSpPr/>
        </xdr:nvSpPr>
        <xdr:spPr>
          <a:xfrm>
            <a:off x="4741077" y="2073283"/>
            <a:ext cx="3958423" cy="296352"/>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Black" panose="020B0A04020102020204" pitchFamily="34" charset="0"/>
              </a:rPr>
              <a:t>CATRGORY WISE PROFIT</a:t>
            </a:r>
          </a:p>
        </xdr:txBody>
      </xdr:sp>
      <xdr:sp macro="" textlink="">
        <xdr:nvSpPr>
          <xdr:cNvPr id="70" name="Rectangle: Rounded Corners 69">
            <a:extLst>
              <a:ext uri="{FF2B5EF4-FFF2-40B4-BE49-F238E27FC236}">
                <a16:creationId xmlns:a16="http://schemas.microsoft.com/office/drawing/2014/main" id="{DA1A7EF3-F878-ACFD-A22B-A05364516D01}"/>
              </a:ext>
            </a:extLst>
          </xdr:cNvPr>
          <xdr:cNvSpPr/>
        </xdr:nvSpPr>
        <xdr:spPr>
          <a:xfrm>
            <a:off x="9264650" y="2068378"/>
            <a:ext cx="2432050" cy="333749"/>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a:latin typeface="Arial Black" panose="020B0A04020102020204" pitchFamily="34" charset="0"/>
              </a:rPr>
              <a:t>CATEGORY WISE SALES  SHARE %</a:t>
            </a:r>
          </a:p>
        </xdr:txBody>
      </xdr:sp>
    </xdr:grpSp>
    <xdr:clientData/>
  </xdr:twoCellAnchor>
  <xdr:twoCellAnchor>
    <xdr:from>
      <xdr:col>0</xdr:col>
      <xdr:colOff>190232</xdr:colOff>
      <xdr:row>30</xdr:row>
      <xdr:rowOff>48846</xdr:rowOff>
    </xdr:from>
    <xdr:to>
      <xdr:col>19</xdr:col>
      <xdr:colOff>147302</xdr:colOff>
      <xdr:row>50</xdr:row>
      <xdr:rowOff>40706</xdr:rowOff>
    </xdr:to>
    <xdr:grpSp>
      <xdr:nvGrpSpPr>
        <xdr:cNvPr id="85" name="Group 84">
          <a:extLst>
            <a:ext uri="{FF2B5EF4-FFF2-40B4-BE49-F238E27FC236}">
              <a16:creationId xmlns:a16="http://schemas.microsoft.com/office/drawing/2014/main" id="{B675328C-6732-D7AD-1798-8C978819B972}"/>
            </a:ext>
          </a:extLst>
        </xdr:cNvPr>
        <xdr:cNvGrpSpPr/>
      </xdr:nvGrpSpPr>
      <xdr:grpSpPr>
        <a:xfrm>
          <a:off x="190232" y="5573346"/>
          <a:ext cx="11539470" cy="3674860"/>
          <a:chOff x="190232" y="4052821"/>
          <a:chExt cx="11539470" cy="2001591"/>
        </a:xfrm>
      </xdr:grpSpPr>
      <xdr:sp macro="" textlink="">
        <xdr:nvSpPr>
          <xdr:cNvPr id="74" name="Rectangle: Rounded Corners 73">
            <a:extLst>
              <a:ext uri="{FF2B5EF4-FFF2-40B4-BE49-F238E27FC236}">
                <a16:creationId xmlns:a16="http://schemas.microsoft.com/office/drawing/2014/main" id="{D7C9C238-237C-894A-F162-6553CDF41BE7}"/>
              </a:ext>
            </a:extLst>
          </xdr:cNvPr>
          <xdr:cNvSpPr/>
        </xdr:nvSpPr>
        <xdr:spPr>
          <a:xfrm>
            <a:off x="190232" y="4052821"/>
            <a:ext cx="4394200" cy="1965817"/>
          </a:xfrm>
          <a:prstGeom prst="roundRect">
            <a:avLst>
              <a:gd name="adj" fmla="val 678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5" name="Rectangle: Rounded Corners 74">
            <a:extLst>
              <a:ext uri="{FF2B5EF4-FFF2-40B4-BE49-F238E27FC236}">
                <a16:creationId xmlns:a16="http://schemas.microsoft.com/office/drawing/2014/main" id="{ACCB6BE0-3581-8491-97D8-1C5E1AA2A549}"/>
              </a:ext>
            </a:extLst>
          </xdr:cNvPr>
          <xdr:cNvSpPr/>
        </xdr:nvSpPr>
        <xdr:spPr>
          <a:xfrm>
            <a:off x="4663136" y="4079652"/>
            <a:ext cx="4394200" cy="1965817"/>
          </a:xfrm>
          <a:prstGeom prst="roundRect">
            <a:avLst>
              <a:gd name="adj" fmla="val 678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6" name="Rectangle: Rounded Corners 75">
            <a:extLst>
              <a:ext uri="{FF2B5EF4-FFF2-40B4-BE49-F238E27FC236}">
                <a16:creationId xmlns:a16="http://schemas.microsoft.com/office/drawing/2014/main" id="{AF75C005-A7AE-7B0D-EFB5-F35BFB4370A6}"/>
              </a:ext>
            </a:extLst>
          </xdr:cNvPr>
          <xdr:cNvSpPr/>
        </xdr:nvSpPr>
        <xdr:spPr>
          <a:xfrm>
            <a:off x="9133625" y="4088595"/>
            <a:ext cx="2596077" cy="1965817"/>
          </a:xfrm>
          <a:prstGeom prst="roundRect">
            <a:avLst>
              <a:gd name="adj" fmla="val 678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7" name="Rectangle: Rounded Corners 76">
            <a:extLst>
              <a:ext uri="{FF2B5EF4-FFF2-40B4-BE49-F238E27FC236}">
                <a16:creationId xmlns:a16="http://schemas.microsoft.com/office/drawing/2014/main" id="{D5E6D9FB-7A3F-53E4-85E4-4B707DD6B960}"/>
              </a:ext>
            </a:extLst>
          </xdr:cNvPr>
          <xdr:cNvSpPr/>
        </xdr:nvSpPr>
        <xdr:spPr>
          <a:xfrm>
            <a:off x="354882" y="4128767"/>
            <a:ext cx="3594000" cy="223274"/>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Black" panose="020B0A04020102020204" pitchFamily="34" charset="0"/>
              </a:rPr>
              <a:t>SALES BY STATE</a:t>
            </a:r>
          </a:p>
        </xdr:txBody>
      </xdr:sp>
      <xdr:sp macro="" textlink="">
        <xdr:nvSpPr>
          <xdr:cNvPr id="82" name="Rectangle: Rounded Corners 81">
            <a:extLst>
              <a:ext uri="{FF2B5EF4-FFF2-40B4-BE49-F238E27FC236}">
                <a16:creationId xmlns:a16="http://schemas.microsoft.com/office/drawing/2014/main" id="{CBB6DE31-919D-5490-0F1E-AD62579BA372}"/>
              </a:ext>
            </a:extLst>
          </xdr:cNvPr>
          <xdr:cNvSpPr/>
        </xdr:nvSpPr>
        <xdr:spPr>
          <a:xfrm>
            <a:off x="4793657" y="4124837"/>
            <a:ext cx="3553307" cy="243686"/>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Black" panose="020B0A04020102020204" pitchFamily="34" charset="0"/>
              </a:rPr>
              <a:t>TOP 10 SUB CATEGORIES</a:t>
            </a:r>
          </a:p>
        </xdr:txBody>
      </xdr:sp>
      <xdr:sp macro="" textlink="">
        <xdr:nvSpPr>
          <xdr:cNvPr id="83" name="Rectangle: Rounded Corners 82">
            <a:extLst>
              <a:ext uri="{FF2B5EF4-FFF2-40B4-BE49-F238E27FC236}">
                <a16:creationId xmlns:a16="http://schemas.microsoft.com/office/drawing/2014/main" id="{62C2A364-C802-219C-94A5-0B5D5799AEE7}"/>
              </a:ext>
            </a:extLst>
          </xdr:cNvPr>
          <xdr:cNvSpPr/>
        </xdr:nvSpPr>
        <xdr:spPr>
          <a:xfrm>
            <a:off x="9219270" y="4157762"/>
            <a:ext cx="2437516" cy="231658"/>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Black" panose="020B0A04020102020204" pitchFamily="34" charset="0"/>
              </a:rPr>
              <a:t>FILTER</a:t>
            </a:r>
          </a:p>
        </xdr:txBody>
      </xdr:sp>
    </xdr:grpSp>
    <xdr:clientData/>
  </xdr:twoCellAnchor>
  <xdr:twoCellAnchor>
    <xdr:from>
      <xdr:col>0</xdr:col>
      <xdr:colOff>158751</xdr:colOff>
      <xdr:row>14</xdr:row>
      <xdr:rowOff>78360</xdr:rowOff>
    </xdr:from>
    <xdr:to>
      <xdr:col>7</xdr:col>
      <xdr:colOff>584201</xdr:colOff>
      <xdr:row>29</xdr:row>
      <xdr:rowOff>31750</xdr:rowOff>
    </xdr:to>
    <xdr:graphicFrame macro="">
      <xdr:nvGraphicFramePr>
        <xdr:cNvPr id="88" name="Chart 87">
          <a:extLst>
            <a:ext uri="{FF2B5EF4-FFF2-40B4-BE49-F238E27FC236}">
              <a16:creationId xmlns:a16="http://schemas.microsoft.com/office/drawing/2014/main" id="{F99CBF4B-FAB1-4956-9D60-F0B627616F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463550</xdr:colOff>
      <xdr:row>14</xdr:row>
      <xdr:rowOff>165100</xdr:rowOff>
    </xdr:from>
    <xdr:to>
      <xdr:col>14</xdr:col>
      <xdr:colOff>539749</xdr:colOff>
      <xdr:row>29</xdr:row>
      <xdr:rowOff>63500</xdr:rowOff>
    </xdr:to>
    <mc:AlternateContent xmlns:mc="http://schemas.openxmlformats.org/markup-compatibility/2006">
      <mc:Choice xmlns:cx1="http://schemas.microsoft.com/office/drawing/2015/9/8/chartex" Requires="cx1">
        <xdr:graphicFrame macro="">
          <xdr:nvGraphicFramePr>
            <xdr:cNvPr id="90" name="Chart 89">
              <a:extLst>
                <a:ext uri="{FF2B5EF4-FFF2-40B4-BE49-F238E27FC236}">
                  <a16:creationId xmlns:a16="http://schemas.microsoft.com/office/drawing/2014/main" id="{129EB040-A567-4831-8864-0189481F04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730750" y="2743200"/>
              <a:ext cx="4343399" cy="2660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444500</xdr:colOff>
      <xdr:row>14</xdr:row>
      <xdr:rowOff>152400</xdr:rowOff>
    </xdr:from>
    <xdr:to>
      <xdr:col>19</xdr:col>
      <xdr:colOff>190500</xdr:colOff>
      <xdr:row>29</xdr:row>
      <xdr:rowOff>57150</xdr:rowOff>
    </xdr:to>
    <xdr:graphicFrame macro="">
      <xdr:nvGraphicFramePr>
        <xdr:cNvPr id="91" name="Chart 90">
          <a:extLst>
            <a:ext uri="{FF2B5EF4-FFF2-40B4-BE49-F238E27FC236}">
              <a16:creationId xmlns:a16="http://schemas.microsoft.com/office/drawing/2014/main" id="{1DD4B16B-ECBB-4558-9F9D-05E466540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263501</xdr:colOff>
      <xdr:row>33</xdr:row>
      <xdr:rowOff>102973</xdr:rowOff>
    </xdr:from>
    <xdr:to>
      <xdr:col>7</xdr:col>
      <xdr:colOff>234438</xdr:colOff>
      <xdr:row>49</xdr:row>
      <xdr:rowOff>89550</xdr:rowOff>
    </xdr:to>
    <mc:AlternateContent xmlns:mc="http://schemas.openxmlformats.org/markup-compatibility/2006">
      <mc:Choice xmlns:cx4="http://schemas.microsoft.com/office/drawing/2016/5/10/chartex" Requires="cx4">
        <xdr:graphicFrame macro="">
          <xdr:nvGraphicFramePr>
            <xdr:cNvPr id="93" name="Chart 92">
              <a:extLst>
                <a:ext uri="{FF2B5EF4-FFF2-40B4-BE49-F238E27FC236}">
                  <a16:creationId xmlns:a16="http://schemas.microsoft.com/office/drawing/2014/main" id="{6F02C644-7B10-48D2-8C78-5890E3B651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63501" y="6144054"/>
              <a:ext cx="4255757" cy="291558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367200</xdr:colOff>
      <xdr:row>33</xdr:row>
      <xdr:rowOff>113394</xdr:rowOff>
    </xdr:from>
    <xdr:to>
      <xdr:col>14</xdr:col>
      <xdr:colOff>514048</xdr:colOff>
      <xdr:row>49</xdr:row>
      <xdr:rowOff>106309</xdr:rowOff>
    </xdr:to>
    <xdr:graphicFrame macro="">
      <xdr:nvGraphicFramePr>
        <xdr:cNvPr id="94" name="Chart 93">
          <a:extLst>
            <a:ext uri="{FF2B5EF4-FFF2-40B4-BE49-F238E27FC236}">
              <a16:creationId xmlns:a16="http://schemas.microsoft.com/office/drawing/2014/main" id="{1050656C-53EA-4412-9324-9A624722A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136072</xdr:colOff>
      <xdr:row>35</xdr:row>
      <xdr:rowOff>75596</xdr:rowOff>
    </xdr:from>
    <xdr:to>
      <xdr:col>17</xdr:col>
      <xdr:colOff>430895</xdr:colOff>
      <xdr:row>49</xdr:row>
      <xdr:rowOff>30238</xdr:rowOff>
    </xdr:to>
    <mc:AlternateContent xmlns:mc="http://schemas.openxmlformats.org/markup-compatibility/2006">
      <mc:Choice xmlns:a14="http://schemas.microsoft.com/office/drawing/2010/main" Requires="a14">
        <xdr:graphicFrame macro="">
          <xdr:nvGraphicFramePr>
            <xdr:cNvPr id="98" name="Region 1">
              <a:extLst>
                <a:ext uri="{FF2B5EF4-FFF2-40B4-BE49-F238E27FC236}">
                  <a16:creationId xmlns:a16="http://schemas.microsoft.com/office/drawing/2014/main" id="{9BA08256-F907-4C50-9C0F-9AB542FAA8D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889672" y="6520846"/>
              <a:ext cx="904423" cy="25327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468690</xdr:colOff>
      <xdr:row>35</xdr:row>
      <xdr:rowOff>60479</xdr:rowOff>
    </xdr:from>
    <xdr:to>
      <xdr:col>19</xdr:col>
      <xdr:colOff>105228</xdr:colOff>
      <xdr:row>49</xdr:row>
      <xdr:rowOff>30239</xdr:rowOff>
    </xdr:to>
    <mc:AlternateContent xmlns:mc="http://schemas.openxmlformats.org/markup-compatibility/2006">
      <mc:Choice xmlns:a14="http://schemas.microsoft.com/office/drawing/2010/main" Requires="a14">
        <xdr:graphicFrame macro="">
          <xdr:nvGraphicFramePr>
            <xdr:cNvPr id="99" name="Segment 1">
              <a:extLst>
                <a:ext uri="{FF2B5EF4-FFF2-40B4-BE49-F238E27FC236}">
                  <a16:creationId xmlns:a16="http://schemas.microsoft.com/office/drawing/2014/main" id="{12D8FC1B-1295-4AAF-A5B3-0A79303B387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831890" y="6505729"/>
              <a:ext cx="855738" cy="2547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574524</xdr:colOff>
      <xdr:row>35</xdr:row>
      <xdr:rowOff>75598</xdr:rowOff>
    </xdr:from>
    <xdr:to>
      <xdr:col>16</xdr:col>
      <xdr:colOff>105834</xdr:colOff>
      <xdr:row>49</xdr:row>
      <xdr:rowOff>15120</xdr:rowOff>
    </xdr:to>
    <mc:AlternateContent xmlns:mc="http://schemas.openxmlformats.org/markup-compatibility/2006">
      <mc:Choice xmlns:a14="http://schemas.microsoft.com/office/drawing/2010/main" Requires="a14">
        <xdr:graphicFrame macro="">
          <xdr:nvGraphicFramePr>
            <xdr:cNvPr id="100" name="Year 1">
              <a:extLst>
                <a:ext uri="{FF2B5EF4-FFF2-40B4-BE49-F238E27FC236}">
                  <a16:creationId xmlns:a16="http://schemas.microsoft.com/office/drawing/2014/main" id="{831E8D6D-41C0-4EFF-90E3-DD2873CA78A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108924" y="6520848"/>
              <a:ext cx="750510" cy="25176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18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18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nali Girhepunje" refreshedDate="45838.54026134259" createdVersion="8" refreshedVersion="8" minRefreshableVersion="3" recordCount="9994" xr:uid="{A2AF68C7-8C8F-4231-A0CB-7B1A5657023F}">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 /Sales" databaseField="0"/>
  </cacheFields>
  <extLst>
    <ext xmlns:x14="http://schemas.microsoft.com/office/spreadsheetml/2009/9/main" uri="{725AE2AE-9491-48be-B2B4-4EB974FC3084}">
      <x14:pivotCacheDefinition pivotCacheId="18200592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4AA020-2BB3-4121-82B5-79F0F1864549}"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C16" firstHeaderRow="0" firstDataRow="1" firstDataCol="1"/>
  <pivotFields count="26">
    <pivotField showAll="0"/>
    <pivotField showAll="0"/>
    <pivotField showAll="0">
      <items count="5">
        <item h="1"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97">
      <pivotArea collapsedLevelsAreSubtotals="1" fieldPosition="0">
        <references count="1">
          <reference field="22" count="1">
            <x v="1"/>
          </reference>
        </references>
      </pivotArea>
    </format>
    <format dxfId="96">
      <pivotArea collapsedLevelsAreSubtotals="1" fieldPosition="0">
        <references count="1">
          <reference field="22" count="1">
            <x v="2"/>
          </reference>
        </references>
      </pivotArea>
    </format>
    <format dxfId="95">
      <pivotArea collapsedLevelsAreSubtotals="1" fieldPosition="0">
        <references count="1">
          <reference field="22" count="1">
            <x v="3"/>
          </reference>
        </references>
      </pivotArea>
    </format>
    <format dxfId="94">
      <pivotArea collapsedLevelsAreSubtotals="1" fieldPosition="0">
        <references count="1">
          <reference field="22" count="1">
            <x v="4"/>
          </reference>
        </references>
      </pivotArea>
    </format>
    <format dxfId="93">
      <pivotArea collapsedLevelsAreSubtotals="1" fieldPosition="0">
        <references count="1">
          <reference field="22" count="1">
            <x v="5"/>
          </reference>
        </references>
      </pivotArea>
    </format>
    <format dxfId="92">
      <pivotArea collapsedLevelsAreSubtotals="1" fieldPosition="0">
        <references count="1">
          <reference field="22" count="1">
            <x v="6"/>
          </reference>
        </references>
      </pivotArea>
    </format>
    <format dxfId="91">
      <pivotArea collapsedLevelsAreSubtotals="1" fieldPosition="0">
        <references count="1">
          <reference field="22" count="1">
            <x v="7"/>
          </reference>
        </references>
      </pivotArea>
    </format>
    <format dxfId="90">
      <pivotArea collapsedLevelsAreSubtotals="1" fieldPosition="0">
        <references count="1">
          <reference field="22" count="1">
            <x v="8"/>
          </reference>
        </references>
      </pivotArea>
    </format>
    <format dxfId="89">
      <pivotArea collapsedLevelsAreSubtotals="1" fieldPosition="0">
        <references count="1">
          <reference field="22" count="1">
            <x v="9"/>
          </reference>
        </references>
      </pivotArea>
    </format>
    <format dxfId="88">
      <pivotArea collapsedLevelsAreSubtotals="1" fieldPosition="0">
        <references count="1">
          <reference field="22" count="1">
            <x v="10"/>
          </reference>
        </references>
      </pivotArea>
    </format>
    <format dxfId="87">
      <pivotArea collapsedLevelsAreSubtotals="1" fieldPosition="0">
        <references count="1">
          <reference field="22" count="1">
            <x v="11"/>
          </reference>
        </references>
      </pivotArea>
    </format>
    <format dxfId="86">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9FDAB7-F3F3-4732-AD3A-B457265F2022}"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2A94FF-F454-43AA-AAF0-171D88A0A9A7}"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51CA0C-29D6-4BCB-B177-91C12C4D5510}"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 firstHeaderRow="1" firstDataRow="1" firstDataCol="1"/>
  <pivotFields count="26">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4">
    <i>
      <x v="11"/>
    </i>
    <i>
      <x v="12"/>
    </i>
    <i>
      <x v="13"/>
    </i>
    <i>
      <x v="14"/>
    </i>
    <i>
      <x v="20"/>
    </i>
    <i>
      <x v="21"/>
    </i>
    <i>
      <x v="23"/>
    </i>
    <i>
      <x v="25"/>
    </i>
    <i>
      <x v="32"/>
    </i>
    <i>
      <x v="34"/>
    </i>
    <i>
      <x v="39"/>
    </i>
    <i>
      <x v="41"/>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84FC10-4A85-4954-96DB-65A0E738EC16}"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i>
    <i>
      <x v="14"/>
    </i>
    <i>
      <x v="3"/>
    </i>
    <i>
      <x v="13"/>
    </i>
    <i>
      <x v="5"/>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3C5414-B19B-4917-9533-A59AD17C80A3}" name="PivotTable20"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P3:Q16" firstHeaderRow="1"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2F9F23-CAE4-4B03-80F2-DD7412F136F9}" name="PivotTable19"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6">
    <pivotField showAll="0"/>
    <pivotField axis="axisRow"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11963C0-43D0-42BB-8BA3-14F4D8E84B54}"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6">
    <pivotField showAll="0"/>
    <pivotField showAll="0"/>
    <pivotField showAll="0">
      <items count="5">
        <item h="1"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33D37E3-FA4E-4F4C-9D67-4382F8977EBF}"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6">
    <pivotField showAll="0"/>
    <pivotField showAll="0"/>
    <pivotField showAll="0">
      <items count="5">
        <item h="1"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DCD8256-A5BB-4B1F-A55A-7E9C1F0496F4}"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h="1"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89BE726-0E21-4B24-88BB-DEF3727E9B0D}" name="PivotTable21"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Count of Order ID" fld="1" subtotal="count" baseField="0" baseItem="0"/>
    <dataField name="Sum of Sales" fld="18" baseField="0" baseItem="0"/>
    <dataField name="Sum of Profit" fld="21" baseField="0" baseItem="0"/>
    <dataField name="Sum of Quantity" fld="19"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ED46F65-24A3-4673-ABA2-A97345D33A97}" sourceName="Year">
  <pivotTables>
    <pivotTable tabId="4" name="PivotTable2"/>
    <pivotTable tabId="3" name="PivotTable1"/>
    <pivotTable tabId="8" name="PivotTable19"/>
    <pivotTable tabId="8" name="PivotTable20"/>
    <pivotTable tabId="8" name="PivotTable6"/>
    <pivotTable tabId="8" name="PivotTable7"/>
    <pivotTable tabId="8" name="PivotTable8"/>
    <pivotTable tabId="6" name="PivotTable4"/>
    <pivotTable tabId="5" name="PivotTable3"/>
    <pivotTable tabId="7" name="PivotTable5"/>
  </pivotTables>
  <data>
    <tabular pivotCacheId="1820059207">
      <items count="4">
        <i x="2"/>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DEF9004-231E-4191-AA83-D01E50A59BA6}" sourceName="Segment">
  <pivotTables>
    <pivotTable tabId="4" name="PivotTable2"/>
    <pivotTable tabId="3" name="PivotTable1"/>
    <pivotTable tabId="8" name="PivotTable19"/>
    <pivotTable tabId="8" name="PivotTable20"/>
    <pivotTable tabId="8" name="PivotTable6"/>
    <pivotTable tabId="8" name="PivotTable7"/>
    <pivotTable tabId="8" name="PivotTable8"/>
    <pivotTable tabId="9" name="PivotTable21"/>
    <pivotTable tabId="6" name="PivotTable4"/>
    <pivotTable tabId="5" name="PivotTable3"/>
    <pivotTable tabId="7" name="PivotTable5"/>
  </pivotTables>
  <data>
    <tabular pivotCacheId="1820059207">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D7913A9-8F8E-4135-97A1-999B7DD71C0A}" sourceName="Region">
  <pivotTables>
    <pivotTable tabId="4" name="PivotTable2"/>
    <pivotTable tabId="3" name="PivotTable1"/>
    <pivotTable tabId="8" name="PivotTable19"/>
    <pivotTable tabId="8" name="PivotTable20"/>
    <pivotTable tabId="8" name="PivotTable6"/>
    <pivotTable tabId="8" name="PivotTable7"/>
    <pivotTable tabId="8" name="PivotTable8"/>
    <pivotTable tabId="9" name="PivotTable21"/>
    <pivotTable tabId="6" name="PivotTable4"/>
    <pivotTable tabId="5" name="PivotTable3"/>
    <pivotTable tabId="7" name="PivotTable5"/>
  </pivotTables>
  <data>
    <tabular pivotCacheId="1820059207">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E2AB80A-029B-47E0-B0D9-BC0E1F2FE8D3}" cache="Slicer_Year" caption="Year" rowHeight="241300"/>
  <slicer name="Segment" xr10:uid="{57A32D6B-4EA6-44CB-9374-0F83335A1AEF}" cache="Slicer_Segment" caption="Segment" rowHeight="241300"/>
  <slicer name="Region" xr10:uid="{60C1D9A0-4A6D-4164-A8A3-0F39ED8B70CB}"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2D8B555-5130-4BF4-B8DF-665E64B5452F}" cache="Slicer_Year" caption="Year" style="AB" rowHeight="241300"/>
  <slicer name="Segment 1" xr10:uid="{DEBE80F1-EE9C-40F5-BF51-1E3B22A2C041}" cache="Slicer_Segment" caption="Segment" style="AB" rowHeight="241300"/>
  <slicer name="Region 1" xr10:uid="{56AB3E92-C15E-4217-8B5B-38728A160D3C}"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EB864-F202-4E95-B704-A3BB52DA19D8}">
  <dimension ref="A3:C16"/>
  <sheetViews>
    <sheetView topLeftCell="A2" workbookViewId="0">
      <selection activeCell="J3" sqref="J3"/>
    </sheetView>
  </sheetViews>
  <sheetFormatPr defaultRowHeight="14.5" x14ac:dyDescent="0.35"/>
  <cols>
    <col min="1" max="1" width="12.36328125" bestFit="1" customWidth="1"/>
    <col min="2" max="3" width="11.81640625" bestFit="1" customWidth="1"/>
  </cols>
  <sheetData>
    <row r="3" spans="1:3" x14ac:dyDescent="0.35">
      <c r="A3" s="11" t="s">
        <v>10933</v>
      </c>
      <c r="B3" t="s">
        <v>10951</v>
      </c>
      <c r="C3" t="s">
        <v>10952</v>
      </c>
    </row>
    <row r="4" spans="1:3" x14ac:dyDescent="0.35">
      <c r="A4" s="12" t="s">
        <v>10939</v>
      </c>
      <c r="B4" s="14">
        <v>15379.542600000002</v>
      </c>
      <c r="C4" s="14">
        <v>1789.245999999999</v>
      </c>
    </row>
    <row r="5" spans="1:3" x14ac:dyDescent="0.35">
      <c r="A5" s="12" t="s">
        <v>10940</v>
      </c>
      <c r="B5" s="14">
        <v>2938.8480000000004</v>
      </c>
      <c r="C5" s="14">
        <v>-785.25540000000024</v>
      </c>
    </row>
    <row r="6" spans="1:3" x14ac:dyDescent="0.35">
      <c r="A6" s="12" t="s">
        <v>10941</v>
      </c>
      <c r="B6" s="14">
        <v>20899.371000000003</v>
      </c>
      <c r="C6" s="14">
        <v>386.16279999999932</v>
      </c>
    </row>
    <row r="7" spans="1:3" x14ac:dyDescent="0.35">
      <c r="A7" s="12" t="s">
        <v>10942</v>
      </c>
      <c r="B7" s="14">
        <v>10900.825999999999</v>
      </c>
      <c r="C7" s="14">
        <v>-2540.0067000000013</v>
      </c>
    </row>
    <row r="8" spans="1:3" x14ac:dyDescent="0.35">
      <c r="A8" s="12" t="s">
        <v>10943</v>
      </c>
      <c r="B8" s="14">
        <v>14246.691400000005</v>
      </c>
      <c r="C8" s="14">
        <v>1045.3245999999997</v>
      </c>
    </row>
    <row r="9" spans="1:3" x14ac:dyDescent="0.35">
      <c r="A9" s="12" t="s">
        <v>10944</v>
      </c>
      <c r="B9" s="14">
        <v>7574.5032000000019</v>
      </c>
      <c r="C9" s="14">
        <v>-206.78640000000007</v>
      </c>
    </row>
    <row r="10" spans="1:3" x14ac:dyDescent="0.35">
      <c r="A10" s="12" t="s">
        <v>10945</v>
      </c>
      <c r="B10" s="14">
        <v>13852.133000000002</v>
      </c>
      <c r="C10" s="14">
        <v>1220.3204000000001</v>
      </c>
    </row>
    <row r="11" spans="1:3" x14ac:dyDescent="0.35">
      <c r="A11" s="12" t="s">
        <v>10946</v>
      </c>
      <c r="B11" s="14">
        <v>10970.1538</v>
      </c>
      <c r="C11" s="14">
        <v>952.97579999999959</v>
      </c>
    </row>
    <row r="12" spans="1:3" x14ac:dyDescent="0.35">
      <c r="A12" s="12" t="s">
        <v>10947</v>
      </c>
      <c r="B12" s="14">
        <v>20734.694599999995</v>
      </c>
      <c r="C12" s="14">
        <v>1056.5408000000004</v>
      </c>
    </row>
    <row r="13" spans="1:3" x14ac:dyDescent="0.35">
      <c r="A13" s="12" t="s">
        <v>10948</v>
      </c>
      <c r="B13" s="14">
        <v>14320.127199999994</v>
      </c>
      <c r="C13" s="14">
        <v>1128.5300999999997</v>
      </c>
    </row>
    <row r="14" spans="1:3" x14ac:dyDescent="0.35">
      <c r="A14" s="12" t="s">
        <v>10949</v>
      </c>
      <c r="B14" s="14">
        <v>19663.415799999988</v>
      </c>
      <c r="C14" s="14">
        <v>-1398.7969000000005</v>
      </c>
    </row>
    <row r="15" spans="1:3" x14ac:dyDescent="0.35">
      <c r="A15" s="12" t="s">
        <v>10950</v>
      </c>
      <c r="B15" s="14">
        <v>33234.659799999994</v>
      </c>
      <c r="C15" s="14">
        <v>7334.6143000000056</v>
      </c>
    </row>
    <row r="16" spans="1:3" x14ac:dyDescent="0.35">
      <c r="A16" s="12" t="s">
        <v>10934</v>
      </c>
      <c r="B16" s="13">
        <v>184714.96639999998</v>
      </c>
      <c r="C16" s="13">
        <v>9982.8694000000014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A9E20-09B9-4C49-A4D4-75DBF9BFD842}">
  <dimension ref="A3:G7"/>
  <sheetViews>
    <sheetView workbookViewId="0">
      <selection activeCell="Q4" sqref="Q4"/>
    </sheetView>
  </sheetViews>
  <sheetFormatPr defaultRowHeight="14.5" x14ac:dyDescent="0.35"/>
  <cols>
    <col min="1" max="1" width="13.1796875" bestFit="1" customWidth="1"/>
    <col min="2" max="2" width="11.81640625" bestFit="1" customWidth="1"/>
    <col min="6" max="6" width="11.7265625" customWidth="1"/>
    <col min="7" max="7" width="10.6328125" customWidth="1"/>
  </cols>
  <sheetData>
    <row r="3" spans="1:7" x14ac:dyDescent="0.35">
      <c r="A3" s="11" t="s">
        <v>10933</v>
      </c>
      <c r="B3" t="s">
        <v>10952</v>
      </c>
      <c r="F3" s="17" t="s">
        <v>15</v>
      </c>
      <c r="G3" s="17" t="s">
        <v>21</v>
      </c>
    </row>
    <row r="4" spans="1:7" x14ac:dyDescent="0.35">
      <c r="A4" s="12" t="s">
        <v>71</v>
      </c>
      <c r="B4" s="13">
        <v>9650.003200000001</v>
      </c>
      <c r="F4" t="str">
        <f>A4</f>
        <v>Technology</v>
      </c>
      <c r="G4" s="14">
        <f>GETPIVOTDATA("Profit",$A$3,"Category",A4)</f>
        <v>9650.003200000001</v>
      </c>
    </row>
    <row r="5" spans="1:7" x14ac:dyDescent="0.35">
      <c r="A5" s="12" t="s">
        <v>46</v>
      </c>
      <c r="B5" s="13">
        <v>3267.2984000000083</v>
      </c>
      <c r="F5" t="str">
        <f t="shared" ref="F5:F7" si="0">A5</f>
        <v>Office Supplies</v>
      </c>
      <c r="G5" s="14">
        <f>GETPIVOTDATA("Profit",$A$3,"Category",A5)</f>
        <v>3267.2984000000083</v>
      </c>
    </row>
    <row r="6" spans="1:7" x14ac:dyDescent="0.35">
      <c r="A6" s="12" t="s">
        <v>32</v>
      </c>
      <c r="B6" s="13">
        <v>-2934.4322000000025</v>
      </c>
      <c r="F6" t="str">
        <f t="shared" si="0"/>
        <v>Furniture</v>
      </c>
      <c r="G6" s="14">
        <f>GETPIVOTDATA("Profit",$A$3,"Category",A6)</f>
        <v>-2934.4322000000025</v>
      </c>
    </row>
    <row r="7" spans="1:7" x14ac:dyDescent="0.35">
      <c r="A7" s="12" t="s">
        <v>10934</v>
      </c>
      <c r="B7" s="13">
        <v>9982.8694000000069</v>
      </c>
      <c r="F7" t="str">
        <f t="shared" si="0"/>
        <v>Grand Total</v>
      </c>
      <c r="G7" s="14">
        <f>GETPIVOTDATA("Profit",$A$3)</f>
        <v>9982.8694000000069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6ECD2-4F8B-40A7-A4DB-A266CBBDF9A8}">
  <dimension ref="A3:B7"/>
  <sheetViews>
    <sheetView workbookViewId="0">
      <selection activeCell="K10" sqref="K10"/>
    </sheetView>
  </sheetViews>
  <sheetFormatPr defaultRowHeight="14.5" x14ac:dyDescent="0.35"/>
  <cols>
    <col min="1" max="1" width="13.1796875" bestFit="1" customWidth="1"/>
    <col min="2" max="2" width="11.26953125" bestFit="1" customWidth="1"/>
  </cols>
  <sheetData>
    <row r="3" spans="1:2" x14ac:dyDescent="0.35">
      <c r="A3" s="5" t="s">
        <v>10933</v>
      </c>
      <c r="B3" s="6" t="s">
        <v>10951</v>
      </c>
    </row>
    <row r="4" spans="1:2" x14ac:dyDescent="0.35">
      <c r="A4" s="7" t="s">
        <v>32</v>
      </c>
      <c r="B4" s="18">
        <v>0.35788060214269668</v>
      </c>
    </row>
    <row r="5" spans="1:2" x14ac:dyDescent="0.35">
      <c r="A5" s="15" t="s">
        <v>46</v>
      </c>
      <c r="B5" s="19">
        <v>0.35830285054801059</v>
      </c>
    </row>
    <row r="6" spans="1:2" x14ac:dyDescent="0.35">
      <c r="A6" s="15" t="s">
        <v>71</v>
      </c>
      <c r="B6" s="19">
        <v>0.28381654730929262</v>
      </c>
    </row>
    <row r="7" spans="1:2" x14ac:dyDescent="0.35">
      <c r="A7" s="9" t="s">
        <v>10934</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800B0-3EBA-4D0E-BB9A-8AD3118BE086}">
  <dimension ref="A3:E62"/>
  <sheetViews>
    <sheetView topLeftCell="A9" workbookViewId="0">
      <selection activeCell="O5" sqref="O5"/>
    </sheetView>
  </sheetViews>
  <sheetFormatPr defaultRowHeight="14.5" x14ac:dyDescent="0.35"/>
  <cols>
    <col min="1" max="1" width="12.36328125" bestFit="1" customWidth="1"/>
    <col min="2" max="2" width="11.81640625" bestFit="1" customWidth="1"/>
    <col min="5" max="5" width="13.6328125" style="23" bestFit="1" customWidth="1"/>
  </cols>
  <sheetData>
    <row r="3" spans="1:5" x14ac:dyDescent="0.35">
      <c r="A3" s="5" t="s">
        <v>10933</v>
      </c>
      <c r="B3" s="6" t="s">
        <v>10951</v>
      </c>
      <c r="D3" s="17" t="s">
        <v>11</v>
      </c>
      <c r="E3" s="22" t="s">
        <v>18</v>
      </c>
    </row>
    <row r="4" spans="1:5" x14ac:dyDescent="0.35">
      <c r="A4" s="7" t="s">
        <v>211</v>
      </c>
      <c r="B4" s="8">
        <v>33496.898000000008</v>
      </c>
      <c r="D4" t="str">
        <f>A4</f>
        <v>Illinois</v>
      </c>
      <c r="E4" s="23">
        <f>GETPIVOTDATA("Sales",$A$3,"State",A4)</f>
        <v>33496.898000000008</v>
      </c>
    </row>
    <row r="5" spans="1:5" x14ac:dyDescent="0.35">
      <c r="A5" s="15" t="s">
        <v>254</v>
      </c>
      <c r="B5" s="16">
        <v>12969.599999999999</v>
      </c>
      <c r="D5" t="str">
        <f t="shared" ref="D5:D62" si="0">A5</f>
        <v>Indiana</v>
      </c>
      <c r="E5" s="23">
        <f t="shared" ref="E5:E52" si="1">GETPIVOTDATA("Sales",$A$3,"State",A5)</f>
        <v>12969.599999999999</v>
      </c>
    </row>
    <row r="6" spans="1:5" x14ac:dyDescent="0.35">
      <c r="A6" s="15" t="s">
        <v>489</v>
      </c>
      <c r="B6" s="16">
        <v>909.2299999999999</v>
      </c>
      <c r="D6" t="str">
        <f t="shared" si="0"/>
        <v>Iowa</v>
      </c>
      <c r="E6" s="23">
        <f t="shared" si="1"/>
        <v>909.2299999999999</v>
      </c>
    </row>
    <row r="7" spans="1:5" x14ac:dyDescent="0.35">
      <c r="A7" s="15" t="s">
        <v>4530</v>
      </c>
      <c r="B7" s="16">
        <v>697.18</v>
      </c>
      <c r="D7" t="str">
        <f t="shared" si="0"/>
        <v>Kansas</v>
      </c>
      <c r="E7" s="23">
        <f t="shared" si="1"/>
        <v>697.18</v>
      </c>
    </row>
    <row r="8" spans="1:5" x14ac:dyDescent="0.35">
      <c r="A8" s="15" t="s">
        <v>238</v>
      </c>
      <c r="B8" s="16">
        <v>33229.414999999994</v>
      </c>
      <c r="D8" t="str">
        <f t="shared" si="0"/>
        <v>Michigan</v>
      </c>
      <c r="E8" s="23">
        <f t="shared" si="1"/>
        <v>33229.414999999994</v>
      </c>
    </row>
    <row r="9" spans="1:5" x14ac:dyDescent="0.35">
      <c r="A9" s="15" t="s">
        <v>229</v>
      </c>
      <c r="B9" s="16">
        <v>7644.5299999999988</v>
      </c>
      <c r="D9" t="str">
        <f t="shared" si="0"/>
        <v>Minnesota</v>
      </c>
      <c r="E9" s="23">
        <f t="shared" si="1"/>
        <v>7644.5299999999988</v>
      </c>
    </row>
    <row r="10" spans="1:5" x14ac:dyDescent="0.35">
      <c r="A10" s="15" t="s">
        <v>596</v>
      </c>
      <c r="B10" s="16">
        <v>4492.2999999999993</v>
      </c>
      <c r="D10" t="str">
        <f t="shared" si="0"/>
        <v>Missouri</v>
      </c>
      <c r="E10" s="23">
        <f t="shared" si="1"/>
        <v>4492.2999999999993</v>
      </c>
    </row>
    <row r="11" spans="1:5" x14ac:dyDescent="0.35">
      <c r="A11" s="15" t="s">
        <v>138</v>
      </c>
      <c r="B11" s="16">
        <v>5225.2700000000004</v>
      </c>
      <c r="D11" t="str">
        <f t="shared" si="0"/>
        <v>Nebraska</v>
      </c>
      <c r="E11" s="23">
        <f t="shared" si="1"/>
        <v>5225.2700000000004</v>
      </c>
    </row>
    <row r="12" spans="1:5" x14ac:dyDescent="0.35">
      <c r="A12" s="15" t="s">
        <v>7449</v>
      </c>
      <c r="B12" s="16">
        <v>891.53</v>
      </c>
      <c r="D12" t="str">
        <f t="shared" si="0"/>
        <v>North Dakota</v>
      </c>
      <c r="E12" s="23">
        <f t="shared" si="1"/>
        <v>891.53</v>
      </c>
    </row>
    <row r="13" spans="1:5" x14ac:dyDescent="0.35">
      <c r="A13" s="15" t="s">
        <v>649</v>
      </c>
      <c r="B13" s="16">
        <v>9566.1999999999989</v>
      </c>
      <c r="D13" t="str">
        <f t="shared" si="0"/>
        <v>Oklahoma</v>
      </c>
      <c r="E13" s="23">
        <f t="shared" si="1"/>
        <v>9566.1999999999989</v>
      </c>
    </row>
    <row r="14" spans="1:5" x14ac:dyDescent="0.35">
      <c r="A14" s="15" t="s">
        <v>5326</v>
      </c>
      <c r="B14" s="16">
        <v>45.730000000000004</v>
      </c>
      <c r="D14" t="str">
        <f t="shared" si="0"/>
        <v>South Dakota</v>
      </c>
      <c r="E14" s="23">
        <f t="shared" si="1"/>
        <v>45.730000000000004</v>
      </c>
    </row>
    <row r="15" spans="1:5" x14ac:dyDescent="0.35">
      <c r="A15" s="15" t="s">
        <v>104</v>
      </c>
      <c r="B15" s="16">
        <v>65656.253399999987</v>
      </c>
      <c r="D15" t="str">
        <f t="shared" si="0"/>
        <v>Texas</v>
      </c>
      <c r="E15" s="23">
        <f t="shared" si="1"/>
        <v>65656.253399999987</v>
      </c>
    </row>
    <row r="16" spans="1:5" x14ac:dyDescent="0.35">
      <c r="A16" s="15" t="s">
        <v>114</v>
      </c>
      <c r="B16" s="16">
        <v>9890.8299999999981</v>
      </c>
      <c r="D16" t="str">
        <f t="shared" si="0"/>
        <v>Wisconsin</v>
      </c>
      <c r="E16" s="23">
        <f t="shared" si="1"/>
        <v>9890.8299999999981</v>
      </c>
    </row>
    <row r="17" spans="1:5" x14ac:dyDescent="0.35">
      <c r="A17" s="9" t="s">
        <v>10934</v>
      </c>
      <c r="B17" s="10">
        <v>184714.96639999998</v>
      </c>
      <c r="D17" t="str">
        <f t="shared" si="0"/>
        <v>Grand Total</v>
      </c>
      <c r="E17" s="23" t="e">
        <f t="shared" si="1"/>
        <v>#REF!</v>
      </c>
    </row>
    <row r="18" spans="1:5" x14ac:dyDescent="0.35">
      <c r="D18">
        <f t="shared" si="0"/>
        <v>0</v>
      </c>
      <c r="E18" s="23" t="e">
        <f t="shared" si="1"/>
        <v>#REF!</v>
      </c>
    </row>
    <row r="19" spans="1:5" x14ac:dyDescent="0.35">
      <c r="D19">
        <f t="shared" si="0"/>
        <v>0</v>
      </c>
      <c r="E19" s="23" t="e">
        <f t="shared" si="1"/>
        <v>#REF!</v>
      </c>
    </row>
    <row r="20" spans="1:5" x14ac:dyDescent="0.35">
      <c r="D20">
        <f t="shared" si="0"/>
        <v>0</v>
      </c>
      <c r="E20" s="23" t="e">
        <f t="shared" si="1"/>
        <v>#REF!</v>
      </c>
    </row>
    <row r="21" spans="1:5" x14ac:dyDescent="0.35">
      <c r="D21">
        <f t="shared" si="0"/>
        <v>0</v>
      </c>
      <c r="E21" s="23" t="e">
        <f t="shared" si="1"/>
        <v>#REF!</v>
      </c>
    </row>
    <row r="22" spans="1:5" x14ac:dyDescent="0.35">
      <c r="D22">
        <f t="shared" si="0"/>
        <v>0</v>
      </c>
      <c r="E22" s="23" t="e">
        <f t="shared" si="1"/>
        <v>#REF!</v>
      </c>
    </row>
    <row r="23" spans="1:5" x14ac:dyDescent="0.35">
      <c r="D23">
        <f t="shared" si="0"/>
        <v>0</v>
      </c>
      <c r="E23" s="23" t="e">
        <f t="shared" si="1"/>
        <v>#REF!</v>
      </c>
    </row>
    <row r="24" spans="1:5" x14ac:dyDescent="0.35">
      <c r="D24">
        <f t="shared" si="0"/>
        <v>0</v>
      </c>
      <c r="E24" s="23" t="e">
        <f t="shared" si="1"/>
        <v>#REF!</v>
      </c>
    </row>
    <row r="25" spans="1:5" x14ac:dyDescent="0.35">
      <c r="D25">
        <f t="shared" si="0"/>
        <v>0</v>
      </c>
      <c r="E25" s="23" t="e">
        <f t="shared" si="1"/>
        <v>#REF!</v>
      </c>
    </row>
    <row r="26" spans="1:5" x14ac:dyDescent="0.35">
      <c r="D26">
        <f t="shared" si="0"/>
        <v>0</v>
      </c>
      <c r="E26" s="23" t="e">
        <f t="shared" si="1"/>
        <v>#REF!</v>
      </c>
    </row>
    <row r="27" spans="1:5" x14ac:dyDescent="0.35">
      <c r="D27">
        <f t="shared" si="0"/>
        <v>0</v>
      </c>
      <c r="E27" s="23" t="e">
        <f t="shared" si="1"/>
        <v>#REF!</v>
      </c>
    </row>
    <row r="28" spans="1:5" x14ac:dyDescent="0.35">
      <c r="D28">
        <f t="shared" si="0"/>
        <v>0</v>
      </c>
      <c r="E28" s="23" t="e">
        <f t="shared" si="1"/>
        <v>#REF!</v>
      </c>
    </row>
    <row r="29" spans="1:5" x14ac:dyDescent="0.35">
      <c r="D29">
        <f t="shared" si="0"/>
        <v>0</v>
      </c>
      <c r="E29" s="23" t="e">
        <f t="shared" si="1"/>
        <v>#REF!</v>
      </c>
    </row>
    <row r="30" spans="1:5" x14ac:dyDescent="0.35">
      <c r="D30">
        <f t="shared" si="0"/>
        <v>0</v>
      </c>
      <c r="E30" s="23" t="e">
        <f t="shared" si="1"/>
        <v>#REF!</v>
      </c>
    </row>
    <row r="31" spans="1:5" x14ac:dyDescent="0.35">
      <c r="D31">
        <f t="shared" si="0"/>
        <v>0</v>
      </c>
      <c r="E31" s="23" t="e">
        <f t="shared" si="1"/>
        <v>#REF!</v>
      </c>
    </row>
    <row r="32" spans="1:5" x14ac:dyDescent="0.35">
      <c r="D32">
        <f t="shared" si="0"/>
        <v>0</v>
      </c>
      <c r="E32" s="23" t="e">
        <f t="shared" si="1"/>
        <v>#REF!</v>
      </c>
    </row>
    <row r="33" spans="4:5" x14ac:dyDescent="0.35">
      <c r="D33">
        <f t="shared" si="0"/>
        <v>0</v>
      </c>
      <c r="E33" s="23" t="e">
        <f t="shared" si="1"/>
        <v>#REF!</v>
      </c>
    </row>
    <row r="34" spans="4:5" x14ac:dyDescent="0.35">
      <c r="D34">
        <f t="shared" si="0"/>
        <v>0</v>
      </c>
      <c r="E34" s="23" t="e">
        <f t="shared" si="1"/>
        <v>#REF!</v>
      </c>
    </row>
    <row r="35" spans="4:5" x14ac:dyDescent="0.35">
      <c r="D35">
        <f t="shared" si="0"/>
        <v>0</v>
      </c>
      <c r="E35" s="23" t="e">
        <f t="shared" si="1"/>
        <v>#REF!</v>
      </c>
    </row>
    <row r="36" spans="4:5" x14ac:dyDescent="0.35">
      <c r="D36">
        <f t="shared" si="0"/>
        <v>0</v>
      </c>
      <c r="E36" s="23" t="e">
        <f t="shared" si="1"/>
        <v>#REF!</v>
      </c>
    </row>
    <row r="37" spans="4:5" x14ac:dyDescent="0.35">
      <c r="D37">
        <f t="shared" si="0"/>
        <v>0</v>
      </c>
      <c r="E37" s="23" t="e">
        <f t="shared" si="1"/>
        <v>#REF!</v>
      </c>
    </row>
    <row r="38" spans="4:5" x14ac:dyDescent="0.35">
      <c r="D38">
        <f t="shared" si="0"/>
        <v>0</v>
      </c>
      <c r="E38" s="23" t="e">
        <f t="shared" si="1"/>
        <v>#REF!</v>
      </c>
    </row>
    <row r="39" spans="4:5" x14ac:dyDescent="0.35">
      <c r="D39">
        <f t="shared" si="0"/>
        <v>0</v>
      </c>
      <c r="E39" s="23" t="e">
        <f t="shared" si="1"/>
        <v>#REF!</v>
      </c>
    </row>
    <row r="40" spans="4:5" x14ac:dyDescent="0.35">
      <c r="D40">
        <f t="shared" si="0"/>
        <v>0</v>
      </c>
      <c r="E40" s="23" t="e">
        <f t="shared" si="1"/>
        <v>#REF!</v>
      </c>
    </row>
    <row r="41" spans="4:5" x14ac:dyDescent="0.35">
      <c r="D41">
        <f t="shared" si="0"/>
        <v>0</v>
      </c>
      <c r="E41" s="23" t="e">
        <f t="shared" si="1"/>
        <v>#REF!</v>
      </c>
    </row>
    <row r="42" spans="4:5" x14ac:dyDescent="0.35">
      <c r="D42">
        <f t="shared" si="0"/>
        <v>0</v>
      </c>
      <c r="E42" s="23" t="e">
        <f t="shared" si="1"/>
        <v>#REF!</v>
      </c>
    </row>
    <row r="43" spans="4:5" x14ac:dyDescent="0.35">
      <c r="D43">
        <f t="shared" si="0"/>
        <v>0</v>
      </c>
      <c r="E43" s="23" t="e">
        <f t="shared" si="1"/>
        <v>#REF!</v>
      </c>
    </row>
    <row r="44" spans="4:5" x14ac:dyDescent="0.35">
      <c r="D44">
        <f t="shared" si="0"/>
        <v>0</v>
      </c>
      <c r="E44" s="23" t="e">
        <f t="shared" si="1"/>
        <v>#REF!</v>
      </c>
    </row>
    <row r="45" spans="4:5" x14ac:dyDescent="0.35">
      <c r="D45">
        <f t="shared" si="0"/>
        <v>0</v>
      </c>
      <c r="E45" s="23" t="e">
        <f t="shared" si="1"/>
        <v>#REF!</v>
      </c>
    </row>
    <row r="46" spans="4:5" x14ac:dyDescent="0.35">
      <c r="D46">
        <f t="shared" si="0"/>
        <v>0</v>
      </c>
      <c r="E46" s="23" t="e">
        <f t="shared" si="1"/>
        <v>#REF!</v>
      </c>
    </row>
    <row r="47" spans="4:5" x14ac:dyDescent="0.35">
      <c r="D47">
        <f t="shared" si="0"/>
        <v>0</v>
      </c>
      <c r="E47" s="23" t="e">
        <f t="shared" si="1"/>
        <v>#REF!</v>
      </c>
    </row>
    <row r="48" spans="4:5" x14ac:dyDescent="0.35">
      <c r="D48">
        <f t="shared" si="0"/>
        <v>0</v>
      </c>
      <c r="E48" s="23" t="e">
        <f t="shared" si="1"/>
        <v>#REF!</v>
      </c>
    </row>
    <row r="49" spans="4:5" x14ac:dyDescent="0.35">
      <c r="D49">
        <f t="shared" si="0"/>
        <v>0</v>
      </c>
      <c r="E49" s="23" t="e">
        <f t="shared" si="1"/>
        <v>#REF!</v>
      </c>
    </row>
    <row r="50" spans="4:5" x14ac:dyDescent="0.35">
      <c r="D50">
        <f t="shared" si="0"/>
        <v>0</v>
      </c>
      <c r="E50" s="23" t="e">
        <f t="shared" si="1"/>
        <v>#REF!</v>
      </c>
    </row>
    <row r="51" spans="4:5" x14ac:dyDescent="0.35">
      <c r="D51">
        <f t="shared" si="0"/>
        <v>0</v>
      </c>
      <c r="E51" s="23" t="e">
        <f t="shared" si="1"/>
        <v>#REF!</v>
      </c>
    </row>
    <row r="52" spans="4:5" x14ac:dyDescent="0.35">
      <c r="D52">
        <f t="shared" si="0"/>
        <v>0</v>
      </c>
      <c r="E52" s="23" t="e">
        <f t="shared" si="1"/>
        <v>#REF!</v>
      </c>
    </row>
    <row r="53" spans="4:5" x14ac:dyDescent="0.35">
      <c r="D53">
        <f t="shared" si="0"/>
        <v>0</v>
      </c>
      <c r="E53" s="23">
        <f>GETPIVOTDATA("Sales",$A$3)</f>
        <v>184714.96639999998</v>
      </c>
    </row>
    <row r="62" spans="4:5" x14ac:dyDescent="0.35">
      <c r="D62">
        <f t="shared" si="0"/>
        <v>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D5E25-FA08-4727-8524-35B69CF11F6D}">
  <dimension ref="A3:B9"/>
  <sheetViews>
    <sheetView workbookViewId="0">
      <selection activeCell="B7" sqref="B7"/>
    </sheetView>
  </sheetViews>
  <sheetFormatPr defaultRowHeight="14.5" x14ac:dyDescent="0.35"/>
  <cols>
    <col min="1" max="1" width="12.36328125" bestFit="1" customWidth="1"/>
    <col min="2" max="2" width="11.26953125" bestFit="1" customWidth="1"/>
  </cols>
  <sheetData>
    <row r="3" spans="1:2" x14ac:dyDescent="0.35">
      <c r="A3" s="11" t="s">
        <v>10933</v>
      </c>
      <c r="B3" t="s">
        <v>10951</v>
      </c>
    </row>
    <row r="4" spans="1:2" x14ac:dyDescent="0.35">
      <c r="A4" s="12" t="s">
        <v>161</v>
      </c>
      <c r="B4" s="13">
        <v>15924.574000000001</v>
      </c>
    </row>
    <row r="5" spans="1:2" x14ac:dyDescent="0.35">
      <c r="A5" s="12" t="s">
        <v>59</v>
      </c>
      <c r="B5" s="13">
        <v>17322.484000000004</v>
      </c>
    </row>
    <row r="6" spans="1:2" x14ac:dyDescent="0.35">
      <c r="A6" s="12" t="s">
        <v>75</v>
      </c>
      <c r="B6" s="13">
        <v>24980.071999999993</v>
      </c>
    </row>
    <row r="7" spans="1:2" x14ac:dyDescent="0.35">
      <c r="A7" s="12" t="s">
        <v>72</v>
      </c>
      <c r="B7" s="13">
        <v>31558.505999999998</v>
      </c>
    </row>
    <row r="8" spans="1:2" x14ac:dyDescent="0.35">
      <c r="A8" s="12" t="s">
        <v>36</v>
      </c>
      <c r="B8" s="13">
        <v>31910.069000000003</v>
      </c>
    </row>
    <row r="9" spans="1:2" x14ac:dyDescent="0.35">
      <c r="A9" s="12" t="s">
        <v>10934</v>
      </c>
      <c r="B9" s="13">
        <v>121695.70499999999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463A1-FF3B-44B2-8EA3-AE5DB4857BC6}">
  <dimension ref="A3:Q17"/>
  <sheetViews>
    <sheetView topLeftCell="A5" workbookViewId="0">
      <selection activeCell="B17" sqref="B17"/>
    </sheetView>
  </sheetViews>
  <sheetFormatPr defaultRowHeight="14.5" x14ac:dyDescent="0.35"/>
  <cols>
    <col min="1" max="1" width="12.36328125" bestFit="1" customWidth="1"/>
    <col min="2" max="2" width="11.81640625" bestFit="1" customWidth="1"/>
    <col min="4" max="4" width="12.36328125" bestFit="1" customWidth="1"/>
    <col min="5" max="5" width="11.81640625" bestFit="1" customWidth="1"/>
    <col min="7" max="7" width="12.36328125" bestFit="1" customWidth="1"/>
    <col min="8" max="8" width="14.54296875" bestFit="1" customWidth="1"/>
    <col min="9" max="9" width="6.26953125" customWidth="1"/>
    <col min="10" max="10" width="12.36328125" hidden="1" customWidth="1"/>
    <col min="11" max="11" width="14.54296875" hidden="1" customWidth="1"/>
    <col min="12" max="12" width="8.7265625" hidden="1" customWidth="1"/>
    <col min="13" max="13" width="12.36328125" bestFit="1" customWidth="1"/>
    <col min="14" max="14" width="15.81640625" bestFit="1" customWidth="1"/>
    <col min="16" max="16" width="12.36328125" bestFit="1" customWidth="1"/>
    <col min="17" max="17" width="18.36328125" bestFit="1" customWidth="1"/>
  </cols>
  <sheetData>
    <row r="3" spans="1:17" x14ac:dyDescent="0.35">
      <c r="A3" s="11" t="s">
        <v>10933</v>
      </c>
      <c r="B3" t="s">
        <v>10951</v>
      </c>
      <c r="D3" s="11" t="s">
        <v>10933</v>
      </c>
      <c r="E3" t="s">
        <v>10952</v>
      </c>
      <c r="G3" s="11" t="s">
        <v>10933</v>
      </c>
      <c r="H3" t="s">
        <v>10953</v>
      </c>
      <c r="M3" s="11" t="s">
        <v>10933</v>
      </c>
      <c r="N3" t="s">
        <v>10954</v>
      </c>
      <c r="P3" s="11" t="s">
        <v>10933</v>
      </c>
      <c r="Q3" t="s">
        <v>10955</v>
      </c>
    </row>
    <row r="4" spans="1:17" x14ac:dyDescent="0.35">
      <c r="A4" s="12" t="s">
        <v>10939</v>
      </c>
      <c r="B4" s="13">
        <v>15379.542600000002</v>
      </c>
      <c r="D4" s="12" t="s">
        <v>10939</v>
      </c>
      <c r="E4" s="13">
        <v>1789.245999999999</v>
      </c>
      <c r="G4" s="12" t="s">
        <v>10939</v>
      </c>
      <c r="H4" s="13">
        <v>180</v>
      </c>
      <c r="M4" s="12" t="s">
        <v>10939</v>
      </c>
      <c r="N4" s="13">
        <v>47</v>
      </c>
      <c r="P4" s="12" t="s">
        <v>10939</v>
      </c>
      <c r="Q4" s="13">
        <v>0.11633935069044242</v>
      </c>
    </row>
    <row r="5" spans="1:17" x14ac:dyDescent="0.35">
      <c r="A5" s="12" t="s">
        <v>10940</v>
      </c>
      <c r="B5" s="13">
        <v>2938.8480000000004</v>
      </c>
      <c r="D5" s="12" t="s">
        <v>10940</v>
      </c>
      <c r="E5" s="13">
        <v>-785.25540000000024</v>
      </c>
      <c r="G5" s="12" t="s">
        <v>10940</v>
      </c>
      <c r="H5" s="13">
        <v>75</v>
      </c>
      <c r="M5" s="12" t="s">
        <v>10940</v>
      </c>
      <c r="N5" s="13">
        <v>25</v>
      </c>
      <c r="P5" s="12" t="s">
        <v>10940</v>
      </c>
      <c r="Q5" s="13">
        <v>-0.26719837160683374</v>
      </c>
    </row>
    <row r="6" spans="1:17" x14ac:dyDescent="0.35">
      <c r="A6" s="12" t="s">
        <v>10941</v>
      </c>
      <c r="B6" s="13">
        <v>20899.371000000003</v>
      </c>
      <c r="D6" s="12" t="s">
        <v>10941</v>
      </c>
      <c r="E6" s="13">
        <v>386.16279999999932</v>
      </c>
      <c r="G6" s="12" t="s">
        <v>10941</v>
      </c>
      <c r="H6" s="13">
        <v>273</v>
      </c>
      <c r="M6" s="12" t="s">
        <v>10941</v>
      </c>
      <c r="N6" s="13">
        <v>79</v>
      </c>
      <c r="P6" s="12" t="s">
        <v>10941</v>
      </c>
      <c r="Q6" s="13">
        <v>1.8477245080725121E-2</v>
      </c>
    </row>
    <row r="7" spans="1:17" x14ac:dyDescent="0.35">
      <c r="A7" s="12" t="s">
        <v>10942</v>
      </c>
      <c r="B7" s="13">
        <v>10900.825999999999</v>
      </c>
      <c r="D7" s="12" t="s">
        <v>10942</v>
      </c>
      <c r="E7" s="13">
        <v>-2540.0067000000013</v>
      </c>
      <c r="G7" s="12" t="s">
        <v>10942</v>
      </c>
      <c r="H7" s="13">
        <v>250</v>
      </c>
      <c r="M7" s="12" t="s">
        <v>10942</v>
      </c>
      <c r="N7" s="13">
        <v>66</v>
      </c>
      <c r="P7" s="12" t="s">
        <v>10942</v>
      </c>
      <c r="Q7" s="13">
        <v>-0.23301048012324951</v>
      </c>
    </row>
    <row r="8" spans="1:17" x14ac:dyDescent="0.35">
      <c r="A8" s="12" t="s">
        <v>10943</v>
      </c>
      <c r="B8" s="13">
        <v>14246.691400000005</v>
      </c>
      <c r="D8" s="12" t="s">
        <v>10943</v>
      </c>
      <c r="E8" s="13">
        <v>1045.3245999999997</v>
      </c>
      <c r="G8" s="12" t="s">
        <v>10943</v>
      </c>
      <c r="H8" s="13">
        <v>270</v>
      </c>
      <c r="M8" s="12" t="s">
        <v>10943</v>
      </c>
      <c r="N8" s="13">
        <v>76</v>
      </c>
      <c r="P8" s="12" t="s">
        <v>10943</v>
      </c>
      <c r="Q8" s="13">
        <v>7.3373148238474462E-2</v>
      </c>
    </row>
    <row r="9" spans="1:17" x14ac:dyDescent="0.35">
      <c r="A9" s="12" t="s">
        <v>10944</v>
      </c>
      <c r="B9" s="13">
        <v>7574.5032000000019</v>
      </c>
      <c r="D9" s="12" t="s">
        <v>10944</v>
      </c>
      <c r="E9" s="13">
        <v>-206.78640000000007</v>
      </c>
      <c r="G9" s="12" t="s">
        <v>10944</v>
      </c>
      <c r="H9" s="13">
        <v>194</v>
      </c>
      <c r="M9" s="12" t="s">
        <v>10944</v>
      </c>
      <c r="N9" s="13">
        <v>57</v>
      </c>
      <c r="P9" s="12" t="s">
        <v>10944</v>
      </c>
      <c r="Q9" s="13">
        <v>-2.7300325122312976E-2</v>
      </c>
    </row>
    <row r="10" spans="1:17" x14ac:dyDescent="0.35">
      <c r="A10" s="12" t="s">
        <v>10945</v>
      </c>
      <c r="B10" s="13">
        <v>13852.133000000002</v>
      </c>
      <c r="D10" s="12" t="s">
        <v>10945</v>
      </c>
      <c r="E10" s="13">
        <v>1220.3204000000001</v>
      </c>
      <c r="G10" s="12" t="s">
        <v>10945</v>
      </c>
      <c r="H10" s="13">
        <v>240</v>
      </c>
      <c r="M10" s="12" t="s">
        <v>10945</v>
      </c>
      <c r="N10" s="13">
        <v>64</v>
      </c>
      <c r="P10" s="12" t="s">
        <v>10945</v>
      </c>
      <c r="Q10" s="13">
        <v>8.8096208721068436E-2</v>
      </c>
    </row>
    <row r="11" spans="1:17" x14ac:dyDescent="0.35">
      <c r="A11" s="12" t="s">
        <v>10946</v>
      </c>
      <c r="B11" s="13">
        <v>10970.1538</v>
      </c>
      <c r="D11" s="12" t="s">
        <v>10946</v>
      </c>
      <c r="E11" s="13">
        <v>952.97579999999959</v>
      </c>
      <c r="G11" s="12" t="s">
        <v>10946</v>
      </c>
      <c r="H11" s="13">
        <v>268</v>
      </c>
      <c r="M11" s="12" t="s">
        <v>10946</v>
      </c>
      <c r="N11" s="13">
        <v>68</v>
      </c>
      <c r="P11" s="12" t="s">
        <v>10946</v>
      </c>
      <c r="Q11" s="13">
        <v>8.6869866856378944E-2</v>
      </c>
    </row>
    <row r="12" spans="1:17" x14ac:dyDescent="0.35">
      <c r="A12" s="12" t="s">
        <v>10947</v>
      </c>
      <c r="B12" s="13">
        <v>20734.694599999995</v>
      </c>
      <c r="D12" s="12" t="s">
        <v>10947</v>
      </c>
      <c r="E12" s="13">
        <v>1056.5408000000004</v>
      </c>
      <c r="G12" s="12" t="s">
        <v>10947</v>
      </c>
      <c r="H12" s="13">
        <v>429</v>
      </c>
      <c r="M12" s="12" t="s">
        <v>10947</v>
      </c>
      <c r="N12" s="13">
        <v>119</v>
      </c>
      <c r="P12" s="12" t="s">
        <v>10947</v>
      </c>
      <c r="Q12" s="13">
        <v>5.0955213972623481E-2</v>
      </c>
    </row>
    <row r="13" spans="1:17" x14ac:dyDescent="0.35">
      <c r="A13" s="12" t="s">
        <v>10948</v>
      </c>
      <c r="B13" s="13">
        <v>14320.127199999994</v>
      </c>
      <c r="D13" s="12" t="s">
        <v>10948</v>
      </c>
      <c r="E13" s="13">
        <v>1128.5300999999997</v>
      </c>
      <c r="G13" s="12" t="s">
        <v>10948</v>
      </c>
      <c r="H13" s="13">
        <v>294</v>
      </c>
      <c r="M13" s="12" t="s">
        <v>10948</v>
      </c>
      <c r="N13" s="13">
        <v>87</v>
      </c>
      <c r="P13" s="12" t="s">
        <v>10948</v>
      </c>
      <c r="Q13" s="13">
        <v>7.8807267857229663E-2</v>
      </c>
    </row>
    <row r="14" spans="1:17" x14ac:dyDescent="0.35">
      <c r="A14" s="12" t="s">
        <v>10949</v>
      </c>
      <c r="B14" s="13">
        <v>19663.415799999988</v>
      </c>
      <c r="D14" s="12" t="s">
        <v>10949</v>
      </c>
      <c r="E14" s="13">
        <v>-1398.7969000000005</v>
      </c>
      <c r="G14" s="12" t="s">
        <v>10949</v>
      </c>
      <c r="H14" s="13">
        <v>534</v>
      </c>
      <c r="M14" s="12" t="s">
        <v>10949</v>
      </c>
      <c r="N14" s="13">
        <v>131</v>
      </c>
      <c r="P14" s="12" t="s">
        <v>10949</v>
      </c>
      <c r="Q14" s="13">
        <v>-7.1137024931344911E-2</v>
      </c>
    </row>
    <row r="15" spans="1:17" x14ac:dyDescent="0.35">
      <c r="A15" s="12" t="s">
        <v>10950</v>
      </c>
      <c r="B15" s="13">
        <v>33234.659799999994</v>
      </c>
      <c r="D15" s="12" t="s">
        <v>10950</v>
      </c>
      <c r="E15" s="13">
        <v>7334.6143000000056</v>
      </c>
      <c r="G15" s="12" t="s">
        <v>10950</v>
      </c>
      <c r="H15" s="13">
        <v>473</v>
      </c>
      <c r="M15" s="12" t="s">
        <v>10950</v>
      </c>
      <c r="N15" s="13">
        <v>125</v>
      </c>
      <c r="P15" s="12" t="s">
        <v>10950</v>
      </c>
      <c r="Q15" s="13">
        <v>0.22069172195949505</v>
      </c>
    </row>
    <row r="16" spans="1:17" x14ac:dyDescent="0.35">
      <c r="A16" s="12" t="s">
        <v>10934</v>
      </c>
      <c r="B16" s="13">
        <v>184714.96639999998</v>
      </c>
      <c r="D16" s="12" t="s">
        <v>10934</v>
      </c>
      <c r="E16" s="13">
        <v>9982.8694000000014</v>
      </c>
      <c r="G16" s="12" t="s">
        <v>10934</v>
      </c>
      <c r="H16" s="13">
        <v>3480</v>
      </c>
      <c r="M16" s="12" t="s">
        <v>10934</v>
      </c>
      <c r="N16" s="13">
        <v>944</v>
      </c>
      <c r="P16" s="12" t="s">
        <v>10934</v>
      </c>
      <c r="Q16" s="13">
        <v>5.4044724120416471E-2</v>
      </c>
    </row>
    <row r="17" spans="2:17" x14ac:dyDescent="0.35">
      <c r="B17" s="24">
        <f>GETPIVOTDATA("Sales",$A$3)</f>
        <v>184714.96639999998</v>
      </c>
      <c r="E17" s="21">
        <f>GETPIVOTDATA("Profit",$D$3)</f>
        <v>9982.8694000000014</v>
      </c>
      <c r="H17" s="25">
        <f>GETPIVOTDATA("Quantity",$G$3)</f>
        <v>3480</v>
      </c>
      <c r="K17" s="25"/>
      <c r="N17" s="25">
        <f>GETPIVOTDATA("Order ID",$M$3)</f>
        <v>944</v>
      </c>
      <c r="Q17" s="26">
        <f>GETPIVOTDATA("Profit Margin",$P$3)</f>
        <v>5.4044724120416471E-2</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4DECC-06B9-4B2F-8400-A2177E7762F2}">
  <dimension ref="A3:K9"/>
  <sheetViews>
    <sheetView topLeftCell="A4" workbookViewId="0">
      <selection activeCell="H9" sqref="H9"/>
    </sheetView>
  </sheetViews>
  <sheetFormatPr defaultRowHeight="14.5" x14ac:dyDescent="0.35"/>
  <cols>
    <col min="1" max="1" width="12.36328125" bestFit="1" customWidth="1"/>
    <col min="2" max="2" width="15.81640625" bestFit="1" customWidth="1"/>
    <col min="3" max="3" width="11.26953125" bestFit="1" customWidth="1"/>
    <col min="4" max="4" width="11.81640625" bestFit="1" customWidth="1"/>
    <col min="5" max="5" width="14.54296875" bestFit="1" customWidth="1"/>
    <col min="6" max="6" width="18.36328125" bestFit="1" customWidth="1"/>
    <col min="7" max="7" width="8" bestFit="1" customWidth="1"/>
    <col min="8" max="8" width="8.26953125" customWidth="1"/>
    <col min="9" max="9" width="8.453125" customWidth="1"/>
    <col min="10" max="10" width="7.81640625" customWidth="1"/>
    <col min="11" max="11" width="8.90625" customWidth="1"/>
  </cols>
  <sheetData>
    <row r="3" spans="1:11" x14ac:dyDescent="0.35">
      <c r="A3" s="11" t="s">
        <v>10933</v>
      </c>
      <c r="B3" t="s">
        <v>10954</v>
      </c>
      <c r="C3" t="s">
        <v>10951</v>
      </c>
      <c r="D3" t="s">
        <v>10952</v>
      </c>
      <c r="E3" t="s">
        <v>10953</v>
      </c>
      <c r="F3" t="s">
        <v>10955</v>
      </c>
    </row>
    <row r="4" spans="1:11" x14ac:dyDescent="0.35">
      <c r="A4" s="12" t="s">
        <v>10935</v>
      </c>
      <c r="B4" s="13">
        <v>268</v>
      </c>
      <c r="C4" s="13">
        <v>67316.467600000004</v>
      </c>
      <c r="D4" s="13">
        <v>-1418.8213000000078</v>
      </c>
      <c r="E4" s="13">
        <v>1039</v>
      </c>
      <c r="F4" s="13">
        <v>-2.1076882827999247E-2</v>
      </c>
    </row>
    <row r="5" spans="1:11" x14ac:dyDescent="0.35">
      <c r="A5" s="12" t="s">
        <v>10936</v>
      </c>
      <c r="B5" s="13">
        <v>247</v>
      </c>
      <c r="C5" s="13">
        <v>49662.257800000007</v>
      </c>
      <c r="D5" s="13">
        <v>1762.3233999999979</v>
      </c>
      <c r="E5" s="13">
        <v>941</v>
      </c>
      <c r="F5" s="13">
        <v>3.5486171552997693E-2</v>
      </c>
    </row>
    <row r="6" spans="1:11" x14ac:dyDescent="0.35">
      <c r="A6" s="12" t="s">
        <v>10937</v>
      </c>
      <c r="B6" s="13">
        <v>299</v>
      </c>
      <c r="C6" s="13">
        <v>66707.033199999962</v>
      </c>
      <c r="D6" s="13">
        <v>5239.8101000000033</v>
      </c>
      <c r="E6" s="13">
        <v>1093</v>
      </c>
      <c r="F6" s="13">
        <v>7.8549589880426679E-2</v>
      </c>
    </row>
    <row r="7" spans="1:11" x14ac:dyDescent="0.35">
      <c r="A7" s="12" t="s">
        <v>10938</v>
      </c>
      <c r="B7" s="13">
        <v>398</v>
      </c>
      <c r="C7" s="13">
        <v>68345.675399999949</v>
      </c>
      <c r="D7" s="13">
        <v>2980.7358999999969</v>
      </c>
      <c r="E7" s="13">
        <v>1446</v>
      </c>
      <c r="F7" s="13">
        <v>4.3612648240798559E-2</v>
      </c>
    </row>
    <row r="9" spans="1:11" x14ac:dyDescent="0.35">
      <c r="G9" s="28">
        <f>(GETPIVOTDATA("Count of Order ID",$A$3,"Years (Order Date)",2014)/GETPIVOTDATA("Count of Order ID",$A$3,"Years (Order Date)",2013))-1</f>
        <v>0.33110367892976589</v>
      </c>
      <c r="H9" s="28">
        <f>(GETPIVOTDATA("Sum of Sales",$A$3,"Years (Order Date)",2014)/GETPIVOTDATA("Sum of Sales",$A$3,"Years (Order Date)",2013))-1</f>
        <v>2.4564759087501775E-2</v>
      </c>
      <c r="I9" s="28">
        <f>(GETPIVOTDATA("Sum of Profit",$A$3,"Years (Order Date)",2014)/GETPIVOTDATA("Sum of Profit",$A$3,"Years (Order Date)",2013))-1</f>
        <v>-0.43113665512420096</v>
      </c>
      <c r="J9" s="28">
        <f>(GETPIVOTDATA("Sum of Quantity",$A$3,"Years (Order Date)",2014)/GETPIVOTDATA("Sum of Quantity",$A$3,"Years (Order Date)",2013))-1</f>
        <v>0.32296431838975304</v>
      </c>
      <c r="K9" s="28">
        <f>(GETPIVOTDATA("Sum of Profit Margin",$A$3,"Years (Order Date)",2014)/GETPIVOTDATA("Sum of Profit Margin",$A$3,"Years (Order Date)",2013))-1</f>
        <v>-0.4447756085399226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6833-E50C-4422-A211-F2BDDDCB6C4D}">
  <dimension ref="F8:I14"/>
  <sheetViews>
    <sheetView showGridLines="0" showRowColHeaders="0" tabSelected="1" zoomScaleNormal="100" workbookViewId="0">
      <selection activeCell="W37" sqref="W37"/>
    </sheetView>
  </sheetViews>
  <sheetFormatPr defaultRowHeight="14.5" x14ac:dyDescent="0.35"/>
  <sheetData>
    <row r="8" spans="6:9" x14ac:dyDescent="0.35">
      <c r="F8" s="27"/>
      <c r="G8" s="28"/>
    </row>
    <row r="14" spans="6:9" x14ac:dyDescent="0.35">
      <c r="I14" s="27"/>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H3" sqref="H3"/>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35">
      <c r="A11" s="4" t="s">
        <v>10932</v>
      </c>
      <c r="B11" s="2" t="e">
        <f>#REF!</f>
        <v>#REF!</v>
      </c>
      <c r="Q11" s="4"/>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YEARON YEAR</vt:lpstr>
      <vt:lpstr>DashBoared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monali girhepunje</cp:lastModifiedBy>
  <dcterms:created xsi:type="dcterms:W3CDTF">2015-06-05T18:17:20Z</dcterms:created>
  <dcterms:modified xsi:type="dcterms:W3CDTF">2025-06-30T20:36:56Z</dcterms:modified>
</cp:coreProperties>
</file>