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monashuni.sharepoint.com/sites/DingoV2/Shared Documents/1. Report and Tings/"/>
    </mc:Choice>
  </mc:AlternateContent>
  <xr:revisionPtr revIDLastSave="142" documentId="13_ncr:1_{3F68A0F5-018D-426B-B80A-5A8E7F40A7CE}" xr6:coauthVersionLast="47" xr6:coauthVersionMax="47" xr10:uidLastSave="{7F95F4FF-D5DA-4EEF-A853-C0BB9370AB0D}"/>
  <bookViews>
    <workbookView xWindow="-108" yWindow="-108" windowWidth="23256" windowHeight="12456" xr2:uid="{E2F8CD02-40B6-432E-9435-B2F926A2647C}"/>
  </bookViews>
  <sheets>
    <sheet name="Kelpie BOM" sheetId="1" r:id="rId1"/>
    <sheet name="PDB BOM" sheetId="2" r:id="rId2"/>
    <sheet name="Pi Hat BOM"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 i="1" l="1"/>
  <c r="H8" i="2"/>
  <c r="H4" i="2"/>
  <c r="H5" i="2"/>
  <c r="H6" i="2"/>
  <c r="H7" i="2"/>
  <c r="H9" i="2"/>
  <c r="H10" i="2"/>
  <c r="H11" i="2"/>
  <c r="H14" i="2" l="1"/>
  <c r="H4" i="3" l="1"/>
  <c r="H5" i="3"/>
  <c r="F34" i="2"/>
  <c r="H34" i="2" s="1"/>
  <c r="H12" i="2"/>
  <c r="H13" i="2"/>
  <c r="H15" i="2"/>
  <c r="H16" i="2"/>
  <c r="H17" i="2"/>
  <c r="H18" i="2"/>
  <c r="H19" i="2"/>
  <c r="H20" i="2"/>
  <c r="H21" i="2"/>
  <c r="H22" i="2"/>
  <c r="H23" i="2"/>
  <c r="H24" i="2"/>
  <c r="H25" i="2"/>
  <c r="H26" i="2"/>
  <c r="H27" i="2"/>
  <c r="H28" i="2"/>
  <c r="H29" i="2"/>
  <c r="H30" i="2"/>
  <c r="H31" i="2"/>
  <c r="H32" i="2"/>
  <c r="H33" i="2"/>
  <c r="H35" i="2"/>
  <c r="H36" i="2"/>
  <c r="H37" i="2"/>
  <c r="H38" i="2"/>
  <c r="H8" i="3"/>
  <c r="H10" i="3" s="1"/>
  <c r="G21" i="1" s="1"/>
  <c r="H21" i="1" s="1"/>
  <c r="H7" i="3"/>
  <c r="H6" i="3"/>
  <c r="H3" i="3"/>
  <c r="H3" i="2"/>
  <c r="H40" i="2" l="1"/>
  <c r="G20" i="1" s="1"/>
  <c r="H20" i="1" s="1"/>
  <c r="H27" i="1"/>
  <c r="H28" i="1"/>
  <c r="H29" i="1"/>
  <c r="H18" i="1"/>
  <c r="H19" i="1"/>
  <c r="H4" i="1"/>
  <c r="H5" i="1"/>
  <c r="H6" i="1"/>
  <c r="H7" i="1"/>
  <c r="H8" i="1"/>
  <c r="H9" i="1"/>
  <c r="H10" i="1"/>
  <c r="H11" i="1"/>
  <c r="H12" i="1"/>
  <c r="H13" i="1"/>
  <c r="H14" i="1"/>
  <c r="H15" i="1"/>
  <c r="H16" i="1"/>
  <c r="H17" i="1"/>
  <c r="H22" i="1"/>
  <c r="H24" i="1"/>
  <c r="H25" i="1"/>
  <c r="H3" i="1"/>
  <c r="H31" i="1" l="1"/>
</calcChain>
</file>

<file path=xl/sharedStrings.xml><?xml version="1.0" encoding="utf-8"?>
<sst xmlns="http://schemas.openxmlformats.org/spreadsheetml/2006/main" count="245" uniqueCount="216">
  <si>
    <t>Category</t>
  </si>
  <si>
    <t>Item</t>
  </si>
  <si>
    <t>Comments</t>
  </si>
  <si>
    <t>Price per item</t>
  </si>
  <si>
    <t>Total Price</t>
  </si>
  <si>
    <t>Leg Linkage Mechanism</t>
  </si>
  <si>
    <t>Servo Motors</t>
  </si>
  <si>
    <t>https://www.aliexpress.com/item/1005004670681332.html?spm=a2g0o.cart.0.0.35d338daLsP2P7&amp;mp=1</t>
  </si>
  <si>
    <t>180 degrees, 35kg</t>
  </si>
  <si>
    <t>Raspberry Pi 4 Model B</t>
  </si>
  <si>
    <t>https://core-electronics.com.au/raspberry-pi-4-model-b-8gb.html</t>
  </si>
  <si>
    <t>8gb Ram</t>
  </si>
  <si>
    <t>Fan</t>
  </si>
  <si>
    <t>https://au.mouser.com/ProductDetail/Delta-Electronics/AFB0605MC?qs=%2FW4LtXOBxKtFoJ8jJfKvRw%3D%3D</t>
  </si>
  <si>
    <t xml:space="preserve"> 60x60x13mm dimensions, 5V</t>
  </si>
  <si>
    <t>PCB Manufacturing</t>
  </si>
  <si>
    <t>Body Construction</t>
  </si>
  <si>
    <t>LCD Screen</t>
  </si>
  <si>
    <t>https://core-electronics.com.au/147inch-lcd-display-module-rounded-corners-172x320-resolution-spi-interface.html</t>
  </si>
  <si>
    <t>1.47 inch</t>
  </si>
  <si>
    <t>Emergency Stop Switch</t>
  </si>
  <si>
    <t>https://au.mouser.com/ProductDetail/Shin-Chin/R13-930S-01-BR?qs=W%2FMpXkg%252BdQ4sW1BEynCGwA%3D%3D</t>
  </si>
  <si>
    <t>21A at 14VDC rated</t>
  </si>
  <si>
    <t>32GB MicroSD card</t>
  </si>
  <si>
    <t>https://core-electronics.com.au/microsd-memory-card-32gb-class-10.html</t>
  </si>
  <si>
    <t>32GB is maximum Pi supports</t>
  </si>
  <si>
    <t>RC Car Steering Servo Horn Arm 25T Teeth Long</t>
  </si>
  <si>
    <t>Heatsinks</t>
  </si>
  <si>
    <t>Servo Discs</t>
  </si>
  <si>
    <t>https://www.aliexpress.com/item/32827000998.html?spm=a2g0o.store_pc_allProduct.0.0.22cf268cItmqG4&amp;pdp_ext_f=%7B%22sku_id%22:%2265011521147%22,%22ship_from%22:%22%22%7D&amp;gps-id=pcStoreJustForYou&amp;scm=1007.23125.137358.0&amp;scm_id=1007.23125.137358.0&amp;scm-url=1007.23125.137358.0&amp;pvid=f91d933d-f4cb-4de2-8d6e-91f157ef296f</t>
  </si>
  <si>
    <t>10 pcs, with screws.</t>
  </si>
  <si>
    <t>https://www.aliexpress.com/item/32878321408.html?spm=a2g0o.detail.1000023.6.64cd339bFmvU9y</t>
  </si>
  <si>
    <t>10pcs, 015 M3 With Screw</t>
  </si>
  <si>
    <t>10pcs,  012 M3 With Screw</t>
  </si>
  <si>
    <t>On/off Switch</t>
  </si>
  <si>
    <t>https://au.mouser.com/ProductDetail/ZF/CRE22F2FBBNE?qs=4EnmSMTL3HO0CsCQiVQQXQ%3D%3D</t>
  </si>
  <si>
    <t>20A at 14VDC rated</t>
  </si>
  <si>
    <t>https://www.aliexpress.com/item/1005004660730267.html?spm=a2g0o.detail.1000023.16.1569213ad8nkQv</t>
  </si>
  <si>
    <t>M3 x 110mm (5pcs)</t>
  </si>
  <si>
    <t>Threaded rods,short</t>
  </si>
  <si>
    <t>M3 x 25 (5pcs)</t>
  </si>
  <si>
    <t>Misc</t>
  </si>
  <si>
    <t>[OPTIONAL] PS4 Controller</t>
  </si>
  <si>
    <t>https://www.jbhifi.com.au/products/ps4-playstation-4-dualshock-4-wireless-controller-black</t>
  </si>
  <si>
    <t>Lab already has controllers and the robot can be keyboard controlled, so not counted</t>
  </si>
  <si>
    <t>Quantity</t>
  </si>
  <si>
    <t>https://www.auselectronicsdirect.com.au/7.4v-8000mah-2s-50c-li-po-battery-with-ec5-plug?gad_source=1&amp;gclid=CjwKCAjw0YGyBhByEiwAQmBEWoJPRB4Gn3qcIpOLHLmiuEGMj9eblM8MRNABlVy8A0xN3SJvZZnl4xoCxjgQAvD_BwE</t>
  </si>
  <si>
    <t>Power Distribution Board</t>
  </si>
  <si>
    <t>Pi Hat</t>
  </si>
  <si>
    <t>Servo Horns</t>
  </si>
  <si>
    <t>Acrylic</t>
  </si>
  <si>
    <t>Rod ends (Short)</t>
  </si>
  <si>
    <t>Rod ends (Long)</t>
  </si>
  <si>
    <t>Threaded rods (Long)</t>
  </si>
  <si>
    <t>Bearings</t>
  </si>
  <si>
    <t>Thermal tape</t>
  </si>
  <si>
    <t>Link</t>
  </si>
  <si>
    <t>NOTE: AS THE FOLLOWING ITEMS ARE SOLD IN MUCH LARGER QUANTITIES THAN NEEDED, AND ARE OFTEN ALREADY AVAILABLE TO THE BUILDER, THEIR COST HAS BEEN REDUCED TO THE AMOUNT ACTUALLY NEEDED TO BUILD THE QUADRUPED</t>
  </si>
  <si>
    <t>Computing</t>
  </si>
  <si>
    <t>Power Supply and Management</t>
  </si>
  <si>
    <t>https://www.digikey.com.au/en/products/detail/jst-sales-america-inc/B5P-VH/926550</t>
  </si>
  <si>
    <t>B5P-VH</t>
  </si>
  <si>
    <t>BM05B-GHS-TBT</t>
  </si>
  <si>
    <t>https://www.digikey.com.au/en/products/detail/jst-sales-america-inc/BM05B-GHS-TBT/807803</t>
  </si>
  <si>
    <t>CONN HEADER SMD 5POS 1.25MM (for I2C)</t>
  </si>
  <si>
    <t>CONN HEADER VERT 5POS 3.96MM (for raspberry pi and other addons)</t>
  </si>
  <si>
    <t>S3B-XH-A</t>
  </si>
  <si>
    <t>CONN HEADER R/A 3POS 2.5MM (for LiPo balance lead)</t>
  </si>
  <si>
    <t>https://www.digikey.com.au/en/products/detail/jst-sales-america-inc/S3B-XH-A/1651048</t>
  </si>
  <si>
    <t>CONN HEADER SMD 2POS 1.25MM</t>
  </si>
  <si>
    <t>BM02B-GHS-TBT</t>
  </si>
  <si>
    <t>https://www.digikey.com.au/en/products/detail/jst-sales-america-inc/BM02B-GHS-TBT/807800</t>
  </si>
  <si>
    <t>CONN HEADER SMD 8POS 1.25MM (for display)</t>
  </si>
  <si>
    <t>https://www.digikey.com.au/en/products/detail/jst-sales-america-inc/BM08B-GHS-TBT/807806</t>
  </si>
  <si>
    <t>https://core-electronics.com.au/gpio-header-for-raspberry-pi-hat-2x20-short-female-header.html</t>
  </si>
  <si>
    <t>GPIO Header for Raspberry Pi HAT - 2x20 Short Female Header</t>
  </si>
  <si>
    <t>7.4V 8000mAh 2S 50C Li-Po Battery with EC5 Plug</t>
  </si>
  <si>
    <t>2S LiPo Battery</t>
  </si>
  <si>
    <t>https://jlcpcb.com/</t>
  </si>
  <si>
    <t>Manufacturing</t>
  </si>
  <si>
    <t>PDB Board</t>
  </si>
  <si>
    <t>SMT Stencil</t>
  </si>
  <si>
    <t>Pi Hat Board</t>
  </si>
  <si>
    <t>https://au.mouser.com/ProductDetail/621-AP7370-33W5-7</t>
  </si>
  <si>
    <t>LDO Voltage Regulators 300mA, 3.3V ULDO Regulator</t>
  </si>
  <si>
    <t>Integrated Circuits (ICs)</t>
  </si>
  <si>
    <t>Thin Film Resistors - SMD 0603 1/10W 10Kohms 0.1% 25ppm</t>
  </si>
  <si>
    <t>Resistors</t>
  </si>
  <si>
    <t>https://au.mouser.com/ProductDetail/667-ERA-3AEB103V</t>
  </si>
  <si>
    <t>300Ω Resistor</t>
  </si>
  <si>
    <t>10mΩ Resistor</t>
  </si>
  <si>
    <t>10Ω Resistor</t>
  </si>
  <si>
    <t>1kΩ Resistor</t>
  </si>
  <si>
    <t>8.2kΩ Resistor</t>
  </si>
  <si>
    <t>Capacitors</t>
  </si>
  <si>
    <t>10k Resistor</t>
  </si>
  <si>
    <t>10pF Capacitor</t>
  </si>
  <si>
    <t>0.1uF Capacitor</t>
  </si>
  <si>
    <t>1uF Capacitor</t>
  </si>
  <si>
    <t>4.7uF Capacitor</t>
  </si>
  <si>
    <t>22uF Capacitor</t>
  </si>
  <si>
    <t>0.47uF Capacitor</t>
  </si>
  <si>
    <t>10uF Capacitor</t>
  </si>
  <si>
    <t>Thick Film Resistors - SMD 10 Ohms 100mW 0603 1%</t>
  </si>
  <si>
    <t>https://au.mouser.com/ProductDetail/603-RC0603FR-0710RL</t>
  </si>
  <si>
    <t>Thick Film Resistors - SMD 0603 1Kohms 5% AEC-Q200</t>
  </si>
  <si>
    <t>https://au.mouser.com/ProductDetail/667-ERJ-3GEYJ102V</t>
  </si>
  <si>
    <t>Thick Film Resistors - SMD 8.2 kOhms 100 mW 0603 1%</t>
  </si>
  <si>
    <t>https://au.mouser.com/ProductDetail/603-RC0603FR-078K2L</t>
  </si>
  <si>
    <t>https://au.mouser.com/ProductDetail/667-ERJ-8CWFR010V</t>
  </si>
  <si>
    <t>Current Sense Resistors - SMD 1206 10mohm 1% Curr Sense AEC-Q200</t>
  </si>
  <si>
    <t>Aluminium Electrolytic Capacitors - SMD 10uF 50V</t>
  </si>
  <si>
    <t>https://au.mouser.com/ProductDetail/667-EEE-FK1H100P</t>
  </si>
  <si>
    <t>Multilayer Ceramic Capacitors MLCC - SMD/SMT 0.47 uF 16 VDC 10% 0603 X7R</t>
  </si>
  <si>
    <t>https://au.mouser.com/ProductDetail/81-GRM188R71C474KA88</t>
  </si>
  <si>
    <t>10uF Capacitor (Aluminium Electrolytic)</t>
  </si>
  <si>
    <t>Multilayer Ceramic Capacitors MLCC - SMD/SMT 50V 0.1uF X7R 0603 10% Flex Soft</t>
  </si>
  <si>
    <t>https://au.mouser.com/ProductDetail/80-C0603X104K5R</t>
  </si>
  <si>
    <t>Multilayer Ceramic Capacitors MLCC - SMD/SMT KGM15BR51A105KT NEW GLOBAL PN 10V 1uF X5 A 581-KGM15BR51A105KT</t>
  </si>
  <si>
    <t>https://au.mouser.com/ProductDetail/581-0603ZD105K</t>
  </si>
  <si>
    <t>Multilayer Ceramic Capacitors MLCC - SMD/SMT 0603 50VDC 10pF C0G 0.8mm</t>
  </si>
  <si>
    <t>https://au.mouser.com/ProductDetail/810-C1608C0G1H100D</t>
  </si>
  <si>
    <t>Inductors</t>
  </si>
  <si>
    <t>Power Inductors - SMD WE-HCI 1uH 15A DCR=4.6mOhms AEC-Q200</t>
  </si>
  <si>
    <t>https://au.mouser.com/ProductDetail/710-744311100</t>
  </si>
  <si>
    <t>1uH Inductor</t>
  </si>
  <si>
    <t>https://au.mouser.com/ProductDetail/576-0805L002YR</t>
  </si>
  <si>
    <t>Resettable Fuses - PPTC PTC 63V POLYFUSE SURF MOUNT 0805 0.02A</t>
  </si>
  <si>
    <t>Violet LED</t>
  </si>
  <si>
    <t>Standard LEDs - SMD Violet Water Clear 250mcd 120 Deg</t>
  </si>
  <si>
    <t>https://au.mouser.com/ProductDetail/604-AA3528VRVFS-A</t>
  </si>
  <si>
    <t>Current &amp; Power Monitors &amp; Regulators Triple Channel Shunt &amp; Bus Vltg Monitor</t>
  </si>
  <si>
    <t>https://au.mouser.com/ProductDetail/595-INA3221AIRGVR</t>
  </si>
  <si>
    <t>Current Monitor (INA3221AIRGVR)</t>
  </si>
  <si>
    <t>LED Display Drivers I2C Bus LED Controller 28-Pin</t>
  </si>
  <si>
    <t>https://au.mouser.com/ProductDetail/771-PCA9685PW%2c112</t>
  </si>
  <si>
    <t>Servo Driver (PCA9685PW,112)</t>
  </si>
  <si>
    <t>3.3V Voltage Regulator (AP7370-33W5-7)</t>
  </si>
  <si>
    <t>Switching Voltage Regulators 8A, 23V Synchronous Step-Down Converter with 3.3V/5V LDO</t>
  </si>
  <si>
    <t>https://au.mouser.com/ProductDetail/835-RT6258CGQUF</t>
  </si>
  <si>
    <t>5V Voltage Regulator (RT6258CGQUF)</t>
  </si>
  <si>
    <t>Bipolar Transistors - BJT BJT, SOT-23, 40V, 200mA, NPN</t>
  </si>
  <si>
    <t>NPN Transistor (MMBT3904)</t>
  </si>
  <si>
    <t>https://au.mouser.com/ProductDetail/637-MMBT3904</t>
  </si>
  <si>
    <t>ADC Converter (TLA2024IRUGT)</t>
  </si>
  <si>
    <t>Analog to Digital Converters - ADC 12-bit, 4-channel, delta-sigma ADC with voltage reference, oscillator, PGA and I2C 10-X2QFN -40 to 85</t>
  </si>
  <si>
    <t>https://au.mouser.com/ProductDetail/595-TLA2024IRUGT</t>
  </si>
  <si>
    <t>Fuse Holder SMT STD Fuse HOLDER TAPE/REEL</t>
  </si>
  <si>
    <t>https://au.mouser.com/ProductDetail/534-3587TR</t>
  </si>
  <si>
    <t>Schottky Diode</t>
  </si>
  <si>
    <t>https://au.mouser.com/ProductDetail/583-BAT54S</t>
  </si>
  <si>
    <t>Multilayer Ceramic Capacitors MLCC - SMD/SMT 963-MSASL168BB5106MT RPLCMT PN 10V 10uF X5R 0603 20%</t>
  </si>
  <si>
    <t>https://au.mouser.com/ProductDetail/963-LMK107BBJ106MALT</t>
  </si>
  <si>
    <t>Multilayer Ceramic Capacitors MLCC - SMD/SMT 22uF+/-20% 10V X5R 1 0603</t>
  </si>
  <si>
    <t>https://au.mouser.com/ProductDetail/187-CL10A226MP8NUNE</t>
  </si>
  <si>
    <t>Multilayer Ceramic Capacitors MLCC - SMD/SMT 4.7uF X5R +/-10% 10v 0603</t>
  </si>
  <si>
    <t>https://au.mouser.com/ProductDetail/187-CL10A475KP8NNWC</t>
  </si>
  <si>
    <t>Headers</t>
  </si>
  <si>
    <t>HTSW-101-08-G-T-RA</t>
  </si>
  <si>
    <t>https://au.mouser.com/ProductDetail/200-HTSW10108GTRA</t>
  </si>
  <si>
    <t>Headers &amp; Wire Housings High Temperature PCB Header Strips, 0.100" pitch (for servos)</t>
  </si>
  <si>
    <t>SMD Fuse</t>
  </si>
  <si>
    <t>Schottky Diodes &amp; Rectifiers SOT23 0.2A 30V Schot tky Dblr</t>
  </si>
  <si>
    <t>ATO Fuse Holder</t>
  </si>
  <si>
    <t>ATO Fuse</t>
  </si>
  <si>
    <t>https://www.ebay.com.au/itm/283707768049</t>
  </si>
  <si>
    <t>50A Small ATO Blade Fuse - Pack of 15</t>
  </si>
  <si>
    <t>https://vi.aliexpress.com/item/4000330409245.html?spm=a2g0o.cart.0.0.52cc38daWaA0Tp&amp;mp=1&amp;gatewayAdapt=glo2vnm</t>
  </si>
  <si>
    <t>10PCS 2X3/4/5/6/7/8/10/20/40 PIN Double Row Right Angle Female Pin Header 2.54MM PITCH Strip Connector Socket</t>
  </si>
  <si>
    <t>2x20 Female GPIO Header</t>
  </si>
  <si>
    <t>2x10 Female Pin Header</t>
  </si>
  <si>
    <t>8 Pos JST GH</t>
  </si>
  <si>
    <t>5 Pos JST VH</t>
  </si>
  <si>
    <t>https://vi.aliexpress.com/item/1005005448034046.html?spm=a2g0o.cart.0.0.510pcs/Lot B5PS-VH(LF)(SN) 3.96mm Pitch 5PIN R/A Wire to Board Crimp style Connectors2cc38daWaA0Tp&amp;mp=1&amp;gatewayAdapt=glo2vnm</t>
  </si>
  <si>
    <t>10pcs/Lot B5PS-VH(LF)(SN) 3.96mm Pitch 5PIN R/A Wire to Board Crimp style Connectors</t>
  </si>
  <si>
    <t>Total Cost</t>
  </si>
  <si>
    <t>Female XT60 Connector</t>
  </si>
  <si>
    <t>Male XT60 Connector</t>
  </si>
  <si>
    <t>IMU (LSM6DSV16XTR)</t>
  </si>
  <si>
    <t>https://www.mouser.com/ProductDetail/511-LSM6DSV16XTR</t>
  </si>
  <si>
    <t>IMUs - Inertial Measurement Units iNEMO 3D accelerometer and 3D gyroscope: always-on inertial module embed machine</t>
  </si>
  <si>
    <t>Thin Film Resistors - SMD 300 OHM .5% 25PPM 1/10W</t>
  </si>
  <si>
    <t>https://www.mouser.com/ProductDetail/603-RT0603DRD07300RL</t>
  </si>
  <si>
    <t>https://vi.aliexpress.com/item/1005005848003793.html?spm=a2g0o.productlist.main.33.6117lcyGlcyG5l&amp;algo_pvid=d8573448-b876-42b1-a9d4-ed5775dc12c5&amp;algo_exp_id=d8573448-b876-42b1-a9d4-ed5775dc12c5-16&amp;pdp_npi=4%40dis%21AUD%210.63%210.38%21%21%210.42%210.25%21%402101fb0917247586979807515e2847%2112000034563733367%21sea%21AU%210%21ABX&amp;curPageLogUid=eD1RROUmUqHK&amp;utparam-url=scene%3Asearch%7Cquery_from%3A&amp;gatewayAdapt=glo2vnm#nav-specification</t>
  </si>
  <si>
    <t>Heat sinks for servos, cut in half for each</t>
  </si>
  <si>
    <t>https://vi.aliexpress.com/item/1005007293843469.html?spm=a2g0o.productlist.main.1.2b97524auaZoyq&amp;algo_pvid=edf15df3-bb5d-46aa-8ffa-81d870d244db&amp;algo_exp_id=edf15df3-bb5d-46aa-8ffa-81d870d244db-0&amp;pdp_npi=4%40dis%21AUD%216.15%216.15%21%21%214.11%214.11%21%402101c5a717247412578362790e804b%2112000040093967208%21sea%21AU%210%21ABX&amp;curPageLogUid=86Jyfwv7f627&amp;utparam-url=scene%3Asearch%7Cquery_from%3A</t>
  </si>
  <si>
    <t>10pcs, need 2pcs for each leg</t>
  </si>
  <si>
    <t>M3 Inserts (Self Tapping)</t>
  </si>
  <si>
    <t>https://vi.aliexpress.com/item/1005003522894174.html?spm=a2g0o.order_list.order_list_main.50.21ef18020MZUzD&amp;gatewayAdapt=glo2vnm</t>
  </si>
  <si>
    <t>20pcs</t>
  </si>
  <si>
    <t>Velcro Strap</t>
  </si>
  <si>
    <t>https://vi.aliexpress.com/item/1005006084779029.html?spm=a2g0n.shopcart.0.0.14aa38dapWa7QV&amp;mp=1&amp;_gl=1*g1a1w2*_gcl_aw*R0NMLjE3MjUwMjcyNzYuQ2owS0NRancyOFcyQmhDN0FSSXNBUGVycmNKX2NCYWs4NWtfV2d0dFM5Sjg2TlJrd3hSbmEyY3R1dW1MMFRRYjFYV3F3bHJOUVNMUWYyOGFBa1FmRUFMd193Y0I.*_gcl_dc*R0NMLjE3MjUwMjcyNzYuQ2owS0NRancyOFcyQmhDN0FSSXNBUGVycmNKX2NCYWs4NWtfV2d0dFM5Sjg2TlJrd3hSbmEyY3R1dW1MMFRRYjFYV3F3bHJOUVNMUWYyOGFBa1FmRUFMd193Y0I.*_gcl_au*MjM1MTUwNjkuMTcxOTM2MTYwMA..*_ga*MjAzNjU3MDQyNC4xNzE5MzYxNjAw*_ga_VED1YSGNC7*MTcyNjgxMjQ2NC4xNy4xLjE3MjY4MTI1OTYuMi4wLjA&amp;fbclid=IwZXh0bgNhZW0CMTEAAR3sFMzb14_jPU9j-uEho-G0HYgsalx6qGfnrglQEGbdsXZl7ZRbR8LAHT8_aem_egQB8ZSaoh6Xg4d1Yid-mQ&amp;gatewayAdapt=glo2vnm</t>
  </si>
  <si>
    <t>XT60PT Connector Plug Female, 10pcs</t>
  </si>
  <si>
    <t>XT60PT Connector Plug Male, 10pcs</t>
  </si>
  <si>
    <t>Check details in PDB BOM sheet</t>
  </si>
  <si>
    <t>Check details in Pi Hat BOM sheet</t>
  </si>
  <si>
    <t>-</t>
  </si>
  <si>
    <t>PLA Filament</t>
  </si>
  <si>
    <t>ABS Filament</t>
  </si>
  <si>
    <t>TPU Filament</t>
  </si>
  <si>
    <t>1kg spool, approx. 2kg needed</t>
  </si>
  <si>
    <t>https://www.rmcomponents.com.au/products/abs-3d-printer-filament-red-green-orange-black-and-white-color-250g?variant=46272656343277&amp;gad_source=1&amp;gclid=EAIaIQobChMIlN-J1PWSiQMVM8wWBR05FTRpEAQYAyABEgIT__D_BwE</t>
  </si>
  <si>
    <t>250g spool, approx. 150g needed</t>
  </si>
  <si>
    <t>https://www.rmcomponents.com.au/products/pla-3d-printer-filament-red-green-orange-black-and-white-color-250g?_pos=10&amp;_sid=2af4b1234&amp;_ss=r</t>
  </si>
  <si>
    <t>250g spool, approx. 50g needed</t>
  </si>
  <si>
    <t>https://www.rmcomponents.com.au/products/3d-printer-filament-tpu-red-green-blue-yellow-and-orange-color-250g?_pos=3&amp;_sid=f1b95b087&amp;_ss=r</t>
  </si>
  <si>
    <t>https://www.amazon.com.au/dp/B000078CUB?ref=ppx_pop_mob_ap_share</t>
  </si>
  <si>
    <t>https://www.amazon.com.au/dp/B087D48T61?ref=ppx_pop_mob_ap_share</t>
  </si>
  <si>
    <t>https://www.acrylicsonline.com.au/products/matte-black-acrylic-sheet</t>
  </si>
  <si>
    <t>3mm acrylic, A2 size (420 x 594mm)</t>
  </si>
  <si>
    <t xml:space="preserve">https://www.aliexpress.com/item/1005001485067326.html?spm=a2g0o.store_pc_allProduct.8148356.2.597d5530ZMIYkS&amp;pdp_npi=3%40dis%21AUD%21AU%20%243.56%21AU%20%242.67%21%21%21%21%21%402101d8f416844919484488898e1367%2112000016307456024%21sh%21AU%213891807975 </t>
  </si>
  <si>
    <t>Thermal tape for servos, cut to size</t>
  </si>
  <si>
    <t>Velcro strap for handle</t>
  </si>
  <si>
    <t>Quoted for 5 boards (USD$3.2)</t>
  </si>
  <si>
    <t>Stencil for reflowing PCB (USD$10.78)</t>
  </si>
  <si>
    <t>Quoted for 5 boards (USD$5.1)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</si>
</sst>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u/>
      <sz val="11"/>
      <color theme="10"/>
      <name val="Aptos Narrow"/>
      <family val="2"/>
      <scheme val="minor"/>
    </font>
  </fonts>
  <fills count="3">
    <fill>
      <patternFill patternType="none"/>
    </fill>
    <fill>
      <patternFill patternType="gray125"/>
    </fill>
    <fill>
      <patternFill patternType="solid">
        <fgColor theme="4" tint="0.79998168889431442"/>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0" fillId="0" borderId="1" xfId="0" applyBorder="1" applyAlignment="1">
      <alignment horizontal="center" vertical="center"/>
    </xf>
    <xf numFmtId="0" fontId="0" fillId="0" borderId="9" xfId="0" applyBorder="1"/>
    <xf numFmtId="0" fontId="0" fillId="0" borderId="10" xfId="0" applyBorder="1"/>
    <xf numFmtId="0" fontId="0" fillId="0" borderId="13" xfId="0" applyBorder="1"/>
    <xf numFmtId="0" fontId="0" fillId="0" borderId="6" xfId="0" applyBorder="1" applyAlignment="1">
      <alignment horizontal="center" vertical="center"/>
    </xf>
    <xf numFmtId="0" fontId="0" fillId="0" borderId="12" xfId="0" applyBorder="1"/>
    <xf numFmtId="0" fontId="0" fillId="0" borderId="14" xfId="0" applyBorder="1"/>
    <xf numFmtId="0" fontId="0" fillId="0" borderId="15" xfId="0" applyBorder="1"/>
    <xf numFmtId="0" fontId="1" fillId="2" borderId="1" xfId="0" applyFont="1" applyFill="1" applyBorder="1" applyAlignment="1">
      <alignment horizontal="center"/>
    </xf>
    <xf numFmtId="0" fontId="0" fillId="0" borderId="1" xfId="0" applyBorder="1"/>
    <xf numFmtId="0" fontId="0" fillId="0" borderId="16" xfId="0" applyBorder="1"/>
    <xf numFmtId="0" fontId="0" fillId="0" borderId="17" xfId="0" applyBorder="1"/>
    <xf numFmtId="0" fontId="0" fillId="0" borderId="18" xfId="0" applyBorder="1"/>
    <xf numFmtId="0" fontId="1" fillId="2" borderId="9" xfId="0" applyFont="1" applyFill="1" applyBorder="1" applyAlignment="1">
      <alignment horizontal="center"/>
    </xf>
    <xf numFmtId="0" fontId="0" fillId="0" borderId="19" xfId="0" applyBorder="1"/>
    <xf numFmtId="0" fontId="0" fillId="0" borderId="20" xfId="0" applyBorder="1"/>
    <xf numFmtId="0" fontId="0" fillId="0" borderId="21" xfId="0" applyBorder="1"/>
    <xf numFmtId="0" fontId="2" fillId="0" borderId="15" xfId="1" applyBorder="1"/>
    <xf numFmtId="0" fontId="2" fillId="0" borderId="20" xfId="1" applyBorder="1"/>
    <xf numFmtId="0" fontId="2" fillId="0" borderId="13" xfId="1" applyBorder="1"/>
    <xf numFmtId="0" fontId="2" fillId="0" borderId="14" xfId="1" applyBorder="1"/>
    <xf numFmtId="0" fontId="2" fillId="0" borderId="12" xfId="1" applyBorder="1"/>
    <xf numFmtId="0" fontId="0" fillId="0" borderId="6" xfId="0" applyBorder="1"/>
    <xf numFmtId="0" fontId="2" fillId="0" borderId="9" xfId="1" applyBorder="1"/>
    <xf numFmtId="0" fontId="0" fillId="0" borderId="2" xfId="0" applyBorder="1"/>
    <xf numFmtId="0" fontId="0" fillId="0" borderId="6" xfId="0" applyBorder="1" applyAlignment="1">
      <alignment vertical="center"/>
    </xf>
    <xf numFmtId="0" fontId="2" fillId="0" borderId="1" xfId="1" applyBorder="1"/>
    <xf numFmtId="0" fontId="0" fillId="2" borderId="1" xfId="0" applyFill="1" applyBorder="1" applyAlignment="1">
      <alignment horizontal="center" vertical="center"/>
    </xf>
    <xf numFmtId="0" fontId="2" fillId="0" borderId="0" xfId="1"/>
    <xf numFmtId="0" fontId="2" fillId="0" borderId="5" xfId="1" applyBorder="1"/>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liexpress.com/item/1005004660730267.html?spm=a2g0o.detail.1000023.16.1569213ad8nkQv" TargetMode="External"/><Relationship Id="rId13" Type="http://schemas.openxmlformats.org/officeDocument/2006/relationships/hyperlink" Target="https://core-electronics.com.au/raspberry-pi-4-model-b-8gb.html" TargetMode="External"/><Relationship Id="rId18" Type="http://schemas.openxmlformats.org/officeDocument/2006/relationships/hyperlink" Target="https://au.mouser.com/ProductDetail/Shin-Chin/R13-930S-01-BR?qs=W%2FMpXkg%252BdQ4sW1BEynCGwA%3D%3D" TargetMode="External"/><Relationship Id="rId3" Type="http://schemas.openxmlformats.org/officeDocument/2006/relationships/hyperlink" Target="https://www.amazon.com.au/dp/B087D48T61?ref=ppx_pop_mob_ap_share" TargetMode="External"/><Relationship Id="rId21" Type="http://schemas.openxmlformats.org/officeDocument/2006/relationships/hyperlink" Target="https://www.jbhifi.com.au/products/ps4-playstation-4-dualshock-4-wireless-controller-black" TargetMode="External"/><Relationship Id="rId7" Type="http://schemas.openxmlformats.org/officeDocument/2006/relationships/hyperlink" Target="https://vi.aliexpress.com/item/1005005848003793.html?spm=a2g0o.productlist.main.33.6117lcyGlcyG5l&amp;algo_pvid=d8573448-b876-42b1-a9d4-ed5775dc12c5&amp;algo_exp_id=d8573448-b876-42b1-a9d4-ed5775dc12c5-16&amp;pdp_npi=4%40dis%21AUD%210.63%210.38%21%21%210.42%210.25%21%402101fb0917247586979807515e2847%2112000034563733367%21sea%21AU%210%21ABX&amp;curPageLogUid=eD1RROUmUqHK&amp;utparam-url=scene%3Asearch%7Cquery_from%3A&amp;gatewayAdapt=glo2vnm" TargetMode="External"/><Relationship Id="rId12" Type="http://schemas.openxmlformats.org/officeDocument/2006/relationships/hyperlink" Target="https://vi.aliexpress.com/item/1005007293843469.html?spm=a2g0o.productlist.main.1.2b97524auaZoyq&amp;algo_pvid=edf15df3-bb5d-46aa-8ffa-81d870d244db&amp;algo_exp_id=edf15df3-bb5d-46aa-8ffa-81d870d244db-0&amp;pdp_npi=4%40dis%21AUD%216.15%216.15%21%21%214.11%214.11%21%402101c5a717247412578362790e804b%2112000040093967208%21sea%21AU%210%21ABX&amp;curPageLogUid=86Jyfwv7f627&amp;utparam-url=scene%3Asearch%7Cquery_from%3A" TargetMode="External"/><Relationship Id="rId17" Type="http://schemas.openxmlformats.org/officeDocument/2006/relationships/hyperlink" Target="https://core-electronics.com.au/147inch-lcd-display-module-rounded-corners-172x320-resolution-spi-interface.html" TargetMode="External"/><Relationship Id="rId25" Type="http://schemas.openxmlformats.org/officeDocument/2006/relationships/printerSettings" Target="../printerSettings/printerSettings1.bin"/><Relationship Id="rId2" Type="http://schemas.openxmlformats.org/officeDocument/2006/relationships/hyperlink" Target="https://www.amazon.com.au/dp/B000078CUB?ref=ppx_pop_mob_ap_share" TargetMode="External"/><Relationship Id="rId16" Type="http://schemas.openxmlformats.org/officeDocument/2006/relationships/hyperlink" Target="https://au.mouser.com/ProductDetail/ZF/CRE22F2FBBNE?qs=4EnmSMTL3HO0CsCQiVQQXQ%3D%3D" TargetMode="External"/><Relationship Id="rId20" Type="http://schemas.openxmlformats.org/officeDocument/2006/relationships/hyperlink" Target="https://vi.aliexpress.com/item/1005003522894174.html?spm=a2g0o.order_list.order_list_main.50.21ef18020MZUzD&amp;gatewayAdapt=glo2vnm" TargetMode="External"/><Relationship Id="rId1" Type="http://schemas.openxmlformats.org/officeDocument/2006/relationships/hyperlink" Target="https://www.auselectronicsdirect.com.au/7.4v-8000mah-2s-50c-li-po-battery-with-ec5-plug?gad_source=1&amp;gclid=CjwKCAjw0YGyBhByEiwAQmBEWoJPRB4Gn3qcIpOLHLmiuEGMj9eblM8MRNABlVy8A0xN3SJvZZnl4xoCxjgQAvD_BwE" TargetMode="External"/><Relationship Id="rId6" Type="http://schemas.openxmlformats.org/officeDocument/2006/relationships/hyperlink" Target="https://www.aliexpress.com/item/32827000998.html?spm=a2g0o.store_pc_allProduct.0.0.22cf268cItmqG4&amp;pdp_ext_f=%7B%22sku_id%22:%2265011521147%22,%22ship_from%22:%22%22%7D&amp;gps-id=pcStoreJustForYou&amp;scm=1007.23125.137358.0&amp;scm_id=1007.23125.137358.0&amp;scm-url=1007.23125.137358.0&amp;pvid=f91d933d-f4cb-4de2-8d6e-91f157ef296f" TargetMode="External"/><Relationship Id="rId11" Type="http://schemas.openxmlformats.org/officeDocument/2006/relationships/hyperlink" Target="https://www.aliexpress.com/item/32878321408.html?spm=a2g0o.detail.1000023.6.64cd339bFmvU9y" TargetMode="External"/><Relationship Id="rId24" Type="http://schemas.openxmlformats.org/officeDocument/2006/relationships/hyperlink" Target="https://www.rmcomponents.com.au/products/3d-printer-filament-tpu-red-green-blue-yellow-and-orange-color-250g?_pos=3&amp;_sid=f1b95b087&amp;_ss=r" TargetMode="External"/><Relationship Id="rId5" Type="http://schemas.openxmlformats.org/officeDocument/2006/relationships/hyperlink" Target="https://www.aliexpress.com/item/1005001485067326.html?spm=a2g0o.store_pc_allProduct.8148356.2.597d5530ZMIYkS&amp;pdp_npi=3%40dis%21AUD%21AU%20%243.56%21AU%20%242.67%21%21%21%21%21%402101d8f416844919484488898e1367%2112000016307456024%21sh%21AU%213891807975" TargetMode="External"/><Relationship Id="rId15" Type="http://schemas.openxmlformats.org/officeDocument/2006/relationships/hyperlink" Target="https://au.mouser.com/ProductDetail/Delta-Electronics/AFB0605MC?qs=%2FW4LtXOBxKtFoJ8jJfKvRw%3D%3D" TargetMode="External"/><Relationship Id="rId23" Type="http://schemas.openxmlformats.org/officeDocument/2006/relationships/hyperlink" Target="https://www.rmcomponents.com.au/products/abs-3d-printer-filament-red-green-orange-black-and-white-color-250g?variant=46272656343277&amp;gad_source=1&amp;gclid=EAIaIQobChMIlN-J1PWSiQMVM8wWBR05FTRpEAQYAyABEgIT__D_BwE" TargetMode="External"/><Relationship Id="rId10" Type="http://schemas.openxmlformats.org/officeDocument/2006/relationships/hyperlink" Target="https://www.aliexpress.com/item/32878321408.html?spm=a2g0o.detail.1000023.6.64cd339bFmvU9y" TargetMode="External"/><Relationship Id="rId19" Type="http://schemas.openxmlformats.org/officeDocument/2006/relationships/hyperlink" Target="https://www.acrylicsonline.com.au/products/matte-black-acrylic-sheet" TargetMode="External"/><Relationship Id="rId4" Type="http://schemas.openxmlformats.org/officeDocument/2006/relationships/hyperlink" Target="https://www.aliexpress.com/item/1005004670681332.html?spm=a2g0o.cart.0.0.35d338daLsP2P7&amp;mp=1" TargetMode="External"/><Relationship Id="rId9" Type="http://schemas.openxmlformats.org/officeDocument/2006/relationships/hyperlink" Target="https://www.aliexpress.com/item/1005004660730267.html?spm=a2g0o.detail.1000023.16.1569213ad8nkQv" TargetMode="External"/><Relationship Id="rId14" Type="http://schemas.openxmlformats.org/officeDocument/2006/relationships/hyperlink" Target="https://core-electronics.com.au/microsd-memory-card-32gb-class-10.html" TargetMode="External"/><Relationship Id="rId22" Type="http://schemas.openxmlformats.org/officeDocument/2006/relationships/hyperlink" Target="https://www.rmcomponents.com.au/products/pla-3d-printer-filament-red-green-orange-black-and-white-color-250g?_pos=10&amp;_sid=2af4b1234&amp;_ss=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au.mouser.com/ProductDetail/603-RC0603FR-0710RL" TargetMode="External"/><Relationship Id="rId18" Type="http://schemas.openxmlformats.org/officeDocument/2006/relationships/hyperlink" Target="https://au.mouser.com/ProductDetail/810-C1608C0G1H100D" TargetMode="External"/><Relationship Id="rId26" Type="http://schemas.openxmlformats.org/officeDocument/2006/relationships/hyperlink" Target="https://au.mouser.com/ProductDetail/637-MMBT3904" TargetMode="External"/><Relationship Id="rId3" Type="http://schemas.openxmlformats.org/officeDocument/2006/relationships/hyperlink" Target="https://au.mouser.com/ProductDetail/621-AP7370-33W5-7" TargetMode="External"/><Relationship Id="rId21" Type="http://schemas.openxmlformats.org/officeDocument/2006/relationships/hyperlink" Target="https://au.mouser.com/ProductDetail/187-CL10A475KP8NNWC" TargetMode="External"/><Relationship Id="rId7" Type="http://schemas.openxmlformats.org/officeDocument/2006/relationships/hyperlink" Target="https://www.digikey.com.au/en/products/detail/jst-sales-america-inc/BM05B-GHS-TBT/807803" TargetMode="External"/><Relationship Id="rId12" Type="http://schemas.openxmlformats.org/officeDocument/2006/relationships/hyperlink" Target="https://au.mouser.com/ProductDetail/667-ERJ-8CWFR010V" TargetMode="External"/><Relationship Id="rId17" Type="http://schemas.openxmlformats.org/officeDocument/2006/relationships/hyperlink" Target="https://au.mouser.com/ProductDetail/667-ERA-3AEB103V" TargetMode="External"/><Relationship Id="rId25" Type="http://schemas.openxmlformats.org/officeDocument/2006/relationships/hyperlink" Target="https://au.mouser.com/ProductDetail/710-744311100" TargetMode="External"/><Relationship Id="rId33" Type="http://schemas.openxmlformats.org/officeDocument/2006/relationships/printerSettings" Target="../printerSettings/printerSettings2.bin"/><Relationship Id="rId2" Type="http://schemas.openxmlformats.org/officeDocument/2006/relationships/hyperlink" Target="https://jlcpcb.com/" TargetMode="External"/><Relationship Id="rId16" Type="http://schemas.openxmlformats.org/officeDocument/2006/relationships/hyperlink" Target="https://au.mouser.com/ProductDetail/603-RC0603FR-078K2L" TargetMode="External"/><Relationship Id="rId20" Type="http://schemas.openxmlformats.org/officeDocument/2006/relationships/hyperlink" Target="https://au.mouser.com/ProductDetail/81-GRM188R71C474KA88" TargetMode="External"/><Relationship Id="rId29" Type="http://schemas.openxmlformats.org/officeDocument/2006/relationships/hyperlink" Target="https://www.ebay.com.au/itm/283707768049" TargetMode="External"/><Relationship Id="rId1" Type="http://schemas.openxmlformats.org/officeDocument/2006/relationships/hyperlink" Target="https://jlcpcb.com/" TargetMode="External"/><Relationship Id="rId6" Type="http://schemas.openxmlformats.org/officeDocument/2006/relationships/hyperlink" Target="https://www.digikey.com.au/en/products/detail/jst-sales-america-inc/B5P-VH/926550" TargetMode="External"/><Relationship Id="rId11" Type="http://schemas.openxmlformats.org/officeDocument/2006/relationships/hyperlink" Target="https://au.mouser.com/ProductDetail/595-INA3221AIRGVR" TargetMode="External"/><Relationship Id="rId24" Type="http://schemas.openxmlformats.org/officeDocument/2006/relationships/hyperlink" Target="https://au.mouser.com/ProductDetail/187-CL10A226MP8NUNE" TargetMode="External"/><Relationship Id="rId32" Type="http://schemas.openxmlformats.org/officeDocument/2006/relationships/hyperlink" Target="https://vi.aliexpress.com/item/1005006084779029.html?spm=a2g0n.shopcart.0.0.14aa38dapWa7QV&amp;mp=1&amp;_gl=1*g1a1w2*_gcl_aw*R0NMLjE3MjUwMjcyNzYuQ2owS0NRancyOFcyQmhDN0FSSXNBUGVycmNKX2NCYWs4NWtfV2d0dFM5Sjg2TlJrd3hSbmEyY3R1dW1MMFRRYjFYV3F3bHJOUVNMUWYyOGFBa1FmRUFMd193Y0I.*_gcl_dc*R0NMLjE3MjUwMjcyNzYuQ2owS0NRancyOFcyQmhDN0FSSXNBUGVycmNKX2NCYWs4NWtfV2d0dFM5Sjg2TlJrd3hSbmEyY3R1dW1MMFRRYjFYV3F3bHJOUVNMUWYyOGFBa1FmRUFMd193Y0I.*_gcl_au*MjM1MTUwNjkuMTcxOTM2MTYwMA..*_ga*MjAzNjU3MDQyNC4xNzE5MzYxNjAw*_ga_VED1YSGNC7*MTcyNjgxMjQ2NC4xNy4xLjE3MjY4MTI1OTYuMi4wLjA&amp;fbclid=IwZXh0bgNhZW0CMTEAAR3sFMzb14_jPU9j-uEho-G0HYgsalx6qGfnrglQEGbdsXZl7ZRbR8LAHT8_aem_egQB8ZSaoh6Xg4d1Yid-mQ&amp;gatewayAdapt=glo2vnm" TargetMode="External"/><Relationship Id="rId5" Type="http://schemas.openxmlformats.org/officeDocument/2006/relationships/hyperlink" Target="https://au.mouser.com/ProductDetail/771-PCA9685PW%2c112" TargetMode="External"/><Relationship Id="rId15" Type="http://schemas.openxmlformats.org/officeDocument/2006/relationships/hyperlink" Target="https://au.mouser.com/ProductDetail/667-ERJ-3GEYJ102V" TargetMode="External"/><Relationship Id="rId23" Type="http://schemas.openxmlformats.org/officeDocument/2006/relationships/hyperlink" Target="https://au.mouser.com/ProductDetail/667-EEE-FK1H100P" TargetMode="External"/><Relationship Id="rId28" Type="http://schemas.openxmlformats.org/officeDocument/2006/relationships/hyperlink" Target="https://au.mouser.com/ProductDetail/534-3587TR" TargetMode="External"/><Relationship Id="rId10" Type="http://schemas.openxmlformats.org/officeDocument/2006/relationships/hyperlink" Target="https://au.mouser.com/ProductDetail/200-HTSW10108GTRA" TargetMode="External"/><Relationship Id="rId19" Type="http://schemas.openxmlformats.org/officeDocument/2006/relationships/hyperlink" Target="https://au.mouser.com/ProductDetail/80-C0603X104K5R" TargetMode="External"/><Relationship Id="rId31" Type="http://schemas.openxmlformats.org/officeDocument/2006/relationships/hyperlink" Target="https://au.mouser.com/ProductDetail/604-AA3528VRVFS-A" TargetMode="External"/><Relationship Id="rId4" Type="http://schemas.openxmlformats.org/officeDocument/2006/relationships/hyperlink" Target="https://au.mouser.com/ProductDetail/581-0603ZD105K" TargetMode="External"/><Relationship Id="rId9" Type="http://schemas.openxmlformats.org/officeDocument/2006/relationships/hyperlink" Target="https://www.digikey.com.au/en/products/detail/jst-sales-america-inc/BM02B-GHS-TBT/807800" TargetMode="External"/><Relationship Id="rId14" Type="http://schemas.openxmlformats.org/officeDocument/2006/relationships/hyperlink" Target="https://www.mouser.com/ProductDetail/603-RT0603DRD07300RL" TargetMode="External"/><Relationship Id="rId22" Type="http://schemas.openxmlformats.org/officeDocument/2006/relationships/hyperlink" Target="https://au.mouser.com/ProductDetail/963-LMK107BBJ106MALT" TargetMode="External"/><Relationship Id="rId27" Type="http://schemas.openxmlformats.org/officeDocument/2006/relationships/hyperlink" Target="https://au.mouser.com/ProductDetail/583-BAT54S" TargetMode="External"/><Relationship Id="rId30" Type="http://schemas.openxmlformats.org/officeDocument/2006/relationships/hyperlink" Target="https://au.mouser.com/ProductDetail/576-0805L002YR" TargetMode="External"/><Relationship Id="rId8" Type="http://schemas.openxmlformats.org/officeDocument/2006/relationships/hyperlink" Target="https://www.digikey.com.au/en/products/detail/jst-sales-america-inc/S3B-XH-A/165104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vi.aliexpress.com/item/1005005448034046.html?spm=a2g0o.cart.0.0.510pcs/Lot%20B5PS-VH(LF)(SN)%203.96mm%20Pitch%205PIN%20R/A%20Wire%20to%20Board%20Crimp%20style%20Connectors2cc38daWaA0Tp&amp;mp=1&amp;gatewayAdapt=glo2vnm" TargetMode="External"/><Relationship Id="rId7" Type="http://schemas.openxmlformats.org/officeDocument/2006/relationships/printerSettings" Target="../printerSettings/printerSettings3.bin"/><Relationship Id="rId2" Type="http://schemas.openxmlformats.org/officeDocument/2006/relationships/hyperlink" Target="https://www.digikey.com.au/en/products/detail/jst-sales-america-inc/BM08B-GHS-TBT/807806" TargetMode="External"/><Relationship Id="rId1" Type="http://schemas.openxmlformats.org/officeDocument/2006/relationships/hyperlink" Target="https://jlcpcb.com/" TargetMode="External"/><Relationship Id="rId6" Type="http://schemas.openxmlformats.org/officeDocument/2006/relationships/hyperlink" Target="https://vi.aliexpress.com/item/4000330409245.html?spm=a2g0o.cart.0.0.52cc38daWaA0Tp&amp;mp=1&amp;gatewayAdapt=glo2vnm" TargetMode="External"/><Relationship Id="rId5" Type="http://schemas.openxmlformats.org/officeDocument/2006/relationships/hyperlink" Target="https://core-electronics.com.au/gpio-header-for-raspberry-pi-hat-2x20-short-female-header.html" TargetMode="External"/><Relationship Id="rId4" Type="http://schemas.openxmlformats.org/officeDocument/2006/relationships/hyperlink" Target="https://vi.aliexpress.com/item/4000330409245.html?spm=a2g0o.cart.0.0.52cc38daWaA0Tp&amp;mp=1&amp;gatewayAdapt=glo2vn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68D1D-E165-41D8-A12E-FFB68973B324}">
  <sheetPr>
    <pageSetUpPr fitToPage="1"/>
  </sheetPr>
  <dimension ref="B1:H31"/>
  <sheetViews>
    <sheetView tabSelected="1" topLeftCell="A17" zoomScale="96" workbookViewId="0">
      <selection activeCell="E13" sqref="E13"/>
    </sheetView>
  </sheetViews>
  <sheetFormatPr defaultRowHeight="14.4" x14ac:dyDescent="0.3"/>
  <cols>
    <col min="1" max="1" width="4.33203125" customWidth="1"/>
    <col min="2" max="2" width="27.6640625" bestFit="1" customWidth="1"/>
    <col min="3" max="3" width="29.33203125" bestFit="1" customWidth="1"/>
    <col min="4" max="4" width="27.88671875" customWidth="1"/>
    <col min="5" max="5" width="69" bestFit="1" customWidth="1"/>
    <col min="6" max="6" width="8.88671875" customWidth="1"/>
    <col min="7" max="7" width="13.88671875" customWidth="1"/>
    <col min="8" max="8" width="11.109375" customWidth="1"/>
    <col min="11" max="11" width="26.88671875" bestFit="1" customWidth="1"/>
  </cols>
  <sheetData>
    <row r="1" spans="2:8" ht="15" thickBot="1" x14ac:dyDescent="0.35"/>
    <row r="2" spans="2:8" ht="15" thickBot="1" x14ac:dyDescent="0.35">
      <c r="B2" s="9" t="s">
        <v>0</v>
      </c>
      <c r="C2" s="9" t="s">
        <v>1</v>
      </c>
      <c r="D2" s="9" t="s">
        <v>56</v>
      </c>
      <c r="E2" s="9" t="s">
        <v>2</v>
      </c>
      <c r="F2" s="9" t="s">
        <v>45</v>
      </c>
      <c r="G2" s="9" t="s">
        <v>3</v>
      </c>
      <c r="H2" s="9" t="s">
        <v>4</v>
      </c>
    </row>
    <row r="3" spans="2:8" x14ac:dyDescent="0.3">
      <c r="B3" s="31" t="s">
        <v>5</v>
      </c>
      <c r="C3" s="6" t="s">
        <v>6</v>
      </c>
      <c r="D3" s="22" t="s">
        <v>7</v>
      </c>
      <c r="E3" s="6" t="s">
        <v>8</v>
      </c>
      <c r="F3" s="6">
        <v>12</v>
      </c>
      <c r="G3" s="6">
        <v>44.489166666666669</v>
      </c>
      <c r="H3" s="6">
        <f>F3*G3</f>
        <v>533.87</v>
      </c>
    </row>
    <row r="4" spans="2:8" x14ac:dyDescent="0.3">
      <c r="B4" s="32"/>
      <c r="C4" s="7" t="s">
        <v>49</v>
      </c>
      <c r="D4" s="21" t="s">
        <v>210</v>
      </c>
      <c r="E4" s="7" t="s">
        <v>26</v>
      </c>
      <c r="F4" s="7">
        <v>4</v>
      </c>
      <c r="G4" s="7">
        <v>2.36</v>
      </c>
      <c r="H4" s="7">
        <f t="shared" ref="H4:H29" si="0">F4*G4</f>
        <v>9.44</v>
      </c>
    </row>
    <row r="5" spans="2:8" x14ac:dyDescent="0.3">
      <c r="B5" s="32"/>
      <c r="C5" s="7" t="s">
        <v>28</v>
      </c>
      <c r="D5" s="21" t="s">
        <v>29</v>
      </c>
      <c r="E5" s="7" t="s">
        <v>30</v>
      </c>
      <c r="F5" s="7">
        <v>1</v>
      </c>
      <c r="G5" s="7">
        <v>6.54</v>
      </c>
      <c r="H5" s="7">
        <f t="shared" si="0"/>
        <v>6.54</v>
      </c>
    </row>
    <row r="6" spans="2:8" x14ac:dyDescent="0.3">
      <c r="B6" s="32"/>
      <c r="C6" s="7" t="s">
        <v>27</v>
      </c>
      <c r="D6" s="21" t="s">
        <v>183</v>
      </c>
      <c r="E6" s="7" t="s">
        <v>184</v>
      </c>
      <c r="F6" s="7">
        <v>4</v>
      </c>
      <c r="G6" s="7">
        <v>0.38</v>
      </c>
      <c r="H6" s="7">
        <f t="shared" si="0"/>
        <v>1.52</v>
      </c>
    </row>
    <row r="7" spans="2:8" x14ac:dyDescent="0.3">
      <c r="B7" s="32"/>
      <c r="C7" s="7" t="s">
        <v>55</v>
      </c>
      <c r="D7" s="29" t="s">
        <v>207</v>
      </c>
      <c r="E7" s="7" t="s">
        <v>211</v>
      </c>
      <c r="F7" s="7">
        <v>1</v>
      </c>
      <c r="G7" s="7">
        <v>14.75</v>
      </c>
      <c r="H7" s="7">
        <f t="shared" si="0"/>
        <v>14.75</v>
      </c>
    </row>
    <row r="8" spans="2:8" x14ac:dyDescent="0.3">
      <c r="B8" s="32"/>
      <c r="C8" s="7" t="s">
        <v>53</v>
      </c>
      <c r="D8" s="21" t="s">
        <v>37</v>
      </c>
      <c r="E8" s="7" t="s">
        <v>38</v>
      </c>
      <c r="F8" s="7">
        <v>1</v>
      </c>
      <c r="G8" s="7">
        <v>1.26</v>
      </c>
      <c r="H8" s="7">
        <f t="shared" si="0"/>
        <v>1.26</v>
      </c>
    </row>
    <row r="9" spans="2:8" x14ac:dyDescent="0.3">
      <c r="B9" s="32"/>
      <c r="C9" s="7" t="s">
        <v>39</v>
      </c>
      <c r="D9" s="21" t="s">
        <v>37</v>
      </c>
      <c r="E9" s="7" t="s">
        <v>40</v>
      </c>
      <c r="F9" s="7">
        <v>1</v>
      </c>
      <c r="G9" s="7">
        <v>1.1399999999999999</v>
      </c>
      <c r="H9" s="7">
        <f t="shared" si="0"/>
        <v>1.1399999999999999</v>
      </c>
    </row>
    <row r="10" spans="2:8" x14ac:dyDescent="0.3">
      <c r="B10" s="32"/>
      <c r="C10" s="7" t="s">
        <v>52</v>
      </c>
      <c r="D10" s="21" t="s">
        <v>31</v>
      </c>
      <c r="E10" s="7" t="s">
        <v>32</v>
      </c>
      <c r="F10" s="7">
        <v>1</v>
      </c>
      <c r="G10" s="7">
        <v>5.19</v>
      </c>
      <c r="H10" s="7">
        <f t="shared" si="0"/>
        <v>5.19</v>
      </c>
    </row>
    <row r="11" spans="2:8" x14ac:dyDescent="0.3">
      <c r="B11" s="32"/>
      <c r="C11" s="7" t="s">
        <v>51</v>
      </c>
      <c r="D11" s="21" t="s">
        <v>31</v>
      </c>
      <c r="E11" s="7" t="s">
        <v>33</v>
      </c>
      <c r="F11" s="7">
        <v>1</v>
      </c>
      <c r="G11" s="7">
        <v>5.19</v>
      </c>
      <c r="H11" s="7">
        <f t="shared" si="0"/>
        <v>5.19</v>
      </c>
    </row>
    <row r="12" spans="2:8" ht="15" thickBot="1" x14ac:dyDescent="0.35">
      <c r="B12" s="32"/>
      <c r="C12" s="7" t="s">
        <v>54</v>
      </c>
      <c r="D12" s="21" t="s">
        <v>185</v>
      </c>
      <c r="E12" s="7" t="s">
        <v>186</v>
      </c>
      <c r="F12" s="7">
        <v>1</v>
      </c>
      <c r="G12" s="7">
        <v>5.38</v>
      </c>
      <c r="H12" s="7">
        <f t="shared" si="0"/>
        <v>5.38</v>
      </c>
    </row>
    <row r="13" spans="2:8" x14ac:dyDescent="0.3">
      <c r="B13" s="31" t="s">
        <v>58</v>
      </c>
      <c r="C13" s="6" t="s">
        <v>9</v>
      </c>
      <c r="D13" s="22" t="s">
        <v>10</v>
      </c>
      <c r="E13" s="6" t="s">
        <v>11</v>
      </c>
      <c r="F13" s="6">
        <v>1</v>
      </c>
      <c r="G13" s="6">
        <v>127.9</v>
      </c>
      <c r="H13" s="6">
        <f t="shared" si="0"/>
        <v>127.9</v>
      </c>
    </row>
    <row r="14" spans="2:8" x14ac:dyDescent="0.3">
      <c r="B14" s="32"/>
      <c r="C14" s="7" t="s">
        <v>23</v>
      </c>
      <c r="D14" s="21" t="s">
        <v>24</v>
      </c>
      <c r="E14" s="7" t="s">
        <v>25</v>
      </c>
      <c r="F14" s="7">
        <v>1</v>
      </c>
      <c r="G14" s="7">
        <v>19</v>
      </c>
      <c r="H14" s="7">
        <f t="shared" si="0"/>
        <v>19</v>
      </c>
    </row>
    <row r="15" spans="2:8" x14ac:dyDescent="0.3">
      <c r="B15" s="32"/>
      <c r="C15" s="7" t="s">
        <v>17</v>
      </c>
      <c r="D15" s="21" t="s">
        <v>18</v>
      </c>
      <c r="E15" s="7" t="s">
        <v>19</v>
      </c>
      <c r="F15" s="7">
        <v>1</v>
      </c>
      <c r="G15" s="7">
        <v>19.95</v>
      </c>
      <c r="H15" s="7">
        <f t="shared" si="0"/>
        <v>19.95</v>
      </c>
    </row>
    <row r="16" spans="2:8" ht="15" thickBot="1" x14ac:dyDescent="0.35">
      <c r="B16" s="33"/>
      <c r="C16" s="8" t="s">
        <v>12</v>
      </c>
      <c r="D16" s="18" t="s">
        <v>13</v>
      </c>
      <c r="E16" s="8" t="s">
        <v>14</v>
      </c>
      <c r="F16" s="8">
        <v>2</v>
      </c>
      <c r="G16" s="8">
        <v>21.42</v>
      </c>
      <c r="H16" s="8">
        <f t="shared" si="0"/>
        <v>42.84</v>
      </c>
    </row>
    <row r="17" spans="2:8" x14ac:dyDescent="0.3">
      <c r="B17" s="31" t="s">
        <v>59</v>
      </c>
      <c r="C17" s="6" t="s">
        <v>77</v>
      </c>
      <c r="D17" s="22" t="s">
        <v>46</v>
      </c>
      <c r="E17" s="6" t="s">
        <v>76</v>
      </c>
      <c r="F17" s="6">
        <v>1</v>
      </c>
      <c r="G17" s="6">
        <v>94.95</v>
      </c>
      <c r="H17" s="6">
        <f t="shared" si="0"/>
        <v>94.95</v>
      </c>
    </row>
    <row r="18" spans="2:8" x14ac:dyDescent="0.3">
      <c r="B18" s="32"/>
      <c r="C18" s="7" t="s">
        <v>20</v>
      </c>
      <c r="D18" s="21" t="s">
        <v>21</v>
      </c>
      <c r="E18" s="7" t="s">
        <v>22</v>
      </c>
      <c r="F18" s="7">
        <v>1</v>
      </c>
      <c r="G18" s="7">
        <v>19.27</v>
      </c>
      <c r="H18" s="7">
        <f t="shared" si="0"/>
        <v>19.27</v>
      </c>
    </row>
    <row r="19" spans="2:8" ht="15" thickBot="1" x14ac:dyDescent="0.35">
      <c r="B19" s="33"/>
      <c r="C19" s="8" t="s">
        <v>34</v>
      </c>
      <c r="D19" s="18" t="s">
        <v>35</v>
      </c>
      <c r="E19" s="8" t="s">
        <v>36</v>
      </c>
      <c r="F19" s="8">
        <v>1</v>
      </c>
      <c r="G19" s="8">
        <v>2.76</v>
      </c>
      <c r="H19" s="8">
        <f t="shared" si="0"/>
        <v>2.76</v>
      </c>
    </row>
    <row r="20" spans="2:8" x14ac:dyDescent="0.3">
      <c r="B20" s="34" t="s">
        <v>15</v>
      </c>
      <c r="C20" s="6" t="s">
        <v>47</v>
      </c>
      <c r="D20" s="6" t="s">
        <v>196</v>
      </c>
      <c r="E20" s="6" t="s">
        <v>194</v>
      </c>
      <c r="F20" s="6">
        <v>1</v>
      </c>
      <c r="G20" s="6">
        <f>'PDB BOM'!H40</f>
        <v>112.69266666666665</v>
      </c>
      <c r="H20" s="6">
        <f t="shared" si="0"/>
        <v>112.69266666666665</v>
      </c>
    </row>
    <row r="21" spans="2:8" ht="15" thickBot="1" x14ac:dyDescent="0.35">
      <c r="B21" s="35"/>
      <c r="C21" s="8" t="s">
        <v>48</v>
      </c>
      <c r="D21" s="8" t="s">
        <v>196</v>
      </c>
      <c r="E21" s="8" t="s">
        <v>195</v>
      </c>
      <c r="F21" s="8">
        <v>1</v>
      </c>
      <c r="G21" s="8">
        <f>'Pi Hat BOM'!H10</f>
        <v>9.8680000000000003</v>
      </c>
      <c r="H21" s="8">
        <f t="shared" si="0"/>
        <v>9.8680000000000003</v>
      </c>
    </row>
    <row r="22" spans="2:8" ht="15" thickBot="1" x14ac:dyDescent="0.35">
      <c r="B22" s="31" t="s">
        <v>16</v>
      </c>
      <c r="C22" s="6" t="s">
        <v>50</v>
      </c>
      <c r="D22" s="22" t="s">
        <v>208</v>
      </c>
      <c r="E22" s="6" t="s">
        <v>209</v>
      </c>
      <c r="F22" s="6">
        <v>1</v>
      </c>
      <c r="G22" s="6">
        <v>22.5</v>
      </c>
      <c r="H22" s="6">
        <f t="shared" si="0"/>
        <v>22.5</v>
      </c>
    </row>
    <row r="23" spans="2:8" x14ac:dyDescent="0.3">
      <c r="B23" s="32"/>
      <c r="C23" s="3" t="s">
        <v>190</v>
      </c>
      <c r="D23" s="29" t="s">
        <v>206</v>
      </c>
      <c r="E23" s="3" t="s">
        <v>212</v>
      </c>
      <c r="F23" s="3">
        <v>1</v>
      </c>
      <c r="G23" s="3">
        <v>12.85</v>
      </c>
      <c r="H23" s="6">
        <f t="shared" si="0"/>
        <v>12.85</v>
      </c>
    </row>
    <row r="24" spans="2:8" ht="15" thickBot="1" x14ac:dyDescent="0.35">
      <c r="B24" s="33"/>
      <c r="C24" s="8" t="s">
        <v>187</v>
      </c>
      <c r="D24" s="18" t="s">
        <v>188</v>
      </c>
      <c r="E24" s="8" t="s">
        <v>189</v>
      </c>
      <c r="F24" s="8">
        <v>2</v>
      </c>
      <c r="G24" s="8">
        <v>5.79</v>
      </c>
      <c r="H24" s="8">
        <f t="shared" si="0"/>
        <v>11.58</v>
      </c>
    </row>
    <row r="25" spans="2:8" ht="15" thickBot="1" x14ac:dyDescent="0.35">
      <c r="B25" s="5" t="s">
        <v>41</v>
      </c>
      <c r="C25" s="10" t="s">
        <v>42</v>
      </c>
      <c r="D25" s="27" t="s">
        <v>43</v>
      </c>
      <c r="E25" s="10" t="s">
        <v>44</v>
      </c>
      <c r="F25" s="10">
        <v>1</v>
      </c>
      <c r="G25" s="10">
        <v>79</v>
      </c>
      <c r="H25" s="10">
        <f t="shared" si="0"/>
        <v>79</v>
      </c>
    </row>
    <row r="26" spans="2:8" ht="37.799999999999997" customHeight="1" thickBot="1" x14ac:dyDescent="0.35">
      <c r="B26" s="36" t="s">
        <v>57</v>
      </c>
      <c r="C26" s="37"/>
      <c r="D26" s="37"/>
      <c r="E26" s="37"/>
      <c r="F26" s="37"/>
      <c r="G26" s="37"/>
      <c r="H26" s="38"/>
    </row>
    <row r="27" spans="2:8" x14ac:dyDescent="0.3">
      <c r="B27" s="32" t="s">
        <v>16</v>
      </c>
      <c r="C27" s="7" t="s">
        <v>197</v>
      </c>
      <c r="D27" s="21" t="s">
        <v>203</v>
      </c>
      <c r="E27" s="7" t="s">
        <v>200</v>
      </c>
      <c r="F27" s="7">
        <v>2</v>
      </c>
      <c r="G27" s="7">
        <v>24</v>
      </c>
      <c r="H27" s="7">
        <f t="shared" si="0"/>
        <v>48</v>
      </c>
    </row>
    <row r="28" spans="2:8" x14ac:dyDescent="0.3">
      <c r="B28" s="32"/>
      <c r="C28" s="7" t="s">
        <v>198</v>
      </c>
      <c r="D28" s="21" t="s">
        <v>201</v>
      </c>
      <c r="E28" s="7" t="s">
        <v>202</v>
      </c>
      <c r="F28" s="7">
        <v>0.6</v>
      </c>
      <c r="G28" s="7">
        <v>7.84</v>
      </c>
      <c r="H28" s="7">
        <f t="shared" si="0"/>
        <v>4.7039999999999997</v>
      </c>
    </row>
    <row r="29" spans="2:8" ht="15" thickBot="1" x14ac:dyDescent="0.35">
      <c r="B29" s="33"/>
      <c r="C29" s="8" t="s">
        <v>199</v>
      </c>
      <c r="D29" s="18" t="s">
        <v>205</v>
      </c>
      <c r="E29" s="8" t="s">
        <v>204</v>
      </c>
      <c r="F29" s="8">
        <v>0.2</v>
      </c>
      <c r="G29" s="8">
        <v>11.79</v>
      </c>
      <c r="H29" s="8">
        <f t="shared" si="0"/>
        <v>2.3580000000000001</v>
      </c>
    </row>
    <row r="30" spans="2:8" ht="15" thickBot="1" x14ac:dyDescent="0.35"/>
    <row r="31" spans="2:8" ht="15" thickBot="1" x14ac:dyDescent="0.35">
      <c r="G31" s="28" t="s">
        <v>175</v>
      </c>
      <c r="H31" s="1">
        <f>SUM(H3:H25, H27:H29)</f>
        <v>1214.5026666666665</v>
      </c>
    </row>
  </sheetData>
  <mergeCells count="7">
    <mergeCell ref="B3:B12"/>
    <mergeCell ref="B27:B29"/>
    <mergeCell ref="B22:B24"/>
    <mergeCell ref="B20:B21"/>
    <mergeCell ref="B26:H26"/>
    <mergeCell ref="B17:B19"/>
    <mergeCell ref="B13:B16"/>
  </mergeCells>
  <hyperlinks>
    <hyperlink ref="D17" r:id="rId1" xr:uid="{D0D9D3C2-B809-4228-B726-6C9E3ED01E2D}"/>
    <hyperlink ref="D23" r:id="rId2" xr:uid="{950EF0BE-C020-42A3-A7B6-53E2490B4070}"/>
    <hyperlink ref="D7" r:id="rId3" xr:uid="{24A93D72-3C89-4BB0-83E7-73365AD719B6}"/>
    <hyperlink ref="D3" r:id="rId4" xr:uid="{4CCCE229-B742-43E3-ACC9-1796574412B5}"/>
    <hyperlink ref="D4" r:id="rId5" xr:uid="{4BD0E667-3D73-4C91-AE71-ACB37533CA3F}"/>
    <hyperlink ref="D5" r:id="rId6" display="https://www.aliexpress.com/item/32827000998.html?spm=a2g0o.store_pc_allProduct.0.0.22cf268cItmqG4&amp;pdp_ext_f=%7B%22sku_id%22:%2265011521147%22,%22ship_from%22:%22%22%7D&amp;gps-id=pcStoreJustForYou&amp;scm=1007.23125.137358.0&amp;scm_id=1007.23125.137358.0&amp;scm-url=1007.23125.137358.0&amp;pvid=f91d933d-f4cb-4de2-8d6e-91f157ef296f" xr:uid="{3A76958E-D016-4C70-8CED-649A9D03758B}"/>
    <hyperlink ref="D6" r:id="rId7" location="nav-specification" display="https://vi.aliexpress.com/item/1005005848003793.html?spm=a2g0o.productlist.main.33.6117lcyGlcyG5l&amp;algo_pvid=d8573448-b876-42b1-a9d4-ed5775dc12c5&amp;algo_exp_id=d8573448-b876-42b1-a9d4-ed5775dc12c5-16&amp;pdp_npi=4%40dis%21AUD%210.63%210.38%21%21%210.42%210.25%21%402101fb0917247586979807515e2847%2112000034563733367%21sea%21AU%210%21ABX&amp;curPageLogUid=eD1RROUmUqHK&amp;utparam-url=scene%3Asearch%7Cquery_from%3A&amp;gatewayAdapt=glo2vnm#nav-specification" xr:uid="{7262FC2A-6B62-4C7F-B344-25B2158040BC}"/>
    <hyperlink ref="D8" r:id="rId8" xr:uid="{49F3062B-254C-40BA-9291-DB532708EA1C}"/>
    <hyperlink ref="D9" r:id="rId9" xr:uid="{14924555-62CF-45D2-AD41-49E5F826B865}"/>
    <hyperlink ref="D10" r:id="rId10" xr:uid="{902A021F-9410-4473-B353-DFC123FC2444}"/>
    <hyperlink ref="D11" r:id="rId11" xr:uid="{9415C0B4-C337-45E4-975D-AC6AEB8220C6}"/>
    <hyperlink ref="D12" r:id="rId12" display="https://vi.aliexpress.com/item/1005007293843469.html?spm=a2g0o.productlist.main.1.2b97524auaZoyq&amp;algo_pvid=edf15df3-bb5d-46aa-8ffa-81d870d244db&amp;algo_exp_id=edf15df3-bb5d-46aa-8ffa-81d870d244db-0&amp;pdp_npi=4%40dis%21AUD%216.15%216.15%21%21%214.11%214.11%21%402101c5a717247412578362790e804b%2112000040093967208%21sea%21AU%210%21ABX&amp;curPageLogUid=86Jyfwv7f627&amp;utparam-url=scene%3Asearch%7Cquery_from%3A" xr:uid="{33BAD592-F824-481F-9D90-009CCAA31BBE}"/>
    <hyperlink ref="D13" r:id="rId13" xr:uid="{624A727C-70B3-41BB-BBAF-0A0D3F737A2D}"/>
    <hyperlink ref="D14" r:id="rId14" xr:uid="{B2BB0615-BFF2-4D37-9D43-9B8D3E887ED4}"/>
    <hyperlink ref="D16" r:id="rId15" xr:uid="{C7C83D69-36FE-47E2-9D8F-5A61A332AD28}"/>
    <hyperlink ref="D19" r:id="rId16" xr:uid="{A64DB852-6298-474A-B40B-F58794CBD9EA}"/>
    <hyperlink ref="D15" r:id="rId17" xr:uid="{1B4226E2-B619-46A1-9B40-9A2A690448A0}"/>
    <hyperlink ref="D18" r:id="rId18" xr:uid="{FC667E97-E110-4E0B-96AD-82D10C539883}"/>
    <hyperlink ref="D22" r:id="rId19" xr:uid="{D0413DD0-77EF-4987-83C7-9E08538E986F}"/>
    <hyperlink ref="D24" r:id="rId20" xr:uid="{7555CEAF-8F2D-45FF-B12F-C56A0C4DDE68}"/>
    <hyperlink ref="D25" r:id="rId21" xr:uid="{7D8E7667-1117-40FD-989D-2944DCD7DABD}"/>
    <hyperlink ref="D27" r:id="rId22" xr:uid="{38A60805-EA5F-4311-9ED4-0AE2FC209693}"/>
    <hyperlink ref="D28" r:id="rId23" xr:uid="{5D151D32-60A6-40C5-8D90-87CC6501CB9E}"/>
    <hyperlink ref="D29" r:id="rId24" xr:uid="{C678A97B-2722-4D30-B2BC-FFF15735B3BB}"/>
  </hyperlinks>
  <pageMargins left="0.25" right="0.25" top="0.75" bottom="0.75" header="0.3" footer="0.3"/>
  <pageSetup scale="69" fitToHeight="0" orientation="landscape"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A009A-41DC-44A9-8EE3-D810C634AA03}">
  <sheetPr>
    <pageSetUpPr fitToPage="1"/>
  </sheetPr>
  <dimension ref="B1:H40"/>
  <sheetViews>
    <sheetView topLeftCell="A15" zoomScaleNormal="100" workbookViewId="0">
      <selection activeCell="B40" sqref="B40"/>
    </sheetView>
  </sheetViews>
  <sheetFormatPr defaultRowHeight="14.4" x14ac:dyDescent="0.3"/>
  <cols>
    <col min="1" max="1" width="3.44140625" customWidth="1"/>
    <col min="2" max="2" width="19.88671875" bestFit="1" customWidth="1"/>
    <col min="3" max="3" width="33.6640625" bestFit="1" customWidth="1"/>
    <col min="4" max="4" width="27.5546875" customWidth="1"/>
    <col min="5" max="5" width="58.109375" bestFit="1" customWidth="1"/>
    <col min="6" max="6" width="8.6640625" customWidth="1"/>
    <col min="7" max="7" width="13.88671875" customWidth="1"/>
    <col min="8" max="8" width="11" customWidth="1"/>
  </cols>
  <sheetData>
    <row r="1" spans="2:8" ht="15" thickBot="1" x14ac:dyDescent="0.35"/>
    <row r="2" spans="2:8" ht="15" thickBot="1" x14ac:dyDescent="0.35">
      <c r="B2" s="9" t="s">
        <v>0</v>
      </c>
      <c r="C2" s="9" t="s">
        <v>1</v>
      </c>
      <c r="D2" s="9" t="s">
        <v>56</v>
      </c>
      <c r="E2" s="9" t="s">
        <v>2</v>
      </c>
      <c r="F2" s="9" t="s">
        <v>45</v>
      </c>
      <c r="G2" s="9" t="s">
        <v>3</v>
      </c>
      <c r="H2" s="14" t="s">
        <v>4</v>
      </c>
    </row>
    <row r="3" spans="2:8" x14ac:dyDescent="0.3">
      <c r="B3" s="34" t="s">
        <v>157</v>
      </c>
      <c r="C3" s="6" t="s">
        <v>61</v>
      </c>
      <c r="D3" s="22" t="s">
        <v>60</v>
      </c>
      <c r="E3" s="6" t="s">
        <v>65</v>
      </c>
      <c r="F3" s="6">
        <v>5</v>
      </c>
      <c r="G3" s="11">
        <v>0.57999999999999996</v>
      </c>
      <c r="H3" s="6">
        <f>F3*G3</f>
        <v>2.9</v>
      </c>
    </row>
    <row r="4" spans="2:8" x14ac:dyDescent="0.3">
      <c r="B4" s="39"/>
      <c r="C4" s="7" t="s">
        <v>62</v>
      </c>
      <c r="D4" s="21" t="s">
        <v>63</v>
      </c>
      <c r="E4" s="7" t="s">
        <v>64</v>
      </c>
      <c r="F4" s="7">
        <v>3</v>
      </c>
      <c r="G4" s="12">
        <v>0.83</v>
      </c>
      <c r="H4" s="7">
        <f>F4*G4</f>
        <v>2.4899999999999998</v>
      </c>
    </row>
    <row r="5" spans="2:8" x14ac:dyDescent="0.3">
      <c r="B5" s="39"/>
      <c r="C5" s="7" t="s">
        <v>66</v>
      </c>
      <c r="D5" s="21" t="s">
        <v>68</v>
      </c>
      <c r="E5" s="7" t="s">
        <v>67</v>
      </c>
      <c r="F5" s="7">
        <v>1</v>
      </c>
      <c r="G5" s="12">
        <v>0.31</v>
      </c>
      <c r="H5" s="7">
        <f t="shared" ref="H5:H38" si="0">F5*G5</f>
        <v>0.31</v>
      </c>
    </row>
    <row r="6" spans="2:8" x14ac:dyDescent="0.3">
      <c r="B6" s="39"/>
      <c r="C6" s="7" t="s">
        <v>70</v>
      </c>
      <c r="D6" s="21" t="s">
        <v>71</v>
      </c>
      <c r="E6" s="7" t="s">
        <v>69</v>
      </c>
      <c r="F6" s="7">
        <v>1</v>
      </c>
      <c r="G6" s="12">
        <v>0.62</v>
      </c>
      <c r="H6" s="7">
        <f t="shared" si="0"/>
        <v>0.62</v>
      </c>
    </row>
    <row r="7" spans="2:8" x14ac:dyDescent="0.3">
      <c r="B7" s="39"/>
      <c r="C7" s="16" t="s">
        <v>158</v>
      </c>
      <c r="D7" s="19" t="s">
        <v>159</v>
      </c>
      <c r="E7" s="16" t="s">
        <v>160</v>
      </c>
      <c r="F7" s="16">
        <v>12</v>
      </c>
      <c r="G7" s="17">
        <v>0.95799999999999996</v>
      </c>
      <c r="H7" s="16">
        <f t="shared" si="0"/>
        <v>11.495999999999999</v>
      </c>
    </row>
    <row r="8" spans="2:8" x14ac:dyDescent="0.3">
      <c r="B8" s="39"/>
      <c r="C8" s="16" t="s">
        <v>176</v>
      </c>
      <c r="D8" s="29" t="s">
        <v>191</v>
      </c>
      <c r="E8" s="16" t="s">
        <v>192</v>
      </c>
      <c r="F8" s="16">
        <v>0.1</v>
      </c>
      <c r="G8" s="17">
        <v>9.09</v>
      </c>
      <c r="H8" s="16">
        <f t="shared" si="0"/>
        <v>0.90900000000000003</v>
      </c>
    </row>
    <row r="9" spans="2:8" ht="15" thickBot="1" x14ac:dyDescent="0.35">
      <c r="B9" s="35"/>
      <c r="C9" s="8" t="s">
        <v>177</v>
      </c>
      <c r="D9" s="18" t="s">
        <v>191</v>
      </c>
      <c r="E9" s="8" t="s">
        <v>193</v>
      </c>
      <c r="F9" s="8">
        <v>0.1</v>
      </c>
      <c r="G9" s="13">
        <v>9.09</v>
      </c>
      <c r="H9" s="8">
        <f t="shared" si="0"/>
        <v>0.90900000000000003</v>
      </c>
    </row>
    <row r="10" spans="2:8" x14ac:dyDescent="0.3">
      <c r="B10" s="34" t="s">
        <v>85</v>
      </c>
      <c r="C10" s="6" t="s">
        <v>137</v>
      </c>
      <c r="D10" s="22" t="s">
        <v>83</v>
      </c>
      <c r="E10" s="6" t="s">
        <v>84</v>
      </c>
      <c r="F10" s="6">
        <v>1</v>
      </c>
      <c r="G10" s="11">
        <v>0.64400000000000002</v>
      </c>
      <c r="H10" s="6">
        <f t="shared" si="0"/>
        <v>0.64400000000000002</v>
      </c>
    </row>
    <row r="11" spans="2:8" x14ac:dyDescent="0.3">
      <c r="B11" s="39"/>
      <c r="C11" s="4" t="s">
        <v>140</v>
      </c>
      <c r="D11" s="20" t="s">
        <v>139</v>
      </c>
      <c r="E11" s="4" t="s">
        <v>138</v>
      </c>
      <c r="F11" s="4">
        <v>1</v>
      </c>
      <c r="G11" s="15">
        <v>4.58</v>
      </c>
      <c r="H11" s="7">
        <f t="shared" si="0"/>
        <v>4.58</v>
      </c>
    </row>
    <row r="12" spans="2:8" x14ac:dyDescent="0.3">
      <c r="B12" s="39"/>
      <c r="C12" s="7" t="s">
        <v>133</v>
      </c>
      <c r="D12" s="21" t="s">
        <v>132</v>
      </c>
      <c r="E12" s="7" t="s">
        <v>131</v>
      </c>
      <c r="F12" s="7">
        <v>4</v>
      </c>
      <c r="G12" s="12">
        <v>5.87</v>
      </c>
      <c r="H12" s="7">
        <f t="shared" si="0"/>
        <v>23.48</v>
      </c>
    </row>
    <row r="13" spans="2:8" x14ac:dyDescent="0.3">
      <c r="B13" s="39"/>
      <c r="C13" s="7" t="s">
        <v>136</v>
      </c>
      <c r="D13" s="21" t="s">
        <v>135</v>
      </c>
      <c r="E13" s="7" t="s">
        <v>134</v>
      </c>
      <c r="F13" s="7">
        <v>1</v>
      </c>
      <c r="G13" s="12">
        <v>3.5</v>
      </c>
      <c r="H13" s="7">
        <f t="shared" si="0"/>
        <v>3.5</v>
      </c>
    </row>
    <row r="14" spans="2:8" x14ac:dyDescent="0.3">
      <c r="B14" s="39"/>
      <c r="C14" s="16" t="s">
        <v>144</v>
      </c>
      <c r="D14" s="19" t="s">
        <v>146</v>
      </c>
      <c r="E14" s="16" t="s">
        <v>145</v>
      </c>
      <c r="F14" s="16">
        <v>1</v>
      </c>
      <c r="G14" s="17">
        <v>3.69</v>
      </c>
      <c r="H14" s="16">
        <f t="shared" si="0"/>
        <v>3.69</v>
      </c>
    </row>
    <row r="15" spans="2:8" ht="15" thickBot="1" x14ac:dyDescent="0.35">
      <c r="B15" s="35"/>
      <c r="C15" s="8" t="s">
        <v>178</v>
      </c>
      <c r="D15" s="18" t="s">
        <v>179</v>
      </c>
      <c r="E15" s="8" t="s">
        <v>180</v>
      </c>
      <c r="F15" s="8">
        <v>1</v>
      </c>
      <c r="G15" s="13">
        <v>5.13</v>
      </c>
      <c r="H15" s="8">
        <f t="shared" si="0"/>
        <v>5.13</v>
      </c>
    </row>
    <row r="16" spans="2:8" x14ac:dyDescent="0.3">
      <c r="B16" s="34" t="s">
        <v>87</v>
      </c>
      <c r="C16" s="6" t="s">
        <v>90</v>
      </c>
      <c r="D16" s="22" t="s">
        <v>109</v>
      </c>
      <c r="E16" s="6" t="s">
        <v>110</v>
      </c>
      <c r="F16" s="6">
        <v>12</v>
      </c>
      <c r="G16" s="11">
        <v>0.91100000000000003</v>
      </c>
      <c r="H16" s="6">
        <f t="shared" si="0"/>
        <v>10.932</v>
      </c>
    </row>
    <row r="17" spans="2:8" x14ac:dyDescent="0.3">
      <c r="B17" s="39"/>
      <c r="C17" s="7" t="s">
        <v>91</v>
      </c>
      <c r="D17" s="21" t="s">
        <v>104</v>
      </c>
      <c r="E17" s="7" t="s">
        <v>103</v>
      </c>
      <c r="F17" s="7">
        <v>1</v>
      </c>
      <c r="G17" s="12">
        <v>0.157</v>
      </c>
      <c r="H17" s="7">
        <f t="shared" si="0"/>
        <v>0.157</v>
      </c>
    </row>
    <row r="18" spans="2:8" x14ac:dyDescent="0.3">
      <c r="B18" s="39"/>
      <c r="C18" s="7" t="s">
        <v>89</v>
      </c>
      <c r="D18" s="21" t="s">
        <v>182</v>
      </c>
      <c r="E18" s="7" t="s">
        <v>181</v>
      </c>
      <c r="F18" s="7">
        <v>1</v>
      </c>
      <c r="G18" s="12">
        <v>0.1</v>
      </c>
      <c r="H18" s="7">
        <f t="shared" si="0"/>
        <v>0.1</v>
      </c>
    </row>
    <row r="19" spans="2:8" x14ac:dyDescent="0.3">
      <c r="B19" s="39"/>
      <c r="C19" s="7" t="s">
        <v>92</v>
      </c>
      <c r="D19" s="21" t="s">
        <v>106</v>
      </c>
      <c r="E19" t="s">
        <v>105</v>
      </c>
      <c r="F19" s="7">
        <v>2</v>
      </c>
      <c r="G19" s="12">
        <v>0.157</v>
      </c>
      <c r="H19" s="7">
        <f t="shared" si="0"/>
        <v>0.314</v>
      </c>
    </row>
    <row r="20" spans="2:8" x14ac:dyDescent="0.3">
      <c r="B20" s="39"/>
      <c r="C20" s="7" t="s">
        <v>93</v>
      </c>
      <c r="D20" s="21" t="s">
        <v>108</v>
      </c>
      <c r="E20" s="7" t="s">
        <v>107</v>
      </c>
      <c r="F20" s="7">
        <v>1</v>
      </c>
      <c r="G20" s="12">
        <v>0.157</v>
      </c>
      <c r="H20" s="7">
        <f t="shared" si="0"/>
        <v>0.157</v>
      </c>
    </row>
    <row r="21" spans="2:8" ht="15" thickBot="1" x14ac:dyDescent="0.35">
      <c r="B21" s="35"/>
      <c r="C21" s="8" t="s">
        <v>95</v>
      </c>
      <c r="D21" s="18" t="s">
        <v>88</v>
      </c>
      <c r="E21" s="8" t="s">
        <v>86</v>
      </c>
      <c r="F21" s="8">
        <v>8</v>
      </c>
      <c r="G21" s="13">
        <v>0.22</v>
      </c>
      <c r="H21" s="8">
        <f t="shared" si="0"/>
        <v>1.76</v>
      </c>
    </row>
    <row r="22" spans="2:8" x14ac:dyDescent="0.3">
      <c r="B22" s="34" t="s">
        <v>94</v>
      </c>
      <c r="C22" s="6" t="s">
        <v>96</v>
      </c>
      <c r="D22" s="22" t="s">
        <v>121</v>
      </c>
      <c r="E22" s="6" t="s">
        <v>120</v>
      </c>
      <c r="F22" s="6">
        <v>1</v>
      </c>
      <c r="G22" s="11">
        <v>0.17299999999999999</v>
      </c>
      <c r="H22" s="6">
        <f t="shared" si="0"/>
        <v>0.17299999999999999</v>
      </c>
    </row>
    <row r="23" spans="2:8" x14ac:dyDescent="0.3">
      <c r="B23" s="39"/>
      <c r="C23" s="7" t="s">
        <v>97</v>
      </c>
      <c r="D23" s="21" t="s">
        <v>117</v>
      </c>
      <c r="E23" s="7" t="s">
        <v>116</v>
      </c>
      <c r="F23" s="7">
        <v>12</v>
      </c>
      <c r="G23" s="12">
        <v>0.22</v>
      </c>
      <c r="H23" s="7">
        <f t="shared" si="0"/>
        <v>2.64</v>
      </c>
    </row>
    <row r="24" spans="2:8" x14ac:dyDescent="0.3">
      <c r="B24" s="39"/>
      <c r="C24" s="7" t="s">
        <v>101</v>
      </c>
      <c r="D24" s="21" t="s">
        <v>114</v>
      </c>
      <c r="E24" s="7" t="s">
        <v>113</v>
      </c>
      <c r="F24" s="7">
        <v>3</v>
      </c>
      <c r="G24" s="12">
        <v>0.188</v>
      </c>
      <c r="H24" s="7">
        <f t="shared" si="0"/>
        <v>0.56400000000000006</v>
      </c>
    </row>
    <row r="25" spans="2:8" x14ac:dyDescent="0.3">
      <c r="B25" s="39"/>
      <c r="C25" s="7" t="s">
        <v>98</v>
      </c>
      <c r="D25" s="21" t="s">
        <v>119</v>
      </c>
      <c r="E25" s="7" t="s">
        <v>118</v>
      </c>
      <c r="F25" s="7">
        <v>3</v>
      </c>
      <c r="G25" s="12">
        <v>0.157</v>
      </c>
      <c r="H25" s="7">
        <f t="shared" si="0"/>
        <v>0.47099999999999997</v>
      </c>
    </row>
    <row r="26" spans="2:8" x14ac:dyDescent="0.3">
      <c r="B26" s="39"/>
      <c r="C26" s="7" t="s">
        <v>99</v>
      </c>
      <c r="D26" s="21" t="s">
        <v>156</v>
      </c>
      <c r="E26" s="7" t="s">
        <v>155</v>
      </c>
      <c r="F26" s="7">
        <v>1</v>
      </c>
      <c r="G26" s="12">
        <v>0.157</v>
      </c>
      <c r="H26" s="7">
        <f t="shared" si="0"/>
        <v>0.157</v>
      </c>
    </row>
    <row r="27" spans="2:8" x14ac:dyDescent="0.3">
      <c r="B27" s="39"/>
      <c r="C27" s="7" t="s">
        <v>102</v>
      </c>
      <c r="D27" s="21" t="s">
        <v>152</v>
      </c>
      <c r="E27" s="7" t="s">
        <v>151</v>
      </c>
      <c r="F27" s="7">
        <v>3</v>
      </c>
      <c r="G27" s="12">
        <v>0.251</v>
      </c>
      <c r="H27" s="7">
        <f t="shared" si="0"/>
        <v>0.753</v>
      </c>
    </row>
    <row r="28" spans="2:8" x14ac:dyDescent="0.3">
      <c r="B28" s="39"/>
      <c r="C28" s="7" t="s">
        <v>115</v>
      </c>
      <c r="D28" s="21" t="s">
        <v>112</v>
      </c>
      <c r="E28" s="7" t="s">
        <v>111</v>
      </c>
      <c r="F28" s="7">
        <v>1</v>
      </c>
      <c r="G28" s="12">
        <v>0.58099999999999996</v>
      </c>
      <c r="H28" s="7">
        <f t="shared" si="0"/>
        <v>0.58099999999999996</v>
      </c>
    </row>
    <row r="29" spans="2:8" ht="15" thickBot="1" x14ac:dyDescent="0.35">
      <c r="B29" s="35"/>
      <c r="C29" s="8" t="s">
        <v>100</v>
      </c>
      <c r="D29" s="30" t="s">
        <v>154</v>
      </c>
      <c r="E29" s="8" t="s">
        <v>153</v>
      </c>
      <c r="F29" s="8">
        <v>4</v>
      </c>
      <c r="G29" s="13">
        <v>0.28299999999999997</v>
      </c>
      <c r="H29" s="8">
        <f t="shared" si="0"/>
        <v>1.1319999999999999</v>
      </c>
    </row>
    <row r="30" spans="2:8" ht="15" thickBot="1" x14ac:dyDescent="0.35">
      <c r="B30" s="5" t="s">
        <v>122</v>
      </c>
      <c r="C30" s="10" t="s">
        <v>125</v>
      </c>
      <c r="D30" s="27" t="s">
        <v>124</v>
      </c>
      <c r="E30" s="10" t="s">
        <v>123</v>
      </c>
      <c r="F30" s="10">
        <v>1</v>
      </c>
      <c r="G30" s="23">
        <v>5.97</v>
      </c>
      <c r="H30" s="10">
        <f t="shared" si="0"/>
        <v>5.97</v>
      </c>
    </row>
    <row r="31" spans="2:8" x14ac:dyDescent="0.3">
      <c r="B31" s="34" t="s">
        <v>41</v>
      </c>
      <c r="C31" s="6" t="s">
        <v>142</v>
      </c>
      <c r="D31" s="22" t="s">
        <v>143</v>
      </c>
      <c r="E31" s="6" t="s">
        <v>141</v>
      </c>
      <c r="F31" s="6">
        <v>1</v>
      </c>
      <c r="G31" s="11">
        <v>0.17299999999999999</v>
      </c>
      <c r="H31" s="6">
        <f t="shared" si="0"/>
        <v>0.17299999999999999</v>
      </c>
    </row>
    <row r="32" spans="2:8" x14ac:dyDescent="0.3">
      <c r="B32" s="39"/>
      <c r="C32" s="7" t="s">
        <v>149</v>
      </c>
      <c r="D32" s="21" t="s">
        <v>150</v>
      </c>
      <c r="E32" t="s">
        <v>162</v>
      </c>
      <c r="F32" s="7">
        <v>1</v>
      </c>
      <c r="G32" s="12">
        <v>0.48</v>
      </c>
      <c r="H32" s="7">
        <f t="shared" si="0"/>
        <v>0.48</v>
      </c>
    </row>
    <row r="33" spans="2:8" x14ac:dyDescent="0.3">
      <c r="B33" s="39"/>
      <c r="C33" s="7" t="s">
        <v>163</v>
      </c>
      <c r="D33" s="21" t="s">
        <v>148</v>
      </c>
      <c r="E33" s="7" t="s">
        <v>147</v>
      </c>
      <c r="F33" s="7">
        <v>1</v>
      </c>
      <c r="G33" s="12">
        <v>2.42</v>
      </c>
      <c r="H33" s="7">
        <f t="shared" si="0"/>
        <v>2.42</v>
      </c>
    </row>
    <row r="34" spans="2:8" x14ac:dyDescent="0.3">
      <c r="B34" s="39"/>
      <c r="C34" s="7" t="s">
        <v>164</v>
      </c>
      <c r="D34" s="21" t="s">
        <v>165</v>
      </c>
      <c r="E34" s="7" t="s">
        <v>166</v>
      </c>
      <c r="F34" s="7">
        <f>1/15</f>
        <v>6.6666666666666666E-2</v>
      </c>
      <c r="G34" s="12">
        <v>14.95</v>
      </c>
      <c r="H34" s="7">
        <f t="shared" si="0"/>
        <v>0.99666666666666659</v>
      </c>
    </row>
    <row r="35" spans="2:8" x14ac:dyDescent="0.3">
      <c r="B35" s="39"/>
      <c r="C35" s="7" t="s">
        <v>161</v>
      </c>
      <c r="D35" s="21" t="s">
        <v>126</v>
      </c>
      <c r="E35" s="7" t="s">
        <v>127</v>
      </c>
      <c r="F35" s="7">
        <v>3</v>
      </c>
      <c r="G35" s="12">
        <v>1.35</v>
      </c>
      <c r="H35" s="7">
        <f t="shared" si="0"/>
        <v>4.0500000000000007</v>
      </c>
    </row>
    <row r="36" spans="2:8" ht="15" thickBot="1" x14ac:dyDescent="0.35">
      <c r="B36" s="35"/>
      <c r="C36" s="8" t="s">
        <v>128</v>
      </c>
      <c r="D36" s="18" t="s">
        <v>130</v>
      </c>
      <c r="E36" s="8" t="s">
        <v>129</v>
      </c>
      <c r="F36" s="8">
        <v>1</v>
      </c>
      <c r="G36" s="13">
        <v>1.02</v>
      </c>
      <c r="H36" s="8">
        <f t="shared" si="0"/>
        <v>1.02</v>
      </c>
    </row>
    <row r="37" spans="2:8" x14ac:dyDescent="0.3">
      <c r="B37" s="34" t="s">
        <v>79</v>
      </c>
      <c r="C37" s="2" t="s">
        <v>80</v>
      </c>
      <c r="D37" s="24" t="s">
        <v>78</v>
      </c>
      <c r="E37" s="2" t="s">
        <v>213</v>
      </c>
      <c r="F37" s="2">
        <v>0.2</v>
      </c>
      <c r="G37" s="25">
        <v>4.7699999999999996</v>
      </c>
      <c r="H37" s="6">
        <f t="shared" si="0"/>
        <v>0.95399999999999996</v>
      </c>
    </row>
    <row r="38" spans="2:8" ht="15" thickBot="1" x14ac:dyDescent="0.35">
      <c r="B38" s="35"/>
      <c r="C38" s="8" t="s">
        <v>81</v>
      </c>
      <c r="D38" s="18" t="s">
        <v>78</v>
      </c>
      <c r="E38" s="8" t="s">
        <v>214</v>
      </c>
      <c r="F38" s="8">
        <v>1</v>
      </c>
      <c r="G38" s="13">
        <v>16.079999999999998</v>
      </c>
      <c r="H38" s="8">
        <f t="shared" si="0"/>
        <v>16.079999999999998</v>
      </c>
    </row>
    <row r="39" spans="2:8" ht="15" thickBot="1" x14ac:dyDescent="0.35"/>
    <row r="40" spans="2:8" ht="15" thickBot="1" x14ac:dyDescent="0.35">
      <c r="G40" s="28" t="s">
        <v>175</v>
      </c>
      <c r="H40" s="1">
        <f>SUM(H3:H38)</f>
        <v>112.69266666666665</v>
      </c>
    </row>
  </sheetData>
  <mergeCells count="6">
    <mergeCell ref="B37:B38"/>
    <mergeCell ref="B16:B21"/>
    <mergeCell ref="B22:B29"/>
    <mergeCell ref="B3:B9"/>
    <mergeCell ref="B10:B15"/>
    <mergeCell ref="B31:B36"/>
  </mergeCells>
  <hyperlinks>
    <hyperlink ref="D38" r:id="rId1" xr:uid="{3F50BDCD-DF02-4CBA-ACE5-D4CC55ADF831}"/>
    <hyperlink ref="D37" r:id="rId2" xr:uid="{3CACE00C-9DE4-4D20-AA6D-C3B44C58D202}"/>
    <hyperlink ref="D10" r:id="rId3" xr:uid="{B69A4B21-5289-45FA-84AD-CDEA79E85806}"/>
    <hyperlink ref="D25" r:id="rId4" xr:uid="{39701493-B288-4AEA-9A20-F33BD4D209F0}"/>
    <hyperlink ref="D13" r:id="rId5" xr:uid="{66A42D54-DAD2-469C-BF07-5C48A1BAA1B1}"/>
    <hyperlink ref="D3" r:id="rId6" xr:uid="{9A5647DA-D64A-4C9A-A319-3E64B239BDB0}"/>
    <hyperlink ref="D4" r:id="rId7" xr:uid="{65EC9C97-0DF2-4DAB-834E-77A0723DF105}"/>
    <hyperlink ref="D5" r:id="rId8" xr:uid="{8D0B9BBD-C122-4E76-B66D-49484D17D152}"/>
    <hyperlink ref="D6" r:id="rId9" xr:uid="{7B3A911E-1052-42EA-91D6-06E6EBFE62D7}"/>
    <hyperlink ref="D7" r:id="rId10" xr:uid="{F7061F31-1835-477F-82B2-654A181DF349}"/>
    <hyperlink ref="D12" r:id="rId11" xr:uid="{947071CE-026A-4310-A459-9292E0D5C5B8}"/>
    <hyperlink ref="D16" r:id="rId12" xr:uid="{453985FC-CB9C-481E-BE6A-A0D587F84092}"/>
    <hyperlink ref="D17" r:id="rId13" xr:uid="{5A780F0D-B61A-4966-AD23-70951D367923}"/>
    <hyperlink ref="D18" r:id="rId14" xr:uid="{535633F0-C0C6-48E4-B96B-3CAF224F49F4}"/>
    <hyperlink ref="D19" r:id="rId15" xr:uid="{199DA480-43C6-47DB-9C52-54D7DED7B3C2}"/>
    <hyperlink ref="D20" r:id="rId16" xr:uid="{E630ADC1-A9F2-4F11-8EB6-F1FE65D9AF9A}"/>
    <hyperlink ref="D21" r:id="rId17" xr:uid="{53E2D543-CE94-4E7E-91B1-F5D29C039C4E}"/>
    <hyperlink ref="D22" r:id="rId18" xr:uid="{E5F3F3F5-2CD0-438F-A33D-6F09851259EB}"/>
    <hyperlink ref="D23" r:id="rId19" xr:uid="{202A97E9-3F5D-4216-900C-B14D4A86F7B3}"/>
    <hyperlink ref="D24" r:id="rId20" xr:uid="{2979BD2B-513C-4FC4-9144-7EE851B6D69C}"/>
    <hyperlink ref="D26" r:id="rId21" xr:uid="{B9367FC3-F69C-4A11-81ED-816433AF2129}"/>
    <hyperlink ref="D27" r:id="rId22" xr:uid="{65E6380C-9BB3-4224-ADB6-69C98E26E036}"/>
    <hyperlink ref="D28" r:id="rId23" xr:uid="{FC803AFD-9DBC-4B80-8D3A-7DE3C5B68090}"/>
    <hyperlink ref="D29" r:id="rId24" xr:uid="{492F217F-7B95-4AB7-B217-AF8457CB7BF9}"/>
    <hyperlink ref="D30" r:id="rId25" xr:uid="{E509B4EE-0F79-4774-A7C9-CC6A506BCB8D}"/>
    <hyperlink ref="D31" r:id="rId26" xr:uid="{740A3DE8-8E09-4AB3-A3CD-A4083821EC4D}"/>
    <hyperlink ref="D32" r:id="rId27" xr:uid="{E20F5318-20A9-4BFD-B025-AF54CED3364E}"/>
    <hyperlink ref="D33" r:id="rId28" xr:uid="{C3EA8B5D-81F9-4DB7-9F24-29E6FA6D223B}"/>
    <hyperlink ref="D34" r:id="rId29" xr:uid="{B8A80EC7-3AA6-4DA5-93FA-62047CDA370D}"/>
    <hyperlink ref="D35" r:id="rId30" xr:uid="{2F49D50E-19EE-47CB-8613-1CAEC526B6F3}"/>
    <hyperlink ref="D36" r:id="rId31" xr:uid="{5D89775D-7E20-4751-B522-3C1BED681A02}"/>
    <hyperlink ref="D8" r:id="rId32" display="https://vi.aliexpress.com/item/1005006084779029.html?spm=a2g0n.shopcart.0.0.14aa38dapWa7QV&amp;mp=1&amp;_gl=1*g1a1w2*_gcl_aw*R0NMLjE3MjUwMjcyNzYuQ2owS0NRancyOFcyQmhDN0FSSXNBUGVycmNKX2NCYWs4NWtfV2d0dFM5Sjg2TlJrd3hSbmEyY3R1dW1MMFRRYjFYV3F3bHJOUVNMUWYyOGFBa1FmRUFMd193Y0I.*_gcl_dc*R0NMLjE3MjUwMjcyNzYuQ2owS0NRancyOFcyQmhDN0FSSXNBUGVycmNKX2NCYWs4NWtfV2d0dFM5Sjg2TlJrd3hSbmEyY3R1dW1MMFRRYjFYV3F3bHJOUVNMUWYyOGFBa1FmRUFMd193Y0I.*_gcl_au*MjM1MTUwNjkuMTcxOTM2MTYwMA..*_ga*MjAzNjU3MDQyNC4xNzE5MzYxNjAw*_ga_VED1YSGNC7*MTcyNjgxMjQ2NC4xNy4xLjE3MjY4MTI1OTYuMi4wLjA&amp;fbclid=IwZXh0bgNhZW0CMTEAAR3sFMzb14_jPU9j-uEho-G0HYgsalx6qGfnrglQEGbdsXZl7ZRbR8LAHT8_aem_egQB8ZSaoh6Xg4d1Yid-mQ&amp;gatewayAdapt=glo2vnm" xr:uid="{3B84ACC4-4147-435D-B355-B8C957E5E473}"/>
  </hyperlinks>
  <pageMargins left="0.25" right="0.25" top="0.75" bottom="0.75" header="0.3" footer="0.3"/>
  <pageSetup scale="75" fitToHeight="0" orientation="landscape" r:id="rId3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2A27C-0747-4947-8FF2-CF6968803A9B}">
  <sheetPr>
    <pageSetUpPr fitToPage="1"/>
  </sheetPr>
  <dimension ref="B1:H10"/>
  <sheetViews>
    <sheetView workbookViewId="0">
      <selection activeCell="B18" sqref="B18"/>
    </sheetView>
  </sheetViews>
  <sheetFormatPr defaultRowHeight="14.4" x14ac:dyDescent="0.3"/>
  <cols>
    <col min="1" max="1" width="3.21875" customWidth="1"/>
    <col min="2" max="2" width="12.5546875" bestFit="1" customWidth="1"/>
    <col min="3" max="3" width="25.21875" bestFit="1" customWidth="1"/>
    <col min="4" max="4" width="22.6640625" customWidth="1"/>
    <col min="5" max="5" width="58.109375" bestFit="1" customWidth="1"/>
    <col min="6" max="6" width="8.88671875" customWidth="1"/>
    <col min="7" max="7" width="13.44140625" customWidth="1"/>
    <col min="8" max="8" width="11.109375" customWidth="1"/>
  </cols>
  <sheetData>
    <row r="1" spans="2:8" ht="15" thickBot="1" x14ac:dyDescent="0.35"/>
    <row r="2" spans="2:8" ht="15" thickBot="1" x14ac:dyDescent="0.35">
      <c r="B2" s="9" t="s">
        <v>0</v>
      </c>
      <c r="C2" s="9" t="s">
        <v>1</v>
      </c>
      <c r="D2" s="9" t="s">
        <v>56</v>
      </c>
      <c r="E2" s="9" t="s">
        <v>2</v>
      </c>
      <c r="F2" s="9" t="s">
        <v>45</v>
      </c>
      <c r="G2" s="9" t="s">
        <v>3</v>
      </c>
      <c r="H2" s="14" t="s">
        <v>4</v>
      </c>
    </row>
    <row r="3" spans="2:8" x14ac:dyDescent="0.3">
      <c r="B3" s="34" t="s">
        <v>157</v>
      </c>
      <c r="C3" s="6" t="s">
        <v>171</v>
      </c>
      <c r="D3" s="22" t="s">
        <v>73</v>
      </c>
      <c r="E3" s="6" t="s">
        <v>72</v>
      </c>
      <c r="F3" s="6">
        <v>1</v>
      </c>
      <c r="G3" s="11">
        <v>0.87</v>
      </c>
      <c r="H3" s="6">
        <f>F3*G3</f>
        <v>0.87</v>
      </c>
    </row>
    <row r="4" spans="2:8" x14ac:dyDescent="0.3">
      <c r="B4" s="39"/>
      <c r="C4" s="4" t="s">
        <v>172</v>
      </c>
      <c r="D4" s="21" t="s">
        <v>173</v>
      </c>
      <c r="E4" s="4" t="s">
        <v>174</v>
      </c>
      <c r="F4" s="4">
        <v>0.1</v>
      </c>
      <c r="G4" s="15">
        <v>5.29</v>
      </c>
      <c r="H4" s="4">
        <f>F4*G4</f>
        <v>0.52900000000000003</v>
      </c>
    </row>
    <row r="5" spans="2:8" x14ac:dyDescent="0.3">
      <c r="B5" s="39"/>
      <c r="C5" s="7" t="s">
        <v>170</v>
      </c>
      <c r="D5" s="21" t="s">
        <v>167</v>
      </c>
      <c r="E5" s="7" t="s">
        <v>168</v>
      </c>
      <c r="F5" s="7">
        <v>0.1</v>
      </c>
      <c r="G5" s="12">
        <v>2.77</v>
      </c>
      <c r="H5" s="7">
        <f t="shared" ref="H5" si="0">F5*G5</f>
        <v>0.27700000000000002</v>
      </c>
    </row>
    <row r="6" spans="2:8" x14ac:dyDescent="0.3">
      <c r="B6" s="39"/>
      <c r="C6" s="7" t="s">
        <v>169</v>
      </c>
      <c r="D6" s="21" t="s">
        <v>74</v>
      </c>
      <c r="E6" s="7" t="s">
        <v>75</v>
      </c>
      <c r="F6" s="7">
        <v>1</v>
      </c>
      <c r="G6" s="12">
        <v>3.9</v>
      </c>
      <c r="H6" s="7">
        <f>F6*G6</f>
        <v>3.9</v>
      </c>
    </row>
    <row r="7" spans="2:8" ht="15" thickBot="1" x14ac:dyDescent="0.35">
      <c r="B7" s="35"/>
      <c r="C7" s="8" t="s">
        <v>170</v>
      </c>
      <c r="D7" s="18" t="s">
        <v>167</v>
      </c>
      <c r="E7" s="8" t="s">
        <v>168</v>
      </c>
      <c r="F7" s="8">
        <v>1</v>
      </c>
      <c r="G7" s="13">
        <v>2.77</v>
      </c>
      <c r="H7" s="8">
        <f t="shared" ref="H7:H8" si="1">F7*G7</f>
        <v>2.77</v>
      </c>
    </row>
    <row r="8" spans="2:8" ht="15" thickBot="1" x14ac:dyDescent="0.35">
      <c r="B8" s="26" t="s">
        <v>79</v>
      </c>
      <c r="C8" s="10" t="s">
        <v>82</v>
      </c>
      <c r="D8" s="27" t="s">
        <v>78</v>
      </c>
      <c r="E8" s="10" t="s">
        <v>215</v>
      </c>
      <c r="F8" s="10">
        <v>0.2</v>
      </c>
      <c r="G8" s="23">
        <v>7.61</v>
      </c>
      <c r="H8" s="10">
        <f t="shared" si="1"/>
        <v>1.5220000000000002</v>
      </c>
    </row>
    <row r="9" spans="2:8" ht="15" thickBot="1" x14ac:dyDescent="0.35"/>
    <row r="10" spans="2:8" ht="15" thickBot="1" x14ac:dyDescent="0.35">
      <c r="G10" s="28" t="s">
        <v>175</v>
      </c>
      <c r="H10" s="1">
        <f>SUM(H3:H8)</f>
        <v>9.8680000000000003</v>
      </c>
    </row>
  </sheetData>
  <mergeCells count="1">
    <mergeCell ref="B3:B7"/>
  </mergeCells>
  <hyperlinks>
    <hyperlink ref="D8" r:id="rId1" xr:uid="{91C78FEC-CE28-4ED7-9B10-DEB08CE3D7B0}"/>
    <hyperlink ref="D3" r:id="rId2" xr:uid="{F25C38BF-AA28-4AF6-8B93-AFE434D702FB}"/>
    <hyperlink ref="D4" r:id="rId3" xr:uid="{09E11A1D-A995-4D57-B74E-6D1735C6F89B}"/>
    <hyperlink ref="D5" r:id="rId4" xr:uid="{8EFB7316-23FA-444C-9CFB-CDB80BC7CBE4}"/>
    <hyperlink ref="D6" r:id="rId5" xr:uid="{5E2E6BE6-DAA9-4F15-A9B5-A2E380A01693}"/>
    <hyperlink ref="D7" r:id="rId6" xr:uid="{586408C2-F317-402C-958C-2F5B00E765AF}"/>
  </hyperlinks>
  <pageMargins left="0.25" right="0.25" top="0.75" bottom="0.75" header="0.3" footer="0.3"/>
  <pageSetup scale="86" fitToHeight="0" orientation="landscape"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DEAEF396E6ED4B9F40A8BC766399A7" ma:contentTypeVersion="15" ma:contentTypeDescription="Create a new document." ma:contentTypeScope="" ma:versionID="b217ccfb408e04c67dca4331ef7312fc">
  <xsd:schema xmlns:xsd="http://www.w3.org/2001/XMLSchema" xmlns:xs="http://www.w3.org/2001/XMLSchema" xmlns:p="http://schemas.microsoft.com/office/2006/metadata/properties" xmlns:ns2="7e7b1107-5f0b-4384-8645-32f630295132" xmlns:ns3="530124fd-d032-4950-8de1-b18145ae53f1" targetNamespace="http://schemas.microsoft.com/office/2006/metadata/properties" ma:root="true" ma:fieldsID="63ac2c0fbbb0b39d4b1185fb3f18ddda" ns2:_="" ns3:_="">
    <xsd:import namespace="7e7b1107-5f0b-4384-8645-32f630295132"/>
    <xsd:import namespace="530124fd-d032-4950-8de1-b18145ae53f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7b1107-5f0b-4384-8645-32f6302951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de6ce19-caa1-493e-bfba-2da62677b19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30124fd-d032-4950-8de1-b18145ae53f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dda21b8-eaa3-405e-a5d9-3406d3ad0c44}" ma:internalName="TaxCatchAll" ma:showField="CatchAllData" ma:web="530124fd-d032-4950-8de1-b18145ae53f1">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3CC46F4-EAAB-4374-A09A-105B385E6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7b1107-5f0b-4384-8645-32f630295132"/>
    <ds:schemaRef ds:uri="530124fd-d032-4950-8de1-b18145ae53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9ACF87-4193-4FA5-BCA7-43CB9DEC38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Kelpie BOM</vt:lpstr>
      <vt:lpstr>PDB BOM</vt:lpstr>
      <vt:lpstr>Pi Hat BOM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Kimberley Gunawan</dc:creator>
  <cp:lastModifiedBy>Kimberley Gunawan</cp:lastModifiedBy>
  <cp:lastPrinted>2024-10-18T01:53:53Z</cp:lastPrinted>
  <dcterms:created xsi:type="dcterms:W3CDTF">2024-09-20T00:33:37Z</dcterms:created>
  <dcterms:modified xsi:type="dcterms:W3CDTF">2024-10-18T08:40:33Z</dcterms:modified>
</cp:coreProperties>
</file>