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kos-PC\Desktop\Master thesis for Github\Data\"/>
    </mc:Choice>
  </mc:AlternateContent>
  <xr:revisionPtr revIDLastSave="0" documentId="13_ncr:1_{F4FAEA81-8382-41C1-9BF6-EEB81E90F1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S" sheetId="4" r:id="rId1"/>
    <sheet name="Indicators" sheetId="5" r:id="rId2"/>
  </sheets>
  <definedNames>
    <definedName name="_xlnm._FilterDatabase" localSheetId="0" hidden="1">BS!$A$4:$AC$38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5" l="1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D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D30" i="5"/>
  <c r="AJ32" i="5"/>
  <c r="AK32" i="5"/>
  <c r="AL32" i="5"/>
  <c r="AM32" i="5"/>
  <c r="AF32" i="5"/>
  <c r="AG32" i="5"/>
  <c r="AH32" i="5"/>
  <c r="AI32" i="5"/>
  <c r="AC32" i="5"/>
  <c r="AD32" i="5"/>
  <c r="AE32" i="5"/>
  <c r="AB32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D25" i="5"/>
  <c r="D24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E23" i="5"/>
  <c r="D2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D22" i="5"/>
  <c r="D21" i="5"/>
  <c r="D20" i="5"/>
  <c r="D19" i="5"/>
  <c r="D18" i="5"/>
  <c r="D17" i="5"/>
  <c r="D16" i="5"/>
  <c r="D15" i="5"/>
  <c r="D14" i="5"/>
  <c r="D13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F8" i="5"/>
  <c r="H8" i="5"/>
  <c r="I8" i="5"/>
  <c r="J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E7" i="5"/>
  <c r="E8" i="5"/>
  <c r="E9" i="5"/>
  <c r="E10" i="5"/>
  <c r="D10" i="5"/>
  <c r="D9" i="5"/>
  <c r="D8" i="5"/>
  <c r="D7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E5" i="5"/>
  <c r="F5" i="5"/>
  <c r="F6" i="5" s="1"/>
  <c r="G5" i="5"/>
  <c r="G6" i="5" s="1"/>
  <c r="H5" i="5"/>
  <c r="H6" i="5" s="1"/>
  <c r="I5" i="5"/>
  <c r="I6" i="5" s="1"/>
  <c r="J5" i="5"/>
  <c r="J6" i="5" s="1"/>
  <c r="K5" i="5"/>
  <c r="K6" i="5" s="1"/>
  <c r="L5" i="5"/>
  <c r="L6" i="5" s="1"/>
  <c r="M5" i="5"/>
  <c r="M6" i="5" s="1"/>
  <c r="N5" i="5"/>
  <c r="N6" i="5" s="1"/>
  <c r="O5" i="5"/>
  <c r="O6" i="5" s="1"/>
  <c r="P5" i="5"/>
  <c r="P6" i="5" s="1"/>
  <c r="Q5" i="5"/>
  <c r="Q6" i="5" s="1"/>
  <c r="R5" i="5"/>
  <c r="R6" i="5" s="1"/>
  <c r="S5" i="5"/>
  <c r="S6" i="5" s="1"/>
  <c r="T5" i="5"/>
  <c r="T6" i="5" s="1"/>
  <c r="U5" i="5"/>
  <c r="U6" i="5" s="1"/>
  <c r="V5" i="5"/>
  <c r="V6" i="5" s="1"/>
  <c r="W5" i="5"/>
  <c r="W6" i="5" s="1"/>
  <c r="X5" i="5"/>
  <c r="X6" i="5" s="1"/>
  <c r="Y5" i="5"/>
  <c r="Y6" i="5" s="1"/>
  <c r="Z5" i="5"/>
  <c r="Z6" i="5" s="1"/>
  <c r="AA5" i="5"/>
  <c r="AA6" i="5" s="1"/>
  <c r="AB5" i="5"/>
  <c r="AB6" i="5" s="1"/>
  <c r="AC5" i="5"/>
  <c r="AC6" i="5" s="1"/>
  <c r="AD5" i="5"/>
  <c r="AD6" i="5" s="1"/>
  <c r="AE5" i="5"/>
  <c r="AE6" i="5" s="1"/>
  <c r="AF5" i="5"/>
  <c r="AG5" i="5"/>
  <c r="AG6" i="5" s="1"/>
  <c r="AH5" i="5"/>
  <c r="AH6" i="5" s="1"/>
  <c r="AI5" i="5"/>
  <c r="AI6" i="5" s="1"/>
  <c r="AJ5" i="5"/>
  <c r="AJ6" i="5" s="1"/>
  <c r="AK5" i="5"/>
  <c r="AK6" i="5" s="1"/>
  <c r="AL5" i="5"/>
  <c r="AL6" i="5" s="1"/>
  <c r="AM5" i="5"/>
  <c r="AM6" i="5" s="1"/>
  <c r="AN5" i="5"/>
  <c r="AN6" i="5" s="1"/>
  <c r="AO5" i="5"/>
  <c r="AO6" i="5" s="1"/>
  <c r="AP5" i="5"/>
  <c r="AP6" i="5" s="1"/>
  <c r="AQ5" i="5"/>
  <c r="AQ6" i="5" s="1"/>
  <c r="AR5" i="5"/>
  <c r="AR6" i="5" s="1"/>
  <c r="AS5" i="5"/>
  <c r="AS6" i="5" s="1"/>
  <c r="AT5" i="5"/>
  <c r="AU5" i="5"/>
  <c r="AU6" i="5" s="1"/>
  <c r="AV5" i="5"/>
  <c r="AV6" i="5" s="1"/>
  <c r="AW5" i="5"/>
  <c r="AW6" i="5" s="1"/>
  <c r="AX5" i="5"/>
  <c r="AX6" i="5" s="1"/>
  <c r="AY5" i="5"/>
  <c r="AY6" i="5" s="1"/>
  <c r="AZ5" i="5"/>
  <c r="BA5" i="5"/>
  <c r="BA6" i="5" s="1"/>
  <c r="BB5" i="5"/>
  <c r="BB6" i="5" s="1"/>
  <c r="BC5" i="5"/>
  <c r="BC6" i="5" s="1"/>
  <c r="BD5" i="5"/>
  <c r="BD6" i="5" s="1"/>
  <c r="BE5" i="5"/>
  <c r="BE6" i="5" s="1"/>
  <c r="BF5" i="5"/>
  <c r="BF6" i="5" s="1"/>
  <c r="BG5" i="5"/>
  <c r="BG6" i="5" s="1"/>
  <c r="BH5" i="5"/>
  <c r="BH6" i="5" s="1"/>
  <c r="BI5" i="5"/>
  <c r="BI6" i="5" s="1"/>
  <c r="BJ5" i="5"/>
  <c r="BJ6" i="5" s="1"/>
  <c r="BK5" i="5"/>
  <c r="BK6" i="5" s="1"/>
  <c r="BL5" i="5"/>
  <c r="BL6" i="5" s="1"/>
  <c r="BM5" i="5"/>
  <c r="BM6" i="5" s="1"/>
  <c r="BN5" i="5"/>
  <c r="BN6" i="5" s="1"/>
  <c r="BO5" i="5"/>
  <c r="BO6" i="5" s="1"/>
  <c r="BP5" i="5"/>
  <c r="BP6" i="5" s="1"/>
  <c r="BQ5" i="5"/>
  <c r="BQ6" i="5" s="1"/>
  <c r="BR5" i="5"/>
  <c r="BR6" i="5" s="1"/>
  <c r="BS5" i="5"/>
  <c r="BS6" i="5" s="1"/>
  <c r="E6" i="5"/>
  <c r="AF6" i="5"/>
  <c r="AT6" i="5"/>
  <c r="AZ6" i="5"/>
  <c r="D5" i="5"/>
  <c r="D6" i="5" s="1"/>
  <c r="D4" i="5"/>
  <c r="D3" i="5"/>
  <c r="D2" i="5"/>
  <c r="BR29" i="4"/>
  <c r="BR28" i="4"/>
  <c r="BR23" i="4"/>
  <c r="BS20" i="5" s="1"/>
  <c r="BR20" i="4"/>
  <c r="BR13" i="4"/>
  <c r="J45" i="4"/>
  <c r="K8" i="5" s="1"/>
  <c r="F45" i="4"/>
  <c r="G8" i="5" s="1"/>
  <c r="BS19" i="5" l="1"/>
  <c r="BR24" i="4"/>
  <c r="BS17" i="5"/>
  <c r="BS16" i="5"/>
  <c r="BS14" i="5"/>
</calcChain>
</file>

<file path=xl/sharedStrings.xml><?xml version="1.0" encoding="utf-8"?>
<sst xmlns="http://schemas.openxmlformats.org/spreadsheetml/2006/main" count="552" uniqueCount="317">
  <si>
    <t>Revenue</t>
  </si>
  <si>
    <t>Gross Profit</t>
  </si>
  <si>
    <t>Reference Items</t>
  </si>
  <si>
    <t>Right click to show data transparency (not supported for all values)</t>
  </si>
  <si>
    <t>In Millions of EUR except Per Share</t>
  </si>
  <si>
    <t>Q1 2005</t>
  </si>
  <si>
    <t>Q2 2005</t>
  </si>
  <si>
    <t>Q3 2005</t>
  </si>
  <si>
    <t>Q1 2006</t>
  </si>
  <si>
    <t>Q2 2006</t>
  </si>
  <si>
    <t>Q3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</si>
  <si>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</si>
  <si>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</si>
  <si>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</si>
  <si>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</si>
  <si>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</si>
  <si>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</si>
  <si>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</si>
  <si>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</si>
  <si>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</si>
  <si>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</si>
  <si>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</si>
  <si>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</si>
  <si>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</si>
  <si>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</si>
  <si>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</si>
  <si>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</si>
  <si>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</si>
  <si>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</si>
  <si>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</si>
  <si>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</si>
  <si>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3 Months Ending</t>
  </si>
  <si>
    <t>03/31/2005</t>
  </si>
  <si>
    <t>06/30/2005</t>
  </si>
  <si>
    <t>09/30/2005</t>
  </si>
  <si>
    <t>03/31/2006</t>
  </si>
  <si>
    <t>06/30/2006</t>
  </si>
  <si>
    <t>09/30/2006</t>
  </si>
  <si>
    <t>03/31/2007</t>
  </si>
  <si>
    <t>06/30/2007</t>
  </si>
  <si>
    <t>09/30/2007</t>
  </si>
  <si>
    <t>12/31/2007</t>
  </si>
  <si>
    <t>03/31/2008</t>
  </si>
  <si>
    <t>06/30/2008</t>
  </si>
  <si>
    <t>09/30/2008</t>
  </si>
  <si>
    <t>12/31/2008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</si>
  <si>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</si>
  <si>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</si>
  <si>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</si>
  <si>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</si>
  <si>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</si>
  <si>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</si>
  <si>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</si>
  <si>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</si>
  <si>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</si>
  <si>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</si>
  <si>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</si>
  <si>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12/31/2011</t>
  </si>
  <si>
    <t>SALES_REV_TURN</t>
  </si>
  <si>
    <t>—</t>
  </si>
  <si>
    <t xml:space="preserve">  - Cost of Revenue</t>
  </si>
  <si>
    <t>IS_COGS_TO_FE_AND_PP_AND_G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</si>
  <si>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</si>
  <si>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</si>
  <si>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</si>
  <si>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</si>
  <si>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</si>
  <si>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>Operating Income (Loss)</t>
  </si>
  <si>
    <t>IS_OPER_INC</t>
  </si>
  <si>
    <t>Pretax Income (Loss), Adjusted</t>
  </si>
  <si>
    <t>PRETAX_INC</t>
  </si>
  <si>
    <t>Net Income, GAAP</t>
  </si>
  <si>
    <t>NET_INCOME</t>
  </si>
  <si>
    <t>Basic EPS, GAAP</t>
  </si>
  <si>
    <t>IS_EPS</t>
  </si>
  <si>
    <t>Source: Bloomberg</t>
  </si>
  <si>
    <t>12/31/2021</t>
  </si>
  <si>
    <t>09/30/2021</t>
  </si>
  <si>
    <t>06/30/2021</t>
  </si>
  <si>
    <t>03/31/2021</t>
  </si>
  <si>
    <t>12/31/2020</t>
  </si>
  <si>
    <t>09/30/2020</t>
  </si>
  <si>
    <t>06/30/2020</t>
  </si>
  <si>
    <t>03/31/2020</t>
  </si>
  <si>
    <t>12/31/2019</t>
  </si>
  <si>
    <t>09/30/2019</t>
  </si>
  <si>
    <t>06/30/2019</t>
  </si>
  <si>
    <t>03/31/2019</t>
  </si>
  <si>
    <t>12/31/2018</t>
  </si>
  <si>
    <t>09/30/2018</t>
  </si>
  <si>
    <t>06/30/2018</t>
  </si>
  <si>
    <t>03/31/2018</t>
  </si>
  <si>
    <t>12/31/2017</t>
  </si>
  <si>
    <t>09/30/2017</t>
  </si>
  <si>
    <t>06/30/2017</t>
  </si>
  <si>
    <t>03/31/2017</t>
  </si>
  <si>
    <t>12/31/2016</t>
  </si>
  <si>
    <t>09/30/2016</t>
  </si>
  <si>
    <t>06/30/2016</t>
  </si>
  <si>
    <t>03/31/2016</t>
  </si>
  <si>
    <t>12/31/2015</t>
  </si>
  <si>
    <t>09/30/2015</t>
  </si>
  <si>
    <t>06/30/2015</t>
  </si>
  <si>
    <t>03/31/2015</t>
  </si>
  <si>
    <t>12/31/2014</t>
  </si>
  <si>
    <t>09/30/2014</t>
  </si>
  <si>
    <t>06/30/2014</t>
  </si>
  <si>
    <t>03/31/2014</t>
  </si>
  <si>
    <t>12/31/2013</t>
  </si>
  <si>
    <t>09/30/2013</t>
  </si>
  <si>
    <t>06/30/2013</t>
  </si>
  <si>
    <t>03/31/2013</t>
  </si>
  <si>
    <t>12/31/2012</t>
  </si>
  <si>
    <t>09/30/2012</t>
  </si>
  <si>
    <t>06/30/2012</t>
  </si>
  <si>
    <t>03/31/2012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</si>
  <si>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</si>
  <si>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</si>
  <si>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</si>
  <si>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</si>
  <si>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</si>
  <si>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</si>
  <si>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</si>
  <si>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</si>
  <si>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</si>
  <si>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</si>
  <si>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</si>
  <si>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</si>
  <si>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</si>
  <si>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</si>
  <si>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</si>
  <si>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</si>
  <si>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</si>
  <si>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</si>
  <si>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</si>
  <si>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</si>
  <si>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</si>
  <si>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</si>
  <si>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</si>
  <si>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</si>
  <si>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</si>
  <si>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</si>
  <si>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</si>
  <si>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</si>
  <si>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</si>
  <si>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</si>
  <si>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</si>
  <si>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</si>
  <si>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</si>
  <si>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</si>
  <si>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</si>
  <si>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</si>
  <si>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</si>
  <si>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</si>
  <si>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</si>
  <si>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</si>
  <si>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NUM_OF_EMPLOYEES</t>
  </si>
  <si>
    <t>Number of Employees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</si>
  <si>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</si>
  <si>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</si>
  <si>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</si>
  <si>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</si>
  <si>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</si>
  <si>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</si>
  <si>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MINORITY_NONCONTROLLING_INTEREST</t>
  </si>
  <si>
    <t xml:space="preserve">  + Minority/Non Controlling Interest</t>
  </si>
  <si>
    <t>EQTY_BEF_MINORITY_INT_DETAILED</t>
  </si>
  <si>
    <t>Equity Before Minority Interest</t>
  </si>
  <si>
    <t>OTHER_EQUITY_RATIO</t>
  </si>
  <si>
    <t xml:space="preserve">  + Other Equity</t>
  </si>
  <si>
    <t>BS_PURE_RETAINED_EARNINGS</t>
  </si>
  <si>
    <t xml:space="preserve">  + Retained Earnings</t>
  </si>
  <si>
    <t>BS_SH_CAP_AND_APIC</t>
  </si>
  <si>
    <t xml:space="preserve">  + Share Capital &amp; APIC</t>
  </si>
  <si>
    <t>BS_PFD_EQTY_&amp;_HYBRID_CPTL</t>
  </si>
  <si>
    <t xml:space="preserve">  + Preferred Equity and Hybrid Capital</t>
  </si>
  <si>
    <t>BS_TOT_LIAB2</t>
  </si>
  <si>
    <t>Total Liabilities</t>
  </si>
  <si>
    <t>NON_CUR_LIAB</t>
  </si>
  <si>
    <t>Total Noncurrent Liabilities</t>
  </si>
  <si>
    <t>OTHER_NONCUR_LIABS_SUB_DETAILED</t>
  </si>
  <si>
    <t xml:space="preserve">  + Other LT Liabilities</t>
  </si>
  <si>
    <t>BS_LT_BORROW</t>
  </si>
  <si>
    <t xml:space="preserve">  + LT Debt</t>
  </si>
  <si>
    <t>BS_CUR_LIAB</t>
  </si>
  <si>
    <t>Total Current Liabilities</t>
  </si>
  <si>
    <t>OTHER_CURRENT_LIABS_SUB_DETAILED</t>
  </si>
  <si>
    <t xml:space="preserve">  + Other ST Liabilities</t>
  </si>
  <si>
    <t>BS_ST_BORROW</t>
  </si>
  <si>
    <t xml:space="preserve">  + ST Debt</t>
  </si>
  <si>
    <t>BS_ACCT_PAYABLE</t>
  </si>
  <si>
    <t xml:space="preserve">    + Accounts Payable</t>
  </si>
  <si>
    <t>ACCT_PAYABLE_&amp;_ACCRUALS_DETAILED</t>
  </si>
  <si>
    <t xml:space="preserve">  + Payables &amp; Accruals</t>
  </si>
  <si>
    <t>Liabilities &amp; Shareholders' Equity</t>
  </si>
  <si>
    <t>BS_TOT_ASSET</t>
  </si>
  <si>
    <t>Total Assets</t>
  </si>
  <si>
    <t>BS_TOT_NON_CUR_ASSET</t>
  </si>
  <si>
    <t>Total Noncurrent Assets</t>
  </si>
  <si>
    <t>BS_OTHER_ASSETS_DEF_CHRG_OTHER</t>
  </si>
  <si>
    <t xml:space="preserve">  + Other LT Assets</t>
  </si>
  <si>
    <t>BS_NET_FIX_ASSET</t>
  </si>
  <si>
    <t xml:space="preserve">  + Property, Plant &amp; Equip, Net</t>
  </si>
  <si>
    <t>BS_CUR_ASSET_REPORT</t>
  </si>
  <si>
    <t>Total Current Assets</t>
  </si>
  <si>
    <t>OTHER_CURRENT_ASSETS_DETAILED</t>
  </si>
  <si>
    <t xml:space="preserve">  + Other ST Assets</t>
  </si>
  <si>
    <t>BS_INVENTORIES</t>
  </si>
  <si>
    <t xml:space="preserve">  + Inventories</t>
  </si>
  <si>
    <t>BS_ACCT_NOTE_RCV</t>
  </si>
  <si>
    <t xml:space="preserve">  + Accounts &amp; Notes Receiv</t>
  </si>
  <si>
    <t>BS_CASH_NEAR_CASH_ITEM</t>
  </si>
  <si>
    <t xml:space="preserve">    + Cash &amp; Cash Equivalents</t>
  </si>
  <si>
    <t>C&amp;CE_AND_STI_DETAILED</t>
  </si>
  <si>
    <t xml:space="preserve">  + Cash, Cash Equivalents &amp; STI</t>
  </si>
  <si>
    <t>AB Grigeo (GRG1L LH) - Standardized</t>
  </si>
  <si>
    <t>Q4 2005</t>
  </si>
  <si>
    <t>12/31/2005</t>
  </si>
  <si>
    <t>Q4 2006</t>
  </si>
  <si>
    <t>12/31/2006</t>
  </si>
  <si>
    <t>Formulė</t>
  </si>
  <si>
    <t>Trump. Turtas/trump.įsipar.</t>
  </si>
  <si>
    <t>Trump. Turtas - Atsargos/trump.įsipar.</t>
  </si>
  <si>
    <t>Pinigai ir jų ekviv./trump. Įsipar.</t>
  </si>
  <si>
    <t>Trump. Turtas - Trump. Įsipar.</t>
  </si>
  <si>
    <t>Apyvartinis kapitalas/Turtas</t>
  </si>
  <si>
    <t>Grynasis pelnas/Pardavimo pajamos</t>
  </si>
  <si>
    <t>Bendrasis pelnas/Pardavimo pajamos</t>
  </si>
  <si>
    <t>Tipinės veiklos pelnas/pardavimo pajamos</t>
  </si>
  <si>
    <t>Pelnas prieš mokesčius EBT/pardavimo pajamos</t>
  </si>
  <si>
    <t>Grynasis pelnas/vidutinis turtas</t>
  </si>
  <si>
    <t>Grynasis pelnas/vidutinis nuosavas kapitalas</t>
  </si>
  <si>
    <t>Įsipareigojimai/turtas</t>
  </si>
  <si>
    <t>Ilg. Fin. Skola+ trump. Fin.skola/turtas</t>
  </si>
  <si>
    <t>Įsipareigojimai/nuosavas kapitalas</t>
  </si>
  <si>
    <t>Skola/nuosavas kapitalas</t>
  </si>
  <si>
    <t>Ilg. Fin. Skola/nuosavas kapitalas</t>
  </si>
  <si>
    <t>Nuosavas kapitalas/įsipareigojimai</t>
  </si>
  <si>
    <t>Skola/Skola+nuosavas kapitalas</t>
  </si>
  <si>
    <t>LT Debt/LT debt+equity</t>
  </si>
  <si>
    <t>Nuosavas kapitalas/Turtas</t>
  </si>
  <si>
    <t>Trumpalaikis turtas/nuosavas kapitalas</t>
  </si>
  <si>
    <t>Pardavimo savikaina/vid. metinės atsargos</t>
  </si>
  <si>
    <t>Pardavimo pajamos/ilg. Turtas</t>
  </si>
  <si>
    <t>Pardavimo pajamos/Turtas</t>
  </si>
  <si>
    <t>EPS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</si>
  <si>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</si>
  <si>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</si>
  <si>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</si>
  <si>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</si>
  <si>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</si>
  <si>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</si>
  <si>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</si>
  <si>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</si>
  <si>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</si>
  <si>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</si>
  <si>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</si>
  <si>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</si>
  <si>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</si>
  <si>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</si>
  <si>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</si>
  <si>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</si>
  <si>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</si>
  <si>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</si>
  <si>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</si>
  <si>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</si>
  <si>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</si>
  <si>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</si>
  <si>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</si>
  <si>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</si>
  <si>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</si>
  <si>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</si>
  <si>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</si>
  <si>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P/E ratio</t>
  </si>
  <si>
    <t>x28</t>
  </si>
  <si>
    <t>(Turtas - Įsipareigojimai)/shares outstanding</t>
  </si>
  <si>
    <t>x29</t>
  </si>
  <si>
    <t>x30</t>
  </si>
  <si>
    <t>x31</t>
  </si>
  <si>
    <t>x32</t>
  </si>
  <si>
    <t>x33</t>
  </si>
  <si>
    <t>x34</t>
  </si>
  <si>
    <t>Current ratio</t>
  </si>
  <si>
    <t>Acid test (Quick) ratio</t>
  </si>
  <si>
    <t>Cash ratio</t>
  </si>
  <si>
    <t>Working capital</t>
  </si>
  <si>
    <t>Working capital to total assets</t>
  </si>
  <si>
    <t>Net profitability</t>
  </si>
  <si>
    <t>Gross profitability</t>
  </si>
  <si>
    <t>Operating profitability</t>
  </si>
  <si>
    <t>Profitability ratio</t>
  </si>
  <si>
    <t>Return on assets (ROA)</t>
  </si>
  <si>
    <t>Return on equity (ROE)</t>
  </si>
  <si>
    <t>Debt ratio</t>
  </si>
  <si>
    <t>Debt-to-asset ratio</t>
  </si>
  <si>
    <t>Total liabilities to equity ratio</t>
  </si>
  <si>
    <t>Debt to equity ratio</t>
  </si>
  <si>
    <t>Long-term debt to equity ratio</t>
  </si>
  <si>
    <t>Equity to total liabilities ratio</t>
  </si>
  <si>
    <t>Debt to capital employed ratio</t>
  </si>
  <si>
    <t>Long-term debt ratio</t>
  </si>
  <si>
    <t>Equity to total assets ratio or Equity ratio</t>
  </si>
  <si>
    <t>Current assets to equity ratio</t>
  </si>
  <si>
    <t>Inventory turnover</t>
  </si>
  <si>
    <t>Long-term asset turnover</t>
  </si>
  <si>
    <t>Total asset turnover</t>
  </si>
  <si>
    <t>Number of shares</t>
  </si>
  <si>
    <t>Number of employees</t>
  </si>
  <si>
    <t>Net Asset Value Per Share (NAVPS)</t>
  </si>
  <si>
    <t>Dividends paid</t>
  </si>
  <si>
    <t>Dividends per share</t>
  </si>
  <si>
    <t>Macroeconomic indicators</t>
  </si>
  <si>
    <t>B1g Gross value added, at the prices of the time, MM Eur, class C, without removing the effect of season and number of working days</t>
  </si>
  <si>
    <t>Interest rate on company loans, last month of the quarter</t>
  </si>
  <si>
    <t>Annual changes in consumer prices, compared to the corresponding month of the previous year</t>
  </si>
  <si>
    <t>Export, K Eur</t>
  </si>
  <si>
    <t>Share price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</si>
</sst>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Arial"/>
      <family val="2"/>
      <charset val="186"/>
    </font>
    <font>
      <sz val="10"/>
      <color indexed="8"/>
      <name val="Arial"/>
      <family val="2"/>
      <charset val="186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164" fontId="1" fillId="34" borderId="2">
      <alignment horizontal="right"/>
    </xf>
    <xf numFmtId="1" fontId="7" fillId="34" borderId="2">
      <alignment horizontal="right"/>
    </xf>
    <xf numFmtId="164" fontId="7" fillId="34" borderId="2">
      <alignment horizontal="right"/>
    </xf>
    <xf numFmtId="0" fontId="6" fillId="33" borderId="16">
      <alignment horizontal="left"/>
    </xf>
    <xf numFmtId="0" fontId="6" fillId="33" borderId="16">
      <alignment horizontal="right"/>
    </xf>
    <xf numFmtId="0" fontId="6" fillId="33" borderId="17">
      <alignment horizontal="left"/>
    </xf>
    <xf numFmtId="0" fontId="6" fillId="33" borderId="17">
      <alignment horizontal="right"/>
    </xf>
    <xf numFmtId="0" fontId="7" fillId="34" borderId="18"/>
    <xf numFmtId="0" fontId="3" fillId="34" borderId="18"/>
    <xf numFmtId="9" fontId="10" fillId="0" borderId="0" applyFont="0" applyFill="0" applyBorder="0" applyAlignment="0" applyProtection="0"/>
  </cellStyleXfs>
  <cellXfs count="59">
    <xf numFmtId="0" fontId="0" fillId="0" borderId="0" xfId="0"/>
    <xf numFmtId="0" fontId="6" fillId="33" borderId="16" xfId="55">
      <alignment horizontal="left"/>
    </xf>
    <xf numFmtId="0" fontId="6" fillId="33" borderId="16" xfId="56">
      <alignment horizontal="right"/>
    </xf>
    <xf numFmtId="0" fontId="6" fillId="33" borderId="17" xfId="57">
      <alignment horizontal="left"/>
    </xf>
    <xf numFmtId="0" fontId="6" fillId="33" borderId="17" xfId="58">
      <alignment horizontal="right"/>
    </xf>
    <xf numFmtId="0" fontId="7" fillId="34" borderId="18" xfId="59"/>
    <xf numFmtId="0" fontId="3" fillId="34" borderId="18" xfId="6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164" fontId="1" fillId="34" borderId="2" xfId="52">
      <alignment horizontal="right"/>
    </xf>
    <xf numFmtId="1" fontId="7" fillId="34" borderId="2" xfId="53">
      <alignment horizontal="right"/>
    </xf>
    <xf numFmtId="164" fontId="7" fillId="34" borderId="2" xfId="54">
      <alignment horizontal="right"/>
    </xf>
    <xf numFmtId="164" fontId="27" fillId="34" borderId="2" xfId="52" applyFont="1">
      <alignment horizontal="right"/>
    </xf>
    <xf numFmtId="164" fontId="28" fillId="34" borderId="2" xfId="54" applyFont="1">
      <alignment horizontal="right"/>
    </xf>
    <xf numFmtId="164" fontId="27" fillId="34" borderId="2" xfId="54" applyFont="1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0" fontId="0" fillId="36" borderId="19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6" borderId="18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36" borderId="20" xfId="0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2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37" borderId="19" xfId="0" applyFill="1" applyBorder="1" applyAlignment="1">
      <alignment vertical="center" wrapText="1"/>
    </xf>
    <xf numFmtId="165" fontId="0" fillId="0" borderId="4" xfId="61" applyNumberFormat="1" applyFont="1" applyBorder="1" applyAlignment="1">
      <alignment horizontal="center" vertical="center"/>
    </xf>
    <xf numFmtId="0" fontId="0" fillId="37" borderId="18" xfId="0" applyFill="1" applyBorder="1" applyAlignment="1">
      <alignment vertical="center" wrapText="1"/>
    </xf>
    <xf numFmtId="165" fontId="0" fillId="0" borderId="0" xfId="6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61" applyNumberFormat="1" applyFont="1" applyBorder="1" applyAlignment="1">
      <alignment horizontal="center" vertical="center"/>
    </xf>
    <xf numFmtId="0" fontId="0" fillId="38" borderId="19" xfId="0" applyFill="1" applyBorder="1" applyAlignment="1">
      <alignment vertical="center" wrapText="1"/>
    </xf>
    <xf numFmtId="2" fontId="0" fillId="0" borderId="4" xfId="0" applyNumberFormat="1" applyBorder="1" applyAlignment="1">
      <alignment horizontal="center" vertical="center"/>
    </xf>
    <xf numFmtId="0" fontId="0" fillId="38" borderId="18" xfId="0" applyFill="1" applyBorder="1" applyAlignment="1">
      <alignment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38" borderId="20" xfId="0" applyFill="1" applyBorder="1" applyAlignment="1">
      <alignment vertical="center" wrapText="1"/>
    </xf>
    <xf numFmtId="0" fontId="0" fillId="39" borderId="19" xfId="0" applyFill="1" applyBorder="1" applyAlignment="1">
      <alignment vertical="center" wrapText="1"/>
    </xf>
    <xf numFmtId="0" fontId="0" fillId="39" borderId="18" xfId="0" applyFill="1" applyBorder="1" applyAlignment="1">
      <alignment vertical="center" wrapText="1"/>
    </xf>
    <xf numFmtId="0" fontId="0" fillId="39" borderId="20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40" borderId="0" xfId="0" applyFill="1" applyAlignment="1">
      <alignment vertical="center"/>
    </xf>
    <xf numFmtId="0" fontId="0" fillId="40" borderId="0" xfId="0" applyFill="1" applyAlignment="1">
      <alignment vertical="center" wrapText="1"/>
    </xf>
    <xf numFmtId="0" fontId="25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1" fontId="1" fillId="34" borderId="2" xfId="52" applyNumberFormat="1">
      <alignment horizontal="right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58" xr:uid="{D8EA4396-B70E-4CD4-960B-37F327A59F70}"/>
    <cellStyle name="fa_column_header_bottom_left" xfId="51" xr:uid="{00000000-0005-0000-0000-00001F000000}"/>
    <cellStyle name="fa_column_header_bottom_left 2" xfId="57" xr:uid="{65A12238-70AE-410F-BEB6-B868D1F69931}"/>
    <cellStyle name="fa_column_header_empty" xfId="31" xr:uid="{00000000-0005-0000-0000-000020000000}"/>
    <cellStyle name="fa_column_header_top" xfId="32" xr:uid="{00000000-0005-0000-0000-000021000000}"/>
    <cellStyle name="fa_column_header_top 2" xfId="56" xr:uid="{805C7DE1-39F3-4767-8DF1-AA3C357F027F}"/>
    <cellStyle name="fa_column_header_top_left" xfId="33" xr:uid="{00000000-0005-0000-0000-000022000000}"/>
    <cellStyle name="fa_column_header_top_left 2" xfId="55" xr:uid="{345AA0EF-1055-45FF-941A-FC0AB3930B83}"/>
    <cellStyle name="fa_data_bold_0" xfId="53" xr:uid="{00000000-0005-0000-0000-000023000000}"/>
    <cellStyle name="fa_data_bold_3" xfId="54" xr:uid="{00000000-0005-0000-0000-000024000000}"/>
    <cellStyle name="fa_data_standard_3" xfId="52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bold 2" xfId="59" xr:uid="{5B40EC1D-68A8-4AA8-A23B-028ECA53CC79}"/>
    <cellStyle name="fa_row_header_standard" xfId="36" xr:uid="{00000000-0005-0000-0000-00002B000000}"/>
    <cellStyle name="fa_row_header_standard 2" xfId="60" xr:uid="{CD71DF5A-9FCB-499C-A113-7420C059ACEA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Percent" xfId="61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1ED5-B21D-4983-AA47-E8260002BD3D}">
  <dimension ref="A1:BS52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5" x14ac:dyDescent="0.25"/>
  <cols>
    <col min="1" max="1" width="35.140625" customWidth="1"/>
    <col min="2" max="2" width="0" hidden="1" customWidth="1"/>
    <col min="3" max="70" width="14.140625" customWidth="1"/>
    <col min="71" max="71" width="9.5703125" bestFit="1" customWidth="1"/>
  </cols>
  <sheetData>
    <row r="1" spans="1:70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</row>
    <row r="2" spans="1:70" ht="20.25" x14ac:dyDescent="0.25">
      <c r="A2" s="14" t="s">
        <v>215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</row>
    <row r="3" spans="1:7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spans="1:70" x14ac:dyDescent="0.25">
      <c r="A4" s="1" t="s">
        <v>4</v>
      </c>
      <c r="B4" s="1"/>
      <c r="C4" s="2" t="s">
        <v>5</v>
      </c>
      <c r="D4" s="2" t="s">
        <v>6</v>
      </c>
      <c r="E4" s="2" t="s">
        <v>7</v>
      </c>
      <c r="F4" s="10" t="s">
        <v>216</v>
      </c>
      <c r="G4" s="2" t="s">
        <v>8</v>
      </c>
      <c r="H4" s="2" t="s">
        <v>9</v>
      </c>
      <c r="I4" s="2" t="s">
        <v>10</v>
      </c>
      <c r="J4" s="10" t="s">
        <v>218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155</v>
      </c>
      <c r="AF4" s="2" t="s">
        <v>154</v>
      </c>
      <c r="AG4" s="2" t="s">
        <v>153</v>
      </c>
      <c r="AH4" s="2" t="s">
        <v>152</v>
      </c>
      <c r="AI4" s="2" t="s">
        <v>151</v>
      </c>
      <c r="AJ4" s="2" t="s">
        <v>150</v>
      </c>
      <c r="AK4" s="2" t="s">
        <v>149</v>
      </c>
      <c r="AL4" s="2" t="s">
        <v>148</v>
      </c>
      <c r="AM4" s="2" t="s">
        <v>147</v>
      </c>
      <c r="AN4" s="2" t="s">
        <v>146</v>
      </c>
      <c r="AO4" s="2" t="s">
        <v>145</v>
      </c>
      <c r="AP4" s="2" t="s">
        <v>144</v>
      </c>
      <c r="AQ4" s="2" t="s">
        <v>143</v>
      </c>
      <c r="AR4" s="2" t="s">
        <v>142</v>
      </c>
      <c r="AS4" s="2" t="s">
        <v>141</v>
      </c>
      <c r="AT4" s="2" t="s">
        <v>140</v>
      </c>
      <c r="AU4" s="2" t="s">
        <v>139</v>
      </c>
      <c r="AV4" s="2" t="s">
        <v>138</v>
      </c>
      <c r="AW4" s="2" t="s">
        <v>137</v>
      </c>
      <c r="AX4" s="2" t="s">
        <v>136</v>
      </c>
      <c r="AY4" s="2" t="s">
        <v>135</v>
      </c>
      <c r="AZ4" s="2" t="s">
        <v>134</v>
      </c>
      <c r="BA4" s="2" t="s">
        <v>133</v>
      </c>
      <c r="BB4" s="2" t="s">
        <v>132</v>
      </c>
      <c r="BC4" s="2" t="s">
        <v>131</v>
      </c>
      <c r="BD4" s="2" t="s">
        <v>130</v>
      </c>
      <c r="BE4" s="2" t="s">
        <v>129</v>
      </c>
      <c r="BF4" s="2" t="s">
        <v>128</v>
      </c>
      <c r="BG4" s="2" t="s">
        <v>127</v>
      </c>
      <c r="BH4" s="2" t="s">
        <v>126</v>
      </c>
      <c r="BI4" s="2" t="s">
        <v>125</v>
      </c>
      <c r="BJ4" s="2" t="s">
        <v>124</v>
      </c>
      <c r="BK4" s="2" t="s">
        <v>123</v>
      </c>
      <c r="BL4" s="2" t="s">
        <v>122</v>
      </c>
      <c r="BM4" s="2" t="s">
        <v>121</v>
      </c>
      <c r="BN4" s="2" t="s">
        <v>120</v>
      </c>
      <c r="BO4" s="2" t="s">
        <v>119</v>
      </c>
      <c r="BP4" s="2" t="s">
        <v>118</v>
      </c>
      <c r="BQ4" s="2" t="s">
        <v>117</v>
      </c>
      <c r="BR4" s="2" t="s">
        <v>116</v>
      </c>
    </row>
    <row r="5" spans="1:70" x14ac:dyDescent="0.25">
      <c r="A5" s="3" t="s">
        <v>31</v>
      </c>
      <c r="B5" s="3"/>
      <c r="C5" s="4" t="s">
        <v>32</v>
      </c>
      <c r="D5" s="4" t="s">
        <v>33</v>
      </c>
      <c r="E5" s="4" t="s">
        <v>34</v>
      </c>
      <c r="F5" s="11" t="s">
        <v>217</v>
      </c>
      <c r="G5" s="4" t="s">
        <v>35</v>
      </c>
      <c r="H5" s="4" t="s">
        <v>36</v>
      </c>
      <c r="I5" s="4" t="s">
        <v>37</v>
      </c>
      <c r="J5" s="11" t="s">
        <v>219</v>
      </c>
      <c r="K5" s="4" t="s">
        <v>38</v>
      </c>
      <c r="L5" s="4" t="s">
        <v>39</v>
      </c>
      <c r="M5" s="4" t="s">
        <v>40</v>
      </c>
      <c r="N5" s="4" t="s">
        <v>41</v>
      </c>
      <c r="O5" s="4" t="s">
        <v>42</v>
      </c>
      <c r="P5" s="4" t="s">
        <v>43</v>
      </c>
      <c r="Q5" s="4" t="s">
        <v>44</v>
      </c>
      <c r="R5" s="4" t="s">
        <v>45</v>
      </c>
      <c r="S5" s="4" t="s">
        <v>46</v>
      </c>
      <c r="T5" s="4" t="s">
        <v>47</v>
      </c>
      <c r="U5" s="4" t="s">
        <v>48</v>
      </c>
      <c r="V5" s="4" t="s">
        <v>49</v>
      </c>
      <c r="W5" s="4" t="s">
        <v>50</v>
      </c>
      <c r="X5" s="4" t="s">
        <v>51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 t="s">
        <v>57</v>
      </c>
      <c r="AE5" s="4" t="s">
        <v>115</v>
      </c>
      <c r="AF5" s="4" t="s">
        <v>114</v>
      </c>
      <c r="AG5" s="4" t="s">
        <v>113</v>
      </c>
      <c r="AH5" s="4" t="s">
        <v>112</v>
      </c>
      <c r="AI5" s="4" t="s">
        <v>111</v>
      </c>
      <c r="AJ5" s="4" t="s">
        <v>110</v>
      </c>
      <c r="AK5" s="4" t="s">
        <v>109</v>
      </c>
      <c r="AL5" s="4" t="s">
        <v>108</v>
      </c>
      <c r="AM5" s="4" t="s">
        <v>107</v>
      </c>
      <c r="AN5" s="4" t="s">
        <v>106</v>
      </c>
      <c r="AO5" s="4" t="s">
        <v>105</v>
      </c>
      <c r="AP5" s="4" t="s">
        <v>104</v>
      </c>
      <c r="AQ5" s="4" t="s">
        <v>103</v>
      </c>
      <c r="AR5" s="4" t="s">
        <v>102</v>
      </c>
      <c r="AS5" s="4" t="s">
        <v>101</v>
      </c>
      <c r="AT5" s="4" t="s">
        <v>100</v>
      </c>
      <c r="AU5" s="4" t="s">
        <v>99</v>
      </c>
      <c r="AV5" s="4" t="s">
        <v>98</v>
      </c>
      <c r="AW5" s="4" t="s">
        <v>97</v>
      </c>
      <c r="AX5" s="4" t="s">
        <v>96</v>
      </c>
      <c r="AY5" s="4" t="s">
        <v>95</v>
      </c>
      <c r="AZ5" s="4" t="s">
        <v>94</v>
      </c>
      <c r="BA5" s="4" t="s">
        <v>93</v>
      </c>
      <c r="BB5" s="4" t="s">
        <v>92</v>
      </c>
      <c r="BC5" s="4" t="s">
        <v>91</v>
      </c>
      <c r="BD5" s="4" t="s">
        <v>90</v>
      </c>
      <c r="BE5" s="4" t="s">
        <v>89</v>
      </c>
      <c r="BF5" s="4" t="s">
        <v>88</v>
      </c>
      <c r="BG5" s="4" t="s">
        <v>87</v>
      </c>
      <c r="BH5" s="4" t="s">
        <v>86</v>
      </c>
      <c r="BI5" s="4" t="s">
        <v>85</v>
      </c>
      <c r="BJ5" s="4" t="s">
        <v>84</v>
      </c>
      <c r="BK5" s="4" t="s">
        <v>83</v>
      </c>
      <c r="BL5" s="4" t="s">
        <v>82</v>
      </c>
      <c r="BM5" s="4" t="s">
        <v>81</v>
      </c>
      <c r="BN5" s="4" t="s">
        <v>80</v>
      </c>
      <c r="BO5" s="4" t="s">
        <v>79</v>
      </c>
      <c r="BP5" s="4" t="s">
        <v>78</v>
      </c>
      <c r="BQ5" s="4" t="s">
        <v>77</v>
      </c>
      <c r="BR5" s="4" t="s">
        <v>76</v>
      </c>
    </row>
    <row r="6" spans="1:70" x14ac:dyDescent="0.25">
      <c r="A6" s="5" t="s">
        <v>196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</row>
    <row r="7" spans="1:70" x14ac:dyDescent="0.25">
      <c r="A7" s="6" t="s">
        <v>214</v>
      </c>
      <c r="B7" s="6" t="s">
        <v>213</v>
      </c>
      <c r="C7" s="17">
        <v>0.2777</v>
      </c>
      <c r="D7" s="17">
        <v>0.45529999999999998</v>
      </c>
      <c r="E7" s="17">
        <v>0.96389999999999998</v>
      </c>
      <c r="F7" s="17">
        <v>0.19333787071362371</v>
      </c>
      <c r="G7" s="17">
        <v>0.29759999999999998</v>
      </c>
      <c r="H7" s="17">
        <v>0.159</v>
      </c>
      <c r="I7" s="17">
        <v>0.18770000000000001</v>
      </c>
      <c r="J7" s="17"/>
      <c r="K7" s="17">
        <v>0.1888</v>
      </c>
      <c r="L7" s="17">
        <v>0.13730000000000001</v>
      </c>
      <c r="M7" s="17">
        <v>0.1205</v>
      </c>
      <c r="N7" s="17">
        <v>0.1158</v>
      </c>
      <c r="O7" s="17">
        <v>5.4899999999999997E-2</v>
      </c>
      <c r="P7" s="17">
        <v>0.06</v>
      </c>
      <c r="Q7" s="17">
        <v>0.1038</v>
      </c>
      <c r="R7" s="17">
        <v>3.7699999999999997E-2</v>
      </c>
      <c r="S7" s="17">
        <v>8.0699999999999994E-2</v>
      </c>
      <c r="T7" s="17">
        <v>0.22639999999999999</v>
      </c>
      <c r="U7" s="17">
        <v>0.34379999999999999</v>
      </c>
      <c r="V7" s="17">
        <v>0.13370000000000001</v>
      </c>
      <c r="W7" s="17">
        <v>0.64500000000000002</v>
      </c>
      <c r="X7" s="17">
        <v>0.8881</v>
      </c>
      <c r="Y7" s="17">
        <v>0.65529999999999999</v>
      </c>
      <c r="Z7" s="17">
        <v>0.39929999999999999</v>
      </c>
      <c r="AA7" s="17">
        <v>0.3609</v>
      </c>
      <c r="AB7" s="17">
        <v>0.33229999999999998</v>
      </c>
      <c r="AC7" s="17">
        <v>0.26869999999999999</v>
      </c>
      <c r="AD7" s="17">
        <v>0.61829999999999996</v>
      </c>
      <c r="AE7" s="17">
        <v>0.60550000000000004</v>
      </c>
      <c r="AF7" s="17">
        <v>0.3075</v>
      </c>
      <c r="AG7" s="17">
        <v>0.19980000000000001</v>
      </c>
      <c r="AH7" s="17">
        <v>0.35899999999999999</v>
      </c>
      <c r="AI7" s="17">
        <v>0.55000000000000004</v>
      </c>
      <c r="AJ7" s="17">
        <v>1.8978999999999999</v>
      </c>
      <c r="AK7" s="17">
        <v>0.7298</v>
      </c>
      <c r="AL7" s="17">
        <v>0.72230000000000005</v>
      </c>
      <c r="AM7" s="17">
        <v>0.96160000000000001</v>
      </c>
      <c r="AN7" s="17">
        <v>0.31480000000000002</v>
      </c>
      <c r="AO7" s="17">
        <v>0.42199999999999999</v>
      </c>
      <c r="AP7" s="17">
        <v>1.4062000000000001</v>
      </c>
      <c r="AQ7" s="17">
        <v>1.4295</v>
      </c>
      <c r="AR7" s="17">
        <v>2.4413</v>
      </c>
      <c r="AS7" s="17">
        <v>1.6234</v>
      </c>
      <c r="AT7" s="17">
        <v>0.76029999999999998</v>
      </c>
      <c r="AU7" s="17">
        <v>1.1822999999999999</v>
      </c>
      <c r="AV7" s="17">
        <v>0.3705</v>
      </c>
      <c r="AW7" s="17">
        <v>0.1784</v>
      </c>
      <c r="AX7" s="17">
        <v>0.56699999999999995</v>
      </c>
      <c r="AY7" s="17">
        <v>0.88180000000000003</v>
      </c>
      <c r="AZ7" s="17">
        <v>0.45519999999999999</v>
      </c>
      <c r="BA7" s="17">
        <v>1.0562</v>
      </c>
      <c r="BB7" s="17">
        <v>0.53869999999999996</v>
      </c>
      <c r="BC7" s="17">
        <v>0.66669999999999996</v>
      </c>
      <c r="BD7" s="17">
        <v>0.83</v>
      </c>
      <c r="BE7" s="17">
        <v>3.9630000000000001</v>
      </c>
      <c r="BF7" s="17">
        <v>4.9501999999999997</v>
      </c>
      <c r="BG7" s="17">
        <v>6.6772</v>
      </c>
      <c r="BH7" s="17">
        <v>6.8619000000000003</v>
      </c>
      <c r="BI7" s="17">
        <v>7.3396999999999997</v>
      </c>
      <c r="BJ7" s="17">
        <v>8.6490000000000009</v>
      </c>
      <c r="BK7" s="17">
        <v>12.015499999999999</v>
      </c>
      <c r="BL7" s="17">
        <v>11.664099999999999</v>
      </c>
      <c r="BM7" s="17">
        <v>15.037800000000001</v>
      </c>
      <c r="BN7" s="17">
        <v>18.274999999999999</v>
      </c>
      <c r="BO7" s="17">
        <v>18.826000000000001</v>
      </c>
      <c r="BP7" s="17">
        <v>11.673999999999999</v>
      </c>
      <c r="BQ7" s="17">
        <v>12.756</v>
      </c>
      <c r="BR7" s="17">
        <v>12.443</v>
      </c>
    </row>
    <row r="8" spans="1:70" x14ac:dyDescent="0.25">
      <c r="A8" s="6" t="s">
        <v>212</v>
      </c>
      <c r="B8" s="6" t="s">
        <v>211</v>
      </c>
      <c r="C8" s="17">
        <v>0.2777</v>
      </c>
      <c r="D8" s="17">
        <v>0.45529999999999998</v>
      </c>
      <c r="E8" s="17">
        <v>0.96389999999999998</v>
      </c>
      <c r="F8" s="17">
        <v>0.19333787071362371</v>
      </c>
      <c r="G8" s="17">
        <v>0.29759999999999998</v>
      </c>
      <c r="H8" s="17">
        <v>0.159</v>
      </c>
      <c r="I8" s="17">
        <v>0.18770000000000001</v>
      </c>
      <c r="J8" s="17">
        <v>0.16550017377201115</v>
      </c>
      <c r="K8" s="17">
        <v>0.1888</v>
      </c>
      <c r="L8" s="17">
        <v>0.13589999999999999</v>
      </c>
      <c r="M8" s="17">
        <v>0.1205</v>
      </c>
      <c r="N8" s="17">
        <v>0.1158</v>
      </c>
      <c r="O8" s="17">
        <v>5.4899999999999997E-2</v>
      </c>
      <c r="P8" s="17">
        <v>0.06</v>
      </c>
      <c r="Q8" s="17">
        <v>0.1038</v>
      </c>
      <c r="R8" s="17">
        <v>3.7699999999999997E-2</v>
      </c>
      <c r="S8" s="17">
        <v>8.0699999999999994E-2</v>
      </c>
      <c r="T8" s="17">
        <v>0.22639999999999999</v>
      </c>
      <c r="U8" s="17">
        <v>0.34379999999999999</v>
      </c>
      <c r="V8" s="17">
        <v>0.13370000000000001</v>
      </c>
      <c r="W8" s="17">
        <v>0.64500000000000002</v>
      </c>
      <c r="X8" s="17">
        <v>0.8881</v>
      </c>
      <c r="Y8" s="17">
        <v>0.65529999999999999</v>
      </c>
      <c r="Z8" s="17">
        <v>0.39929999999999999</v>
      </c>
      <c r="AA8" s="17">
        <v>0.3609</v>
      </c>
      <c r="AB8" s="17">
        <v>0.33229999999999998</v>
      </c>
      <c r="AC8" s="17">
        <v>0.26869999999999999</v>
      </c>
      <c r="AD8" s="17">
        <v>0.61829999999999996</v>
      </c>
      <c r="AE8" s="17">
        <v>0.60550000000000004</v>
      </c>
      <c r="AF8" s="17">
        <v>0.3075</v>
      </c>
      <c r="AG8" s="17">
        <v>0.19980000000000001</v>
      </c>
      <c r="AH8" s="17">
        <v>0.35899999999999999</v>
      </c>
      <c r="AI8" s="17">
        <v>0.55000000000000004</v>
      </c>
      <c r="AJ8" s="17">
        <v>1.8978999999999999</v>
      </c>
      <c r="AK8" s="17">
        <v>0.7298</v>
      </c>
      <c r="AL8" s="17">
        <v>0.72230000000000005</v>
      </c>
      <c r="AM8" s="17">
        <v>0.96160000000000001</v>
      </c>
      <c r="AN8" s="17">
        <v>0.31480000000000002</v>
      </c>
      <c r="AO8" s="17">
        <v>0.42199999999999999</v>
      </c>
      <c r="AP8" s="17">
        <v>1.4062000000000001</v>
      </c>
      <c r="AQ8" s="17">
        <v>1.4295</v>
      </c>
      <c r="AR8" s="17">
        <v>2.4413</v>
      </c>
      <c r="AS8" s="17">
        <v>1.6234</v>
      </c>
      <c r="AT8" s="17">
        <v>0.76029999999999998</v>
      </c>
      <c r="AU8" s="17">
        <v>1.1822999999999999</v>
      </c>
      <c r="AV8" s="17">
        <v>0.3705</v>
      </c>
      <c r="AW8" s="17">
        <v>0.1784</v>
      </c>
      <c r="AX8" s="17">
        <v>0.56699999999999995</v>
      </c>
      <c r="AY8" s="17">
        <v>0.88180000000000003</v>
      </c>
      <c r="AZ8" s="17">
        <v>0.45519999999999999</v>
      </c>
      <c r="BA8" s="17">
        <v>1.0562</v>
      </c>
      <c r="BB8" s="17">
        <v>0.53869999999999996</v>
      </c>
      <c r="BC8" s="17">
        <v>0.66669999999999996</v>
      </c>
      <c r="BD8" s="17">
        <v>0.83</v>
      </c>
      <c r="BE8" s="17">
        <v>3.9630000000000001</v>
      </c>
      <c r="BF8" s="17">
        <v>4.9501999999999997</v>
      </c>
      <c r="BG8" s="17">
        <v>6.6772</v>
      </c>
      <c r="BH8" s="17">
        <v>6.8619000000000003</v>
      </c>
      <c r="BI8" s="17">
        <v>7.3396999999999997</v>
      </c>
      <c r="BJ8" s="17">
        <v>8.6490000000000009</v>
      </c>
      <c r="BK8" s="17">
        <v>12.015499999999999</v>
      </c>
      <c r="BL8" s="17">
        <v>11.664099999999999</v>
      </c>
      <c r="BM8" s="17">
        <v>15.037800000000001</v>
      </c>
      <c r="BN8" s="17">
        <v>18.274999999999999</v>
      </c>
      <c r="BO8" s="17">
        <v>18.826000000000001</v>
      </c>
      <c r="BP8" s="17">
        <v>11.673999999999999</v>
      </c>
      <c r="BQ8" s="17">
        <v>12.756</v>
      </c>
      <c r="BR8" s="17">
        <v>12.443</v>
      </c>
    </row>
    <row r="9" spans="1:70" x14ac:dyDescent="0.25">
      <c r="A9" s="6" t="s">
        <v>210</v>
      </c>
      <c r="B9" s="6" t="s">
        <v>209</v>
      </c>
      <c r="C9" s="17">
        <v>4.6238000000000001</v>
      </c>
      <c r="D9" s="17">
        <v>3.3624000000000001</v>
      </c>
      <c r="E9" s="17">
        <v>3.4236</v>
      </c>
      <c r="F9" s="17">
        <v>4.5626714550509737</v>
      </c>
      <c r="G9" s="17">
        <v>5.3929999999999998</v>
      </c>
      <c r="H9" s="17">
        <v>4.4309000000000003</v>
      </c>
      <c r="I9" s="17">
        <v>4.5377999999999998</v>
      </c>
      <c r="J9" s="17">
        <v>4.8996565106580166</v>
      </c>
      <c r="K9" s="17">
        <v>5.49</v>
      </c>
      <c r="L9" s="17">
        <v>5.2404000000000002</v>
      </c>
      <c r="M9" s="17">
        <v>6.0294999999999996</v>
      </c>
      <c r="N9" s="17">
        <v>5.7451999999999996</v>
      </c>
      <c r="O9" s="17">
        <v>5.54</v>
      </c>
      <c r="P9" s="17">
        <v>5.7224000000000004</v>
      </c>
      <c r="Q9" s="17">
        <v>5.3574999999999999</v>
      </c>
      <c r="R9" s="17">
        <v>4.9261999999999997</v>
      </c>
      <c r="S9" s="17">
        <v>5.1383000000000001</v>
      </c>
      <c r="T9" s="17">
        <v>4.4543999999999997</v>
      </c>
      <c r="U9" s="17">
        <v>4.1538000000000004</v>
      </c>
      <c r="V9" s="17">
        <v>4.3322000000000003</v>
      </c>
      <c r="W9" s="17">
        <v>7.3887999999999998</v>
      </c>
      <c r="X9" s="17">
        <v>8.9301999999999992</v>
      </c>
      <c r="Y9" s="17">
        <v>9.6136999999999997</v>
      </c>
      <c r="Z9" s="17">
        <v>9.3713999999999995</v>
      </c>
      <c r="AA9" s="17">
        <v>10.2005</v>
      </c>
      <c r="AB9" s="17">
        <v>10.9115</v>
      </c>
      <c r="AC9" s="17">
        <v>11.0015</v>
      </c>
      <c r="AD9" s="17">
        <v>8.8196999999999992</v>
      </c>
      <c r="AE9" s="17">
        <v>9.8635999999999999</v>
      </c>
      <c r="AF9" s="17">
        <v>10.301399999999999</v>
      </c>
      <c r="AG9" s="17">
        <v>10.436500000000001</v>
      </c>
      <c r="AH9" s="17">
        <v>8.9763999999999999</v>
      </c>
      <c r="AI9" s="17">
        <v>11.5938</v>
      </c>
      <c r="AJ9" s="17">
        <v>10.7067</v>
      </c>
      <c r="AK9" s="17">
        <v>12.1569</v>
      </c>
      <c r="AL9" s="17">
        <v>11.7392</v>
      </c>
      <c r="AM9" s="17">
        <v>12.300700000000001</v>
      </c>
      <c r="AN9" s="17">
        <v>12.5144</v>
      </c>
      <c r="AO9" s="17">
        <v>12.321300000000001</v>
      </c>
      <c r="AP9" s="17">
        <v>10.677099999999999</v>
      </c>
      <c r="AQ9" s="17">
        <v>13.684699999999999</v>
      </c>
      <c r="AR9" s="17">
        <v>12.514099999999999</v>
      </c>
      <c r="AS9" s="17">
        <v>14.4041</v>
      </c>
      <c r="AT9" s="17">
        <v>12.0075</v>
      </c>
      <c r="AU9" s="17">
        <v>13.3018</v>
      </c>
      <c r="AV9" s="17">
        <v>12.863300000000001</v>
      </c>
      <c r="AW9" s="17">
        <v>12.8973</v>
      </c>
      <c r="AX9" s="17">
        <v>11.568200000000001</v>
      </c>
      <c r="AY9" s="17">
        <v>13.7036</v>
      </c>
      <c r="AZ9" s="17">
        <v>15.892300000000001</v>
      </c>
      <c r="BA9" s="17">
        <v>17.250699999999998</v>
      </c>
      <c r="BB9" s="17">
        <v>14.289899999999999</v>
      </c>
      <c r="BC9" s="17">
        <v>16.240200000000002</v>
      </c>
      <c r="BD9" s="17">
        <v>16.789400000000001</v>
      </c>
      <c r="BE9" s="17">
        <v>16.648800000000001</v>
      </c>
      <c r="BF9" s="17">
        <v>14.1706</v>
      </c>
      <c r="BG9" s="17">
        <v>16.7454</v>
      </c>
      <c r="BH9" s="17">
        <v>15.3696</v>
      </c>
      <c r="BI9" s="17">
        <v>16.602899999999998</v>
      </c>
      <c r="BJ9" s="17">
        <v>14.185</v>
      </c>
      <c r="BK9" s="17">
        <v>16.762</v>
      </c>
      <c r="BL9" s="17">
        <v>13.9221</v>
      </c>
      <c r="BM9" s="17">
        <v>14.2707</v>
      </c>
      <c r="BN9" s="17">
        <v>13.42</v>
      </c>
      <c r="BO9" s="17">
        <v>16.370999999999999</v>
      </c>
      <c r="BP9" s="17">
        <v>17.407</v>
      </c>
      <c r="BQ9" s="17">
        <v>20.309000000000001</v>
      </c>
      <c r="BR9" s="17">
        <v>22.34</v>
      </c>
    </row>
    <row r="10" spans="1:70" x14ac:dyDescent="0.25">
      <c r="A10" s="6" t="s">
        <v>208</v>
      </c>
      <c r="B10" s="6" t="s">
        <v>207</v>
      </c>
      <c r="C10" s="17">
        <v>2.6417999999999999</v>
      </c>
      <c r="D10" s="17">
        <v>2.3302999999999998</v>
      </c>
      <c r="E10" s="17">
        <v>2.6764999999999999</v>
      </c>
      <c r="F10" s="17">
        <v>3.2368477757182577</v>
      </c>
      <c r="G10" s="17">
        <v>3.4209999999999998</v>
      </c>
      <c r="H10" s="17">
        <v>3.9380999999999999</v>
      </c>
      <c r="I10" s="17">
        <v>3.3994</v>
      </c>
      <c r="J10" s="17">
        <v>3.3869665199258576</v>
      </c>
      <c r="K10" s="17">
        <v>3.5004999999999997</v>
      </c>
      <c r="L10" s="17">
        <v>4.1631999999999998</v>
      </c>
      <c r="M10" s="17">
        <v>4.1353999999999997</v>
      </c>
      <c r="N10" s="17">
        <v>4.6969000000000003</v>
      </c>
      <c r="O10" s="17">
        <v>5.6568000000000005</v>
      </c>
      <c r="P10" s="17">
        <v>5.0991999999999997</v>
      </c>
      <c r="Q10" s="17">
        <v>4.5204000000000004</v>
      </c>
      <c r="R10" s="17">
        <v>4.2942</v>
      </c>
      <c r="S10" s="17">
        <v>4.0838999999999999</v>
      </c>
      <c r="T10" s="17">
        <v>3.4081999999999999</v>
      </c>
      <c r="U10" s="17">
        <v>3.0352000000000001</v>
      </c>
      <c r="V10" s="17">
        <v>3.1057000000000001</v>
      </c>
      <c r="W10" s="17">
        <v>4.4104999999999999</v>
      </c>
      <c r="X10" s="17">
        <v>4.7934999999999999</v>
      </c>
      <c r="Y10" s="17">
        <v>4.4893000000000001</v>
      </c>
      <c r="Z10" s="17">
        <v>5.6835000000000004</v>
      </c>
      <c r="AA10" s="17">
        <v>6.2412000000000001</v>
      </c>
      <c r="AB10" s="17">
        <v>5.1394000000000002</v>
      </c>
      <c r="AC10" s="17">
        <v>4.9858000000000002</v>
      </c>
      <c r="AD10" s="17">
        <v>7.1067999999999998</v>
      </c>
      <c r="AE10" s="17">
        <v>5.4474</v>
      </c>
      <c r="AF10" s="17">
        <v>5.5961999999999996</v>
      </c>
      <c r="AG10" s="17">
        <v>5.3112000000000004</v>
      </c>
      <c r="AH10" s="17">
        <v>6.1681999999999997</v>
      </c>
      <c r="AI10" s="17">
        <v>5.9546000000000001</v>
      </c>
      <c r="AJ10" s="17">
        <v>5.9764999999999997</v>
      </c>
      <c r="AK10" s="17">
        <v>6.1275000000000004</v>
      </c>
      <c r="AL10" s="17">
        <v>7.1350999999999996</v>
      </c>
      <c r="AM10" s="17">
        <v>7.0848000000000004</v>
      </c>
      <c r="AN10" s="17">
        <v>6.7873000000000001</v>
      </c>
      <c r="AO10" s="17">
        <v>6.5629999999999997</v>
      </c>
      <c r="AP10" s="17">
        <v>7.6688999999999998</v>
      </c>
      <c r="AQ10" s="17">
        <v>7.3011999999999997</v>
      </c>
      <c r="AR10" s="17">
        <v>7.9519000000000002</v>
      </c>
      <c r="AS10" s="17">
        <v>7.6809000000000003</v>
      </c>
      <c r="AT10" s="17">
        <v>10.1167</v>
      </c>
      <c r="AU10" s="17">
        <v>8.6461000000000006</v>
      </c>
      <c r="AV10" s="17">
        <v>9.5304000000000002</v>
      </c>
      <c r="AW10" s="17">
        <v>8.3785000000000007</v>
      </c>
      <c r="AX10" s="17">
        <v>8.8077000000000005</v>
      </c>
      <c r="AY10" s="17">
        <v>8.1882999999999999</v>
      </c>
      <c r="AZ10" s="17">
        <v>8.2856000000000005</v>
      </c>
      <c r="BA10" s="17">
        <v>8.4052000000000007</v>
      </c>
      <c r="BB10" s="17">
        <v>9.9650999999999996</v>
      </c>
      <c r="BC10" s="17">
        <v>9.1329999999999991</v>
      </c>
      <c r="BD10" s="17">
        <v>10.1035</v>
      </c>
      <c r="BE10" s="17">
        <v>9.3026999999999997</v>
      </c>
      <c r="BF10" s="17">
        <v>11.738099999999999</v>
      </c>
      <c r="BG10" s="17">
        <v>10.4261</v>
      </c>
      <c r="BH10" s="17">
        <v>9.0755999999999997</v>
      </c>
      <c r="BI10" s="17">
        <v>8.4549000000000003</v>
      </c>
      <c r="BJ10" s="17">
        <v>10.143000000000001</v>
      </c>
      <c r="BK10" s="17">
        <v>8.7101000000000006</v>
      </c>
      <c r="BL10" s="17">
        <v>9.8340999999999994</v>
      </c>
      <c r="BM10" s="17">
        <v>8.3138000000000005</v>
      </c>
      <c r="BN10" s="17">
        <v>9.1329999999999991</v>
      </c>
      <c r="BO10" s="17">
        <v>9.1310000000000002</v>
      </c>
      <c r="BP10" s="17">
        <v>10.977</v>
      </c>
      <c r="BQ10" s="17">
        <v>10.869</v>
      </c>
      <c r="BR10" s="17">
        <v>14.428000000000001</v>
      </c>
    </row>
    <row r="11" spans="1:70" x14ac:dyDescent="0.25">
      <c r="A11" s="6" t="s">
        <v>206</v>
      </c>
      <c r="B11" s="6" t="s">
        <v>205</v>
      </c>
      <c r="C11" s="17">
        <v>0.61180000000000001</v>
      </c>
      <c r="D11" s="17">
        <v>1.3404</v>
      </c>
      <c r="E11" s="17">
        <v>1.633</v>
      </c>
      <c r="F11" s="17">
        <v>0</v>
      </c>
      <c r="G11" s="17">
        <v>0.13500000000000001</v>
      </c>
      <c r="H11" s="17">
        <v>0.24079999999999999</v>
      </c>
      <c r="I11" s="17">
        <v>0.19359999999999999</v>
      </c>
      <c r="J11" s="17">
        <v>0</v>
      </c>
      <c r="K11" s="17">
        <v>0.30649999999999999</v>
      </c>
      <c r="L11" s="17">
        <v>0.18190000000000001</v>
      </c>
      <c r="M11" s="17">
        <v>0.18840000000000001</v>
      </c>
      <c r="N11" s="17">
        <v>0.1439</v>
      </c>
      <c r="O11" s="17">
        <v>0.50080000000000002</v>
      </c>
      <c r="P11" s="17">
        <v>0.66290000000000004</v>
      </c>
      <c r="Q11" s="17">
        <v>0.58830000000000005</v>
      </c>
      <c r="R11" s="17">
        <v>0.62849999999999995</v>
      </c>
      <c r="S11" s="17">
        <v>0.23250000000000001</v>
      </c>
      <c r="T11" s="17">
        <v>0.61470000000000002</v>
      </c>
      <c r="U11" s="17">
        <v>0.36880000000000002</v>
      </c>
      <c r="V11" s="17">
        <v>-4.4999999999999998E-2</v>
      </c>
      <c r="W11" s="17">
        <v>0.77180000000000004</v>
      </c>
      <c r="X11" s="17">
        <v>0.44019999999999998</v>
      </c>
      <c r="Y11" s="17">
        <v>0.4662</v>
      </c>
      <c r="Z11" s="17">
        <v>0.43840000000000001</v>
      </c>
      <c r="AA11" s="17">
        <v>0.47589999999999999</v>
      </c>
      <c r="AB11" s="17">
        <v>0.62070000000000003</v>
      </c>
      <c r="AC11" s="17">
        <v>0.31219999999999998</v>
      </c>
      <c r="AD11" s="17">
        <v>0.30299999999999999</v>
      </c>
      <c r="AE11" s="17">
        <v>0.23380000000000001</v>
      </c>
      <c r="AF11" s="17">
        <v>0.3271</v>
      </c>
      <c r="AG11" s="17">
        <v>0.31859999999999999</v>
      </c>
      <c r="AH11" s="17">
        <v>0.27939999999999998</v>
      </c>
      <c r="AI11" s="17">
        <v>0.13689999999999999</v>
      </c>
      <c r="AJ11" s="17">
        <v>0.27839999999999998</v>
      </c>
      <c r="AK11" s="17">
        <v>0.72009999999999996</v>
      </c>
      <c r="AL11" s="17">
        <v>0.35449999999999998</v>
      </c>
      <c r="AM11" s="17">
        <v>0.3342</v>
      </c>
      <c r="AN11" s="17">
        <v>0.69220000000000004</v>
      </c>
      <c r="AO11" s="17">
        <v>0.628</v>
      </c>
      <c r="AP11" s="17">
        <v>0.80969999999999998</v>
      </c>
      <c r="AQ11" s="17">
        <v>0.98480000000000001</v>
      </c>
      <c r="AR11" s="17">
        <v>1.1649</v>
      </c>
      <c r="AS11" s="17">
        <v>0.60419999999999996</v>
      </c>
      <c r="AT11" s="17">
        <v>0.52370000000000005</v>
      </c>
      <c r="AU11" s="17">
        <v>0.38059999999999999</v>
      </c>
      <c r="AV11" s="17">
        <v>0.3538</v>
      </c>
      <c r="AW11" s="17">
        <v>0.73229999999999995</v>
      </c>
      <c r="AX11" s="17">
        <v>0.76480000000000004</v>
      </c>
      <c r="AY11" s="17">
        <v>0.81950000000000001</v>
      </c>
      <c r="AZ11" s="17">
        <v>0.85060000000000002</v>
      </c>
      <c r="BA11" s="17">
        <v>0.26490000000000002</v>
      </c>
      <c r="BB11" s="17">
        <v>0.92400000000000004</v>
      </c>
      <c r="BC11" s="17">
        <v>0.94420000000000004</v>
      </c>
      <c r="BD11" s="17">
        <v>1.2366999999999999</v>
      </c>
      <c r="BE11" s="17">
        <v>1.127</v>
      </c>
      <c r="BF11" s="17">
        <v>1.9505999999999999</v>
      </c>
      <c r="BG11" s="17">
        <v>1.3505</v>
      </c>
      <c r="BH11" s="17">
        <v>2.3050999999999999</v>
      </c>
      <c r="BI11" s="17">
        <v>1.7646999999999999</v>
      </c>
      <c r="BJ11" s="17">
        <v>1.091</v>
      </c>
      <c r="BK11" s="17">
        <v>1.6836</v>
      </c>
      <c r="BL11" s="17">
        <v>1.4226000000000001</v>
      </c>
      <c r="BM11" s="17">
        <v>1.1705000000000001</v>
      </c>
      <c r="BN11" s="17">
        <v>1.9889999999999999</v>
      </c>
      <c r="BO11" s="17">
        <v>1.946</v>
      </c>
      <c r="BP11" s="17">
        <v>2.444</v>
      </c>
      <c r="BQ11" s="17">
        <v>2.0880000000000001</v>
      </c>
      <c r="BR11" s="17"/>
    </row>
    <row r="12" spans="1:70" x14ac:dyDescent="0.25">
      <c r="A12" s="5" t="s">
        <v>204</v>
      </c>
      <c r="B12" s="5" t="s">
        <v>203</v>
      </c>
      <c r="C12" s="19">
        <v>8.1552000000000007</v>
      </c>
      <c r="D12" s="19">
        <v>7.4882999999999997</v>
      </c>
      <c r="E12" s="19">
        <v>8.6969999999999992</v>
      </c>
      <c r="F12" s="20">
        <v>8.126316989110288</v>
      </c>
      <c r="G12" s="19">
        <v>9.2466000000000008</v>
      </c>
      <c r="H12" s="19">
        <v>8.7688000000000006</v>
      </c>
      <c r="I12" s="19">
        <v>8.3185000000000002</v>
      </c>
      <c r="J12" s="20">
        <v>8.5967136816496748</v>
      </c>
      <c r="K12" s="19">
        <v>9.4856999999999996</v>
      </c>
      <c r="L12" s="19">
        <v>9.7227999999999994</v>
      </c>
      <c r="M12" s="19">
        <v>10.473800000000001</v>
      </c>
      <c r="N12" s="19">
        <v>10.7019</v>
      </c>
      <c r="O12" s="19">
        <v>11.7525</v>
      </c>
      <c r="P12" s="19">
        <v>11.544499999999999</v>
      </c>
      <c r="Q12" s="19">
        <v>10.569900000000001</v>
      </c>
      <c r="R12" s="19">
        <v>9.8864999999999998</v>
      </c>
      <c r="S12" s="19">
        <v>9.5355000000000008</v>
      </c>
      <c r="T12" s="19">
        <v>8.7036999999999995</v>
      </c>
      <c r="U12" s="19">
        <v>7.9016000000000002</v>
      </c>
      <c r="V12" s="19">
        <v>7.5266000000000002</v>
      </c>
      <c r="W12" s="19">
        <v>13.216200000000001</v>
      </c>
      <c r="X12" s="19">
        <v>15.0519</v>
      </c>
      <c r="Y12" s="19">
        <v>15.224399999999999</v>
      </c>
      <c r="Z12" s="19">
        <v>15.8926</v>
      </c>
      <c r="AA12" s="19">
        <v>17.278400000000001</v>
      </c>
      <c r="AB12" s="19">
        <v>17.003900000000002</v>
      </c>
      <c r="AC12" s="19">
        <v>16.568200000000001</v>
      </c>
      <c r="AD12" s="19">
        <v>16.847799999999999</v>
      </c>
      <c r="AE12" s="19">
        <v>16.150300000000001</v>
      </c>
      <c r="AF12" s="19">
        <v>16.5322</v>
      </c>
      <c r="AG12" s="19">
        <v>16.265999999999998</v>
      </c>
      <c r="AH12" s="19">
        <v>15.782999999999999</v>
      </c>
      <c r="AI12" s="19">
        <v>18.235299999999999</v>
      </c>
      <c r="AJ12" s="19">
        <v>18.859500000000001</v>
      </c>
      <c r="AK12" s="19">
        <v>19.734300000000001</v>
      </c>
      <c r="AL12" s="19">
        <v>19.951000000000001</v>
      </c>
      <c r="AM12" s="19">
        <v>20.6813</v>
      </c>
      <c r="AN12" s="19">
        <v>20.308700000000002</v>
      </c>
      <c r="AO12" s="19">
        <v>19.9343</v>
      </c>
      <c r="AP12" s="19">
        <v>20.562000000000001</v>
      </c>
      <c r="AQ12" s="19">
        <v>23.400200000000002</v>
      </c>
      <c r="AR12" s="19">
        <v>24.072199999999999</v>
      </c>
      <c r="AS12" s="19">
        <v>24.3126</v>
      </c>
      <c r="AT12" s="19">
        <v>23.408200000000001</v>
      </c>
      <c r="AU12" s="19">
        <v>23.5108</v>
      </c>
      <c r="AV12" s="19">
        <v>23.117899999999999</v>
      </c>
      <c r="AW12" s="19">
        <v>22.186599999999999</v>
      </c>
      <c r="AX12" s="19">
        <v>21.707699999999999</v>
      </c>
      <c r="AY12" s="19">
        <v>23.5931</v>
      </c>
      <c r="AZ12" s="19">
        <v>25.483799999999999</v>
      </c>
      <c r="BA12" s="19">
        <v>26.976900000000001</v>
      </c>
      <c r="BB12" s="19">
        <v>25.717700000000001</v>
      </c>
      <c r="BC12" s="19">
        <v>26.984200000000001</v>
      </c>
      <c r="BD12" s="19">
        <v>28.959600000000002</v>
      </c>
      <c r="BE12" s="19">
        <v>31.041399999999999</v>
      </c>
      <c r="BF12" s="19">
        <v>32.8095</v>
      </c>
      <c r="BG12" s="19">
        <v>35.199199999999998</v>
      </c>
      <c r="BH12" s="19">
        <v>33.612099999999998</v>
      </c>
      <c r="BI12" s="19">
        <v>34.162199999999999</v>
      </c>
      <c r="BJ12" s="19">
        <v>34.067999999999998</v>
      </c>
      <c r="BK12" s="19">
        <v>39.171300000000002</v>
      </c>
      <c r="BL12" s="19">
        <v>36.8429</v>
      </c>
      <c r="BM12" s="19">
        <v>38.7928</v>
      </c>
      <c r="BN12" s="19">
        <v>42.817</v>
      </c>
      <c r="BO12" s="19">
        <v>46.274000000000001</v>
      </c>
      <c r="BP12" s="19">
        <v>42.502000000000002</v>
      </c>
      <c r="BQ12" s="19">
        <v>46.021999999999998</v>
      </c>
      <c r="BR12" s="19">
        <v>49.658999999999999</v>
      </c>
    </row>
    <row r="13" spans="1:70" x14ac:dyDescent="0.25">
      <c r="A13" s="6" t="s">
        <v>202</v>
      </c>
      <c r="B13" s="6" t="s">
        <v>201</v>
      </c>
      <c r="C13" s="17">
        <v>15.2759</v>
      </c>
      <c r="D13" s="17">
        <v>15.543900000000001</v>
      </c>
      <c r="E13" s="17">
        <v>19.286300000000001</v>
      </c>
      <c r="F13" s="17">
        <v>21.864428290083413</v>
      </c>
      <c r="G13" s="17">
        <v>23.870100000000001</v>
      </c>
      <c r="H13" s="17">
        <v>24.0838</v>
      </c>
      <c r="I13" s="17">
        <v>24.722200000000001</v>
      </c>
      <c r="J13" s="17">
        <v>25.831565975440224</v>
      </c>
      <c r="K13" s="17">
        <v>25.5306</v>
      </c>
      <c r="L13" s="17">
        <v>25.802700000000002</v>
      </c>
      <c r="M13" s="17">
        <v>25.620100000000001</v>
      </c>
      <c r="N13" s="17">
        <v>26.818999999999999</v>
      </c>
      <c r="O13" s="17">
        <v>26.738499999999998</v>
      </c>
      <c r="P13" s="17">
        <v>27.026</v>
      </c>
      <c r="Q13" s="17">
        <v>26.760999999999999</v>
      </c>
      <c r="R13" s="17">
        <v>30.148099999999999</v>
      </c>
      <c r="S13" s="17">
        <v>29.3858</v>
      </c>
      <c r="T13" s="17">
        <v>29.3809</v>
      </c>
      <c r="U13" s="17">
        <v>27.978400000000001</v>
      </c>
      <c r="V13" s="17">
        <v>26.9665</v>
      </c>
      <c r="W13" s="17">
        <v>44.897599999999997</v>
      </c>
      <c r="X13" s="17">
        <v>43.782699999999998</v>
      </c>
      <c r="Y13" s="17">
        <v>44.253900000000002</v>
      </c>
      <c r="Z13" s="17">
        <v>48.0764</v>
      </c>
      <c r="AA13" s="17">
        <v>47.948999999999998</v>
      </c>
      <c r="AB13" s="17">
        <v>48.569299999999998</v>
      </c>
      <c r="AC13" s="17">
        <v>49.302700000000002</v>
      </c>
      <c r="AD13" s="17">
        <v>49.982199999999999</v>
      </c>
      <c r="AE13" s="17">
        <v>51.095100000000002</v>
      </c>
      <c r="AF13" s="17">
        <v>51.241900000000001</v>
      </c>
      <c r="AG13" s="17">
        <v>52.102800000000002</v>
      </c>
      <c r="AH13" s="17">
        <v>52.137999999999998</v>
      </c>
      <c r="AI13" s="17">
        <v>51.065399999999997</v>
      </c>
      <c r="AJ13" s="17">
        <v>50.802399999999999</v>
      </c>
      <c r="AK13" s="17">
        <v>52.9343</v>
      </c>
      <c r="AL13" s="17">
        <v>59.205800000000004</v>
      </c>
      <c r="AM13" s="17">
        <v>59.559899999999999</v>
      </c>
      <c r="AN13" s="17">
        <v>64.683700000000002</v>
      </c>
      <c r="AO13" s="17">
        <v>68.919700000000006</v>
      </c>
      <c r="AP13" s="17">
        <v>70.234800000000007</v>
      </c>
      <c r="AQ13" s="17">
        <v>70.828699999999998</v>
      </c>
      <c r="AR13" s="17">
        <v>70.393199999999993</v>
      </c>
      <c r="AS13" s="17">
        <v>72.741299999999995</v>
      </c>
      <c r="AT13" s="17">
        <v>76.632999999999996</v>
      </c>
      <c r="AU13" s="17">
        <v>76.767499999999998</v>
      </c>
      <c r="AV13" s="17">
        <v>79.400199999999998</v>
      </c>
      <c r="AW13" s="17">
        <v>89.3566</v>
      </c>
      <c r="AX13" s="17">
        <v>93.949299999999994</v>
      </c>
      <c r="AY13" s="17">
        <v>91.761700000000005</v>
      </c>
      <c r="AZ13" s="17">
        <v>88.368200000000002</v>
      </c>
      <c r="BA13" s="17">
        <v>85.525199999999998</v>
      </c>
      <c r="BB13" s="17">
        <v>81.954099999999997</v>
      </c>
      <c r="BC13" s="17">
        <v>79.804900000000004</v>
      </c>
      <c r="BD13" s="17">
        <v>78.364900000000006</v>
      </c>
      <c r="BE13" s="17">
        <v>76.792400000000001</v>
      </c>
      <c r="BF13" s="17">
        <v>74.649100000000004</v>
      </c>
      <c r="BG13" s="17">
        <v>78.077299999999994</v>
      </c>
      <c r="BH13" s="17">
        <v>77.841300000000004</v>
      </c>
      <c r="BI13" s="17">
        <v>78.222099999999998</v>
      </c>
      <c r="BJ13" s="17">
        <v>76.274000000000001</v>
      </c>
      <c r="BK13" s="17">
        <v>74.008899999999997</v>
      </c>
      <c r="BL13" s="17">
        <v>72.254099999999994</v>
      </c>
      <c r="BM13" s="17">
        <v>70.840800000000002</v>
      </c>
      <c r="BN13" s="17">
        <v>74.757999999999996</v>
      </c>
      <c r="BO13" s="17">
        <v>73.822999999999993</v>
      </c>
      <c r="BP13" s="17">
        <v>72.8</v>
      </c>
      <c r="BQ13" s="17">
        <v>72.594999999999999</v>
      </c>
      <c r="BR13" s="17">
        <f>71.564+3.969</f>
        <v>75.532999999999987</v>
      </c>
    </row>
    <row r="14" spans="1:70" x14ac:dyDescent="0.25">
      <c r="A14" s="6" t="s">
        <v>200</v>
      </c>
      <c r="B14" s="6" t="s">
        <v>199</v>
      </c>
      <c r="C14" s="17">
        <v>0.95220000000000005</v>
      </c>
      <c r="D14" s="17">
        <v>0.7137</v>
      </c>
      <c r="E14" s="17">
        <v>-0.25800000000000001</v>
      </c>
      <c r="F14" s="17">
        <v>0</v>
      </c>
      <c r="G14" s="17">
        <v>1.8681999999999999</v>
      </c>
      <c r="H14" s="17">
        <v>1.8734999999999999</v>
      </c>
      <c r="I14" s="17">
        <v>1.4522999999999999</v>
      </c>
      <c r="J14" s="17">
        <v>0</v>
      </c>
      <c r="K14" s="17">
        <v>0.74739999999999995</v>
      </c>
      <c r="L14" s="17">
        <v>0.73650000000000004</v>
      </c>
      <c r="M14" s="17">
        <v>0.73260000000000003</v>
      </c>
      <c r="N14" s="17">
        <v>0.72099999999999997</v>
      </c>
      <c r="O14" s="17">
        <v>0.70979999999999999</v>
      </c>
      <c r="P14" s="17">
        <v>0.6986</v>
      </c>
      <c r="Q14" s="17">
        <v>0.68740000000000001</v>
      </c>
      <c r="R14" s="17">
        <v>0.71289999999999998</v>
      </c>
      <c r="S14" s="17">
        <v>0.70050000000000001</v>
      </c>
      <c r="T14" s="17">
        <v>0.69199999999999995</v>
      </c>
      <c r="U14" s="17">
        <v>0.68269999999999997</v>
      </c>
      <c r="V14" s="17">
        <v>0.69030000000000002</v>
      </c>
      <c r="W14" s="17">
        <v>4.0092999999999996</v>
      </c>
      <c r="X14" s="17">
        <v>4.0033000000000003</v>
      </c>
      <c r="Y14" s="17">
        <v>3.9956</v>
      </c>
      <c r="Z14" s="17">
        <v>3.6987999999999999</v>
      </c>
      <c r="AA14" s="17">
        <v>3.7231999999999998</v>
      </c>
      <c r="AB14" s="17">
        <v>3.7654999999999998</v>
      </c>
      <c r="AC14" s="17">
        <v>3.8519999999999999</v>
      </c>
      <c r="AD14" s="17">
        <v>4.2488000000000001</v>
      </c>
      <c r="AE14" s="17">
        <v>4.2434000000000003</v>
      </c>
      <c r="AF14" s="17">
        <v>4.3540999999999999</v>
      </c>
      <c r="AG14" s="17">
        <v>4.3635999999999999</v>
      </c>
      <c r="AH14" s="17">
        <v>4.6437999999999997</v>
      </c>
      <c r="AI14" s="17">
        <v>4.8085000000000004</v>
      </c>
      <c r="AJ14" s="17">
        <v>4.8225999999999996</v>
      </c>
      <c r="AK14" s="17">
        <v>4.7518000000000002</v>
      </c>
      <c r="AL14" s="17">
        <v>4.7953000000000001</v>
      </c>
      <c r="AM14" s="17">
        <v>4.6989000000000001</v>
      </c>
      <c r="AN14" s="17">
        <v>5.0282999999999998</v>
      </c>
      <c r="AO14" s="17">
        <v>4.8733000000000004</v>
      </c>
      <c r="AP14" s="17">
        <v>4.8352000000000004</v>
      </c>
      <c r="AQ14" s="17">
        <v>4.7968999999999999</v>
      </c>
      <c r="AR14" s="17">
        <v>4.6395</v>
      </c>
      <c r="AS14" s="17">
        <v>4.5404999999999998</v>
      </c>
      <c r="AT14" s="17">
        <v>4.4527000000000001</v>
      </c>
      <c r="AU14" s="17">
        <v>3.9411</v>
      </c>
      <c r="AV14" s="17">
        <v>4.2880000000000003</v>
      </c>
      <c r="AW14" s="17">
        <v>4.2271000000000001</v>
      </c>
      <c r="AX14" s="17">
        <v>4.4851999999999999</v>
      </c>
      <c r="AY14" s="17">
        <v>4.5369999999999999</v>
      </c>
      <c r="AZ14" s="17">
        <v>4.6828000000000003</v>
      </c>
      <c r="BA14" s="17">
        <v>4.7709999999999999</v>
      </c>
      <c r="BB14" s="17">
        <v>6.5440000000000005</v>
      </c>
      <c r="BC14" s="17">
        <v>6.6215999999999999</v>
      </c>
      <c r="BD14" s="17">
        <v>6.7286000000000001</v>
      </c>
      <c r="BE14" s="17">
        <v>6.6835000000000004</v>
      </c>
      <c r="BF14" s="17">
        <v>6.6584000000000003</v>
      </c>
      <c r="BG14" s="17">
        <v>6.7193000000000005</v>
      </c>
      <c r="BH14" s="17">
        <v>6.6627999999999998</v>
      </c>
      <c r="BI14" s="17">
        <v>5.8701999999999996</v>
      </c>
      <c r="BJ14" s="17">
        <v>4.6609999999999996</v>
      </c>
      <c r="BK14" s="17">
        <v>4.5571999999999999</v>
      </c>
      <c r="BL14" s="17">
        <v>3.7273000000000001</v>
      </c>
      <c r="BM14" s="17">
        <v>3.6673</v>
      </c>
      <c r="BN14" s="17">
        <v>3.6269999999999998</v>
      </c>
      <c r="BO14" s="17">
        <v>3.5920000000000001</v>
      </c>
      <c r="BP14" s="17">
        <v>3.5649999999999999</v>
      </c>
      <c r="BQ14" s="17">
        <v>3.528</v>
      </c>
      <c r="BR14" s="17"/>
    </row>
    <row r="15" spans="1:70" x14ac:dyDescent="0.25">
      <c r="A15" s="5" t="s">
        <v>198</v>
      </c>
      <c r="B15" s="5" t="s">
        <v>197</v>
      </c>
      <c r="C15" s="19">
        <v>16.228100000000001</v>
      </c>
      <c r="D15" s="19">
        <v>16.2577</v>
      </c>
      <c r="E15" s="19">
        <v>19.028300000000002</v>
      </c>
      <c r="F15" s="20">
        <v>24.006382935588508</v>
      </c>
      <c r="G15" s="19">
        <v>25.741099999999999</v>
      </c>
      <c r="H15" s="19">
        <v>25.960100000000001</v>
      </c>
      <c r="I15" s="19">
        <v>26.177299999999999</v>
      </c>
      <c r="J15" s="20">
        <v>26.590372451343839</v>
      </c>
      <c r="K15" s="19">
        <v>26.277999999999999</v>
      </c>
      <c r="L15" s="19">
        <v>26.539200000000001</v>
      </c>
      <c r="M15" s="19">
        <v>26.352699999999999</v>
      </c>
      <c r="N15" s="19">
        <v>27.54</v>
      </c>
      <c r="O15" s="19">
        <v>27.4483</v>
      </c>
      <c r="P15" s="19">
        <v>27.724599999999999</v>
      </c>
      <c r="Q15" s="19">
        <v>27.448399999999999</v>
      </c>
      <c r="R15" s="19">
        <v>30.8611</v>
      </c>
      <c r="S15" s="19">
        <v>30.086200000000002</v>
      </c>
      <c r="T15" s="19">
        <v>30.072900000000001</v>
      </c>
      <c r="U15" s="19">
        <v>28.661100000000001</v>
      </c>
      <c r="V15" s="19">
        <v>27.6569</v>
      </c>
      <c r="W15" s="19">
        <v>48.9069</v>
      </c>
      <c r="X15" s="19">
        <v>47.814999999999998</v>
      </c>
      <c r="Y15" s="19">
        <v>48.278500000000001</v>
      </c>
      <c r="Z15" s="19">
        <v>53.226500000000001</v>
      </c>
      <c r="AA15" s="19">
        <v>53.084499999999998</v>
      </c>
      <c r="AB15" s="19">
        <v>53.737000000000002</v>
      </c>
      <c r="AC15" s="19">
        <v>54.540500000000002</v>
      </c>
      <c r="AD15" s="19">
        <v>55.613700000000001</v>
      </c>
      <c r="AE15" s="19">
        <v>56.689900000000002</v>
      </c>
      <c r="AF15" s="19">
        <v>56.930999999999997</v>
      </c>
      <c r="AG15" s="19">
        <v>57.416800000000002</v>
      </c>
      <c r="AH15" s="19">
        <v>57.811999999999998</v>
      </c>
      <c r="AI15" s="19">
        <v>56.801400000000001</v>
      </c>
      <c r="AJ15" s="19">
        <v>56.542499999999997</v>
      </c>
      <c r="AK15" s="19">
        <v>58.593299999999999</v>
      </c>
      <c r="AL15" s="19">
        <v>64.898200000000003</v>
      </c>
      <c r="AM15" s="19">
        <v>65.147999999999996</v>
      </c>
      <c r="AN15" s="19">
        <v>70.593400000000003</v>
      </c>
      <c r="AO15" s="19">
        <v>74.666499999999999</v>
      </c>
      <c r="AP15" s="19">
        <v>75.935599999999994</v>
      </c>
      <c r="AQ15" s="19">
        <v>76.483500000000006</v>
      </c>
      <c r="AR15" s="19">
        <v>75.882900000000006</v>
      </c>
      <c r="AS15" s="19">
        <v>78.153400000000005</v>
      </c>
      <c r="AT15" s="19">
        <v>81.949600000000004</v>
      </c>
      <c r="AU15" s="19">
        <v>81.998500000000007</v>
      </c>
      <c r="AV15" s="19">
        <v>84.536799999999999</v>
      </c>
      <c r="AW15" s="19">
        <v>94.424700000000001</v>
      </c>
      <c r="AX15" s="19">
        <v>99.267799999999994</v>
      </c>
      <c r="AY15" s="19">
        <v>96.327600000000004</v>
      </c>
      <c r="AZ15" s="19">
        <v>93.869500000000002</v>
      </c>
      <c r="BA15" s="19">
        <v>91.107100000000003</v>
      </c>
      <c r="BB15" s="19">
        <v>89.829400000000007</v>
      </c>
      <c r="BC15" s="19">
        <v>87.774100000000004</v>
      </c>
      <c r="BD15" s="19">
        <v>86.463300000000004</v>
      </c>
      <c r="BE15" s="19">
        <v>84.938400000000001</v>
      </c>
      <c r="BF15" s="19">
        <v>82.538600000000002</v>
      </c>
      <c r="BG15" s="19">
        <v>86.17</v>
      </c>
      <c r="BH15" s="19">
        <v>86.2423</v>
      </c>
      <c r="BI15" s="19">
        <v>85.877799999999993</v>
      </c>
      <c r="BJ15" s="19">
        <v>82.456000000000003</v>
      </c>
      <c r="BK15" s="19">
        <v>80.067700000000002</v>
      </c>
      <c r="BL15" s="19">
        <v>77.468500000000006</v>
      </c>
      <c r="BM15" s="19">
        <v>75.991799999999998</v>
      </c>
      <c r="BN15" s="19">
        <v>80.364000000000004</v>
      </c>
      <c r="BO15" s="19">
        <v>79.742999999999995</v>
      </c>
      <c r="BP15" s="19">
        <v>79.930000000000007</v>
      </c>
      <c r="BQ15" s="19">
        <v>80.111000000000004</v>
      </c>
      <c r="BR15" s="19">
        <v>83.465999999999994</v>
      </c>
    </row>
    <row r="16" spans="1:70" x14ac:dyDescent="0.25">
      <c r="A16" s="5" t="s">
        <v>196</v>
      </c>
      <c r="B16" s="5" t="s">
        <v>195</v>
      </c>
      <c r="C16" s="19">
        <v>24.383199999999999</v>
      </c>
      <c r="D16" s="19">
        <v>23.745999999999999</v>
      </c>
      <c r="E16" s="19">
        <v>27.725300000000001</v>
      </c>
      <c r="F16" s="20">
        <v>32.132698679332719</v>
      </c>
      <c r="G16" s="19">
        <v>34.987699999999997</v>
      </c>
      <c r="H16" s="19">
        <v>34.728900000000003</v>
      </c>
      <c r="I16" s="19">
        <v>34.495800000000003</v>
      </c>
      <c r="J16" s="20">
        <v>35.187086132993514</v>
      </c>
      <c r="K16" s="19">
        <v>35.7637</v>
      </c>
      <c r="L16" s="19">
        <v>36.262</v>
      </c>
      <c r="M16" s="19">
        <v>36.826500000000003</v>
      </c>
      <c r="N16" s="19">
        <v>38.241799999999998</v>
      </c>
      <c r="O16" s="19">
        <v>39.200800000000001</v>
      </c>
      <c r="P16" s="19">
        <v>39.269100000000002</v>
      </c>
      <c r="Q16" s="19">
        <v>38.0184</v>
      </c>
      <c r="R16" s="19">
        <v>40.747599999999998</v>
      </c>
      <c r="S16" s="19">
        <v>39.621699999999997</v>
      </c>
      <c r="T16" s="19">
        <v>38.776699999999998</v>
      </c>
      <c r="U16" s="19">
        <v>36.5627</v>
      </c>
      <c r="V16" s="19">
        <v>35.183500000000002</v>
      </c>
      <c r="W16" s="19">
        <v>62.123100000000001</v>
      </c>
      <c r="X16" s="19">
        <v>62.866900000000001</v>
      </c>
      <c r="Y16" s="19">
        <v>63.502800000000001</v>
      </c>
      <c r="Z16" s="19">
        <v>69.119</v>
      </c>
      <c r="AA16" s="19">
        <v>70.362899999999996</v>
      </c>
      <c r="AB16" s="19">
        <v>70.740899999999996</v>
      </c>
      <c r="AC16" s="19">
        <v>71.108699999999999</v>
      </c>
      <c r="AD16" s="19">
        <v>72.461500000000001</v>
      </c>
      <c r="AE16" s="19">
        <v>72.840100000000007</v>
      </c>
      <c r="AF16" s="19">
        <v>73.463300000000004</v>
      </c>
      <c r="AG16" s="19">
        <v>73.682900000000004</v>
      </c>
      <c r="AH16" s="19">
        <v>73.594899999999996</v>
      </c>
      <c r="AI16" s="19">
        <v>75.036799999999999</v>
      </c>
      <c r="AJ16" s="19">
        <v>75.402000000000001</v>
      </c>
      <c r="AK16" s="19">
        <v>78.327600000000004</v>
      </c>
      <c r="AL16" s="19">
        <v>84.849299999999999</v>
      </c>
      <c r="AM16" s="19">
        <v>85.829300000000003</v>
      </c>
      <c r="AN16" s="19">
        <v>90.902100000000004</v>
      </c>
      <c r="AO16" s="19">
        <v>94.600899999999996</v>
      </c>
      <c r="AP16" s="19">
        <v>96.497600000000006</v>
      </c>
      <c r="AQ16" s="19">
        <v>99.883700000000005</v>
      </c>
      <c r="AR16" s="19">
        <v>99.955200000000005</v>
      </c>
      <c r="AS16" s="19">
        <v>102.46599999999999</v>
      </c>
      <c r="AT16" s="19">
        <v>105.3578</v>
      </c>
      <c r="AU16" s="19">
        <v>105.50920000000001</v>
      </c>
      <c r="AV16" s="19">
        <v>107.65470000000001</v>
      </c>
      <c r="AW16" s="19">
        <v>116.6113</v>
      </c>
      <c r="AX16" s="19">
        <v>120.9755</v>
      </c>
      <c r="AY16" s="19">
        <v>119.9207</v>
      </c>
      <c r="AZ16" s="19">
        <v>119.3533</v>
      </c>
      <c r="BA16" s="19">
        <v>118.084</v>
      </c>
      <c r="BB16" s="19">
        <v>115.5471</v>
      </c>
      <c r="BC16" s="19">
        <v>114.75830000000001</v>
      </c>
      <c r="BD16" s="19">
        <v>115.4229</v>
      </c>
      <c r="BE16" s="19">
        <v>115.9798</v>
      </c>
      <c r="BF16" s="19">
        <v>115.3481</v>
      </c>
      <c r="BG16" s="19">
        <v>121.3693</v>
      </c>
      <c r="BH16" s="19">
        <v>119.8544</v>
      </c>
      <c r="BI16" s="19">
        <v>120.04</v>
      </c>
      <c r="BJ16" s="19">
        <v>116.524</v>
      </c>
      <c r="BK16" s="19">
        <v>119.239</v>
      </c>
      <c r="BL16" s="19">
        <v>114.31140000000001</v>
      </c>
      <c r="BM16" s="19">
        <v>114.7846</v>
      </c>
      <c r="BN16" s="19">
        <v>123.181</v>
      </c>
      <c r="BO16" s="19">
        <v>126.017</v>
      </c>
      <c r="BP16" s="19">
        <v>122.432</v>
      </c>
      <c r="BQ16" s="19">
        <v>126.133</v>
      </c>
      <c r="BR16" s="19">
        <v>133.125</v>
      </c>
    </row>
    <row r="17" spans="1:71" x14ac:dyDescent="0.25">
      <c r="A17" s="5" t="s">
        <v>194</v>
      </c>
      <c r="B17" s="18"/>
      <c r="C17" s="18"/>
      <c r="D17" s="18"/>
      <c r="E17" s="18"/>
      <c r="F17" s="17">
        <v>0</v>
      </c>
      <c r="G17" s="18"/>
      <c r="H17" s="18"/>
      <c r="I17" s="18"/>
      <c r="J17" s="17"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</row>
    <row r="18" spans="1:71" x14ac:dyDescent="0.25">
      <c r="A18" s="6" t="s">
        <v>193</v>
      </c>
      <c r="B18" s="6" t="s">
        <v>192</v>
      </c>
      <c r="C18" s="17">
        <v>2.5436999999999999</v>
      </c>
      <c r="D18" s="17">
        <v>2.5015000000000001</v>
      </c>
      <c r="E18" s="17">
        <v>3.4843999999999999</v>
      </c>
      <c r="F18" s="17">
        <v>0</v>
      </c>
      <c r="G18" s="17">
        <v>5.4676</v>
      </c>
      <c r="H18" s="17">
        <v>4.8067000000000002</v>
      </c>
      <c r="I18" s="17">
        <v>4.2085999999999997</v>
      </c>
      <c r="J18" s="17">
        <v>0</v>
      </c>
      <c r="K18" s="17">
        <v>5.3906000000000001</v>
      </c>
      <c r="L18" s="17">
        <v>5.2286000000000001</v>
      </c>
      <c r="M18" s="17">
        <v>4.6936999999999998</v>
      </c>
      <c r="N18" s="17">
        <v>3.7113999999999998</v>
      </c>
      <c r="O18" s="17">
        <v>4.0198</v>
      </c>
      <c r="P18" s="17">
        <v>3.8713000000000002</v>
      </c>
      <c r="Q18" s="17">
        <v>2.8458000000000001</v>
      </c>
      <c r="R18" s="17">
        <v>3.9359000000000002</v>
      </c>
      <c r="S18" s="17">
        <v>3.8586</v>
      </c>
      <c r="T18" s="17">
        <v>2.9723000000000002</v>
      </c>
      <c r="U18" s="17">
        <v>3.4348000000000001</v>
      </c>
      <c r="V18" s="17">
        <v>3.5594999999999999</v>
      </c>
      <c r="W18" s="17">
        <v>6.3353999999999999</v>
      </c>
      <c r="X18" s="17">
        <v>9.7647999999999993</v>
      </c>
      <c r="Y18" s="17">
        <v>8.3051999999999992</v>
      </c>
      <c r="Z18" s="17">
        <v>9.1300000000000008</v>
      </c>
      <c r="AA18" s="17">
        <v>9.3059999999999992</v>
      </c>
      <c r="AB18" s="17">
        <v>9.1830999999999996</v>
      </c>
      <c r="AC18" s="17">
        <v>9.3870000000000005</v>
      </c>
      <c r="AD18" s="17">
        <v>9.4303000000000008</v>
      </c>
      <c r="AE18" s="17">
        <v>8.6942000000000004</v>
      </c>
      <c r="AF18" s="17">
        <v>8.4968000000000004</v>
      </c>
      <c r="AG18" s="17">
        <v>8.8552999999999997</v>
      </c>
      <c r="AH18" s="17">
        <v>9.5015999999999998</v>
      </c>
      <c r="AI18" s="17">
        <v>11.3765</v>
      </c>
      <c r="AJ18" s="17">
        <v>9.7657000000000007</v>
      </c>
      <c r="AK18" s="17">
        <v>11.311400000000001</v>
      </c>
      <c r="AL18" s="17">
        <v>18.807300000000001</v>
      </c>
      <c r="AM18" s="17">
        <v>13.115500000000001</v>
      </c>
      <c r="AN18" s="17">
        <v>14.2523</v>
      </c>
      <c r="AO18" s="17">
        <v>13.828900000000001</v>
      </c>
      <c r="AP18" s="17">
        <v>15.412100000000001</v>
      </c>
      <c r="AQ18" s="17">
        <v>16.2654</v>
      </c>
      <c r="AR18" s="17">
        <v>13.435600000000001</v>
      </c>
      <c r="AS18" s="17">
        <v>14.848700000000001</v>
      </c>
      <c r="AT18" s="17">
        <v>15.1234</v>
      </c>
      <c r="AU18" s="17">
        <v>12.5311</v>
      </c>
      <c r="AV18" s="17">
        <v>14.6645</v>
      </c>
      <c r="AW18" s="17">
        <v>15.1591</v>
      </c>
      <c r="AX18" s="17">
        <v>18.2578</v>
      </c>
      <c r="AY18" s="17">
        <v>17.888300000000001</v>
      </c>
      <c r="AZ18" s="17">
        <v>20.169899999999998</v>
      </c>
      <c r="BA18" s="17">
        <v>20.0777</v>
      </c>
      <c r="BB18" s="17">
        <v>19.62</v>
      </c>
      <c r="BC18" s="17">
        <v>19.4453</v>
      </c>
      <c r="BD18" s="17">
        <v>20.664200000000001</v>
      </c>
      <c r="BE18" s="17">
        <v>20.8659</v>
      </c>
      <c r="BF18" s="17">
        <v>21.4495</v>
      </c>
      <c r="BG18" s="17">
        <v>21.761900000000001</v>
      </c>
      <c r="BH18" s="17">
        <v>21.514099999999999</v>
      </c>
      <c r="BI18" s="17">
        <v>21.640999999999998</v>
      </c>
      <c r="BJ18" s="17">
        <v>18.786000000000001</v>
      </c>
      <c r="BK18" s="17">
        <v>20.778300000000002</v>
      </c>
      <c r="BL18" s="17">
        <v>16.9452</v>
      </c>
      <c r="BM18" s="17">
        <v>16.607800000000001</v>
      </c>
      <c r="BN18" s="17">
        <v>20.373000000000001</v>
      </c>
      <c r="BO18" s="17">
        <v>21.248999999999999</v>
      </c>
      <c r="BP18" s="17">
        <v>23.145</v>
      </c>
      <c r="BQ18" s="17">
        <v>25.539000000000001</v>
      </c>
      <c r="BR18" s="17">
        <v>30.367999999999999</v>
      </c>
    </row>
    <row r="19" spans="1:71" x14ac:dyDescent="0.25">
      <c r="A19" s="6" t="s">
        <v>191</v>
      </c>
      <c r="B19" s="6" t="s">
        <v>190</v>
      </c>
      <c r="C19" s="17">
        <v>2.5436999999999999</v>
      </c>
      <c r="D19" s="17">
        <v>2.5015000000000001</v>
      </c>
      <c r="E19" s="17">
        <v>3.4843999999999999</v>
      </c>
      <c r="F19" s="17">
        <v>3.3473800973123264</v>
      </c>
      <c r="G19" s="17">
        <v>5.4676</v>
      </c>
      <c r="H19" s="17">
        <v>4.8067000000000002</v>
      </c>
      <c r="I19" s="17">
        <v>4.2085999999999997</v>
      </c>
      <c r="J19" s="17">
        <v>5.2516580746061168</v>
      </c>
      <c r="K19" s="17">
        <v>5.3906000000000001</v>
      </c>
      <c r="L19" s="17">
        <v>5.2286000000000001</v>
      </c>
      <c r="M19" s="17">
        <v>4.6936999999999998</v>
      </c>
      <c r="N19" s="17">
        <v>3.7114000000000003</v>
      </c>
      <c r="O19" s="17">
        <v>4.0198</v>
      </c>
      <c r="P19" s="17">
        <v>3.8712999999999997</v>
      </c>
      <c r="Q19" s="17">
        <v>2.8458000000000001</v>
      </c>
      <c r="R19" s="17">
        <v>3.9359000000000002</v>
      </c>
      <c r="S19" s="17">
        <v>3.8586</v>
      </c>
      <c r="T19" s="17">
        <v>2.9723000000000002</v>
      </c>
      <c r="U19" s="17">
        <v>3.4348000000000001</v>
      </c>
      <c r="V19" s="17">
        <v>3.5594999999999999</v>
      </c>
      <c r="W19" s="17">
        <v>6.3353999999999999</v>
      </c>
      <c r="X19" s="17">
        <v>9.7647999999999993</v>
      </c>
      <c r="Y19" s="17">
        <v>8.3051999999999992</v>
      </c>
      <c r="Z19" s="17">
        <v>9.1300000000000008</v>
      </c>
      <c r="AA19" s="17">
        <v>9.3059999999999992</v>
      </c>
      <c r="AB19" s="17">
        <v>9.1830999999999996</v>
      </c>
      <c r="AC19" s="17">
        <v>9.3870000000000005</v>
      </c>
      <c r="AD19" s="17">
        <v>9.4303000000000008</v>
      </c>
      <c r="AE19" s="17">
        <v>8.6942000000000004</v>
      </c>
      <c r="AF19" s="17">
        <v>8.4968000000000004</v>
      </c>
      <c r="AG19" s="17">
        <v>8.8552999999999997</v>
      </c>
      <c r="AH19" s="17">
        <v>9.5015999999999998</v>
      </c>
      <c r="AI19" s="17">
        <v>11.3765</v>
      </c>
      <c r="AJ19" s="17">
        <v>9.7657000000000007</v>
      </c>
      <c r="AK19" s="17">
        <v>11.311400000000001</v>
      </c>
      <c r="AL19" s="17">
        <v>18.807300000000001</v>
      </c>
      <c r="AM19" s="17">
        <v>13.115500000000001</v>
      </c>
      <c r="AN19" s="17">
        <v>14.2523</v>
      </c>
      <c r="AO19" s="17">
        <v>13.828900000000001</v>
      </c>
      <c r="AP19" s="17">
        <v>15.412100000000001</v>
      </c>
      <c r="AQ19" s="17">
        <v>16.2654</v>
      </c>
      <c r="AR19" s="17">
        <v>13.435600000000001</v>
      </c>
      <c r="AS19" s="17">
        <v>14.848700000000001</v>
      </c>
      <c r="AT19" s="17">
        <v>15.1234</v>
      </c>
      <c r="AU19" s="17">
        <v>12.5311</v>
      </c>
      <c r="AV19" s="17">
        <v>14.6645</v>
      </c>
      <c r="AW19" s="17">
        <v>15.1591</v>
      </c>
      <c r="AX19" s="17">
        <v>18.2578</v>
      </c>
      <c r="AY19" s="17">
        <v>14.7721</v>
      </c>
      <c r="AZ19" s="17">
        <v>16.699200000000001</v>
      </c>
      <c r="BA19" s="17">
        <v>16.098099999999999</v>
      </c>
      <c r="BB19" s="17">
        <v>16.43</v>
      </c>
      <c r="BC19" s="17">
        <v>15.271000000000001</v>
      </c>
      <c r="BD19" s="17">
        <v>16.4467</v>
      </c>
      <c r="BE19" s="17">
        <v>16.5091</v>
      </c>
      <c r="BF19" s="17">
        <v>18.149000000000001</v>
      </c>
      <c r="BG19" s="17">
        <v>17.1721</v>
      </c>
      <c r="BH19" s="17">
        <v>16.355399999999999</v>
      </c>
      <c r="BI19" s="17">
        <v>16.1815</v>
      </c>
      <c r="BJ19" s="17">
        <v>14.821</v>
      </c>
      <c r="BK19" s="17">
        <v>15.1904</v>
      </c>
      <c r="BL19" s="17">
        <v>11.786300000000001</v>
      </c>
      <c r="BM19" s="17">
        <v>11.380699999999999</v>
      </c>
      <c r="BN19" s="17">
        <v>15.768000000000001</v>
      </c>
      <c r="BO19" s="17">
        <v>15.226000000000001</v>
      </c>
      <c r="BP19" s="17">
        <v>17.367000000000001</v>
      </c>
      <c r="BQ19" s="17">
        <v>19.736000000000001</v>
      </c>
      <c r="BR19" s="17"/>
    </row>
    <row r="20" spans="1:71" x14ac:dyDescent="0.25">
      <c r="A20" s="6" t="s">
        <v>189</v>
      </c>
      <c r="B20" s="6" t="s">
        <v>188</v>
      </c>
      <c r="C20" s="17">
        <v>0.64019999999999999</v>
      </c>
      <c r="D20" s="17">
        <v>0.26479999999999998</v>
      </c>
      <c r="E20" s="17">
        <v>1.3956999999999999</v>
      </c>
      <c r="F20" s="17">
        <v>1.1561741195551436</v>
      </c>
      <c r="G20" s="17">
        <v>2.8517999999999999</v>
      </c>
      <c r="H20" s="17">
        <v>3.6269</v>
      </c>
      <c r="I20" s="17">
        <v>3.2523</v>
      </c>
      <c r="J20" s="17">
        <v>4.7234821014828547</v>
      </c>
      <c r="K20" s="17">
        <v>3.7132000000000001</v>
      </c>
      <c r="L20" s="17">
        <v>4.4486999999999997</v>
      </c>
      <c r="M20" s="17">
        <v>4.1432000000000002</v>
      </c>
      <c r="N20" s="17">
        <v>5.944</v>
      </c>
      <c r="O20" s="17">
        <v>5.6704999999999997</v>
      </c>
      <c r="P20" s="17">
        <v>5.1628999999999996</v>
      </c>
      <c r="Q20" s="17">
        <v>4.8274999999999997</v>
      </c>
      <c r="R20" s="17">
        <v>7.3235000000000001</v>
      </c>
      <c r="S20" s="17">
        <v>7.1113</v>
      </c>
      <c r="T20" s="17">
        <v>5.6867000000000001</v>
      </c>
      <c r="U20" s="17">
        <v>2.9794999999999998</v>
      </c>
      <c r="V20" s="17">
        <v>4.4782999999999999</v>
      </c>
      <c r="W20" s="17">
        <v>9.0731000000000002</v>
      </c>
      <c r="X20" s="17">
        <v>7.8613999999999997</v>
      </c>
      <c r="Y20" s="17">
        <v>5.9732000000000003</v>
      </c>
      <c r="Z20" s="17">
        <v>7.8102999999999998</v>
      </c>
      <c r="AA20" s="17">
        <v>7.1688000000000001</v>
      </c>
      <c r="AB20" s="17">
        <v>6.8451000000000004</v>
      </c>
      <c r="AC20" s="17">
        <v>6.3433999999999999</v>
      </c>
      <c r="AD20" s="17">
        <v>6.9256000000000002</v>
      </c>
      <c r="AE20" s="17">
        <v>6.3364000000000003</v>
      </c>
      <c r="AF20" s="17">
        <v>4.8929</v>
      </c>
      <c r="AG20" s="17">
        <v>3.9830999999999999</v>
      </c>
      <c r="AH20" s="17">
        <v>11.672700000000001</v>
      </c>
      <c r="AI20" s="17">
        <v>11.003399999999999</v>
      </c>
      <c r="AJ20" s="17">
        <v>6.9802</v>
      </c>
      <c r="AK20" s="17">
        <v>6.6167999999999996</v>
      </c>
      <c r="AL20" s="17">
        <v>6.4115000000000002</v>
      </c>
      <c r="AM20" s="17">
        <v>5.8620999999999999</v>
      </c>
      <c r="AN20" s="17">
        <v>4.9687999999999999</v>
      </c>
      <c r="AO20" s="17">
        <v>3.798</v>
      </c>
      <c r="AP20" s="17">
        <v>10.8203</v>
      </c>
      <c r="AQ20" s="17">
        <v>10.111000000000001</v>
      </c>
      <c r="AR20" s="17">
        <v>8.1036000000000001</v>
      </c>
      <c r="AS20" s="17">
        <v>4.0884</v>
      </c>
      <c r="AT20" s="17">
        <v>11.0138</v>
      </c>
      <c r="AU20" s="17">
        <v>9.6152999999999995</v>
      </c>
      <c r="AV20" s="17">
        <v>8.3309999999999995</v>
      </c>
      <c r="AW20" s="17">
        <v>5.3453999999999997</v>
      </c>
      <c r="AX20" s="17">
        <v>17.9619</v>
      </c>
      <c r="AY20" s="17">
        <v>13.2395</v>
      </c>
      <c r="AZ20" s="17">
        <v>11.828799999999999</v>
      </c>
      <c r="BA20" s="17">
        <v>8.8473000000000006</v>
      </c>
      <c r="BB20" s="17">
        <v>17.224900000000002</v>
      </c>
      <c r="BC20" s="17">
        <v>13.6754</v>
      </c>
      <c r="BD20" s="17">
        <v>9.0481999999999996</v>
      </c>
      <c r="BE20" s="17">
        <v>9.0281000000000002</v>
      </c>
      <c r="BF20" s="17">
        <v>12.3507</v>
      </c>
      <c r="BG20" s="17">
        <v>10.465199999999999</v>
      </c>
      <c r="BH20" s="17">
        <v>7.9870999999999999</v>
      </c>
      <c r="BI20" s="17">
        <v>2.8921000000000001</v>
      </c>
      <c r="BJ20" s="17">
        <v>11.063000000000001</v>
      </c>
      <c r="BK20" s="17">
        <v>5.7257999999999996</v>
      </c>
      <c r="BL20" s="17">
        <v>3.6219000000000001</v>
      </c>
      <c r="BM20" s="17">
        <v>1.6873</v>
      </c>
      <c r="BN20" s="17">
        <v>6.7910000000000004</v>
      </c>
      <c r="BO20" s="17">
        <v>5.0069999999999997</v>
      </c>
      <c r="BP20" s="17">
        <v>4.0940000000000003</v>
      </c>
      <c r="BQ20" s="17">
        <v>2.339</v>
      </c>
      <c r="BR20" s="17">
        <f>2.094+0.36</f>
        <v>2.4539999999999997</v>
      </c>
    </row>
    <row r="21" spans="1:71" x14ac:dyDescent="0.25">
      <c r="A21" s="6" t="s">
        <v>187</v>
      </c>
      <c r="B21" s="6" t="s">
        <v>186</v>
      </c>
      <c r="C21" s="17">
        <v>1.2157</v>
      </c>
      <c r="D21" s="17">
        <v>0.98970000000000002</v>
      </c>
      <c r="E21" s="17">
        <v>1.1566000000000001</v>
      </c>
      <c r="F21" s="17">
        <v>0</v>
      </c>
      <c r="G21" s="17">
        <v>1.2722</v>
      </c>
      <c r="H21" s="17">
        <v>0.69869999999999999</v>
      </c>
      <c r="I21" s="17">
        <v>0.83450000000000002</v>
      </c>
      <c r="J21" s="17">
        <v>0</v>
      </c>
      <c r="K21" s="17">
        <v>0.10349999999999999</v>
      </c>
      <c r="L21" s="17">
        <v>1.0495000000000001</v>
      </c>
      <c r="M21" s="17">
        <v>1.3834</v>
      </c>
      <c r="N21" s="17">
        <v>3.0388000000000002</v>
      </c>
      <c r="O21" s="17">
        <v>3.6625000000000001</v>
      </c>
      <c r="P21" s="17">
        <v>3.3338999999999999</v>
      </c>
      <c r="Q21" s="17">
        <v>2.9586999999999999</v>
      </c>
      <c r="R21" s="17">
        <v>2.3555000000000001</v>
      </c>
      <c r="S21" s="17">
        <v>1.4016999999999999</v>
      </c>
      <c r="T21" s="17">
        <v>1.1440999999999999</v>
      </c>
      <c r="U21" s="17">
        <v>1.0447</v>
      </c>
      <c r="V21" s="17">
        <v>0.75729999999999997</v>
      </c>
      <c r="W21" s="17">
        <v>2.3134000000000001</v>
      </c>
      <c r="X21" s="17">
        <v>0</v>
      </c>
      <c r="Y21" s="17">
        <v>2.512</v>
      </c>
      <c r="Z21" s="17">
        <v>2.7949999999999999</v>
      </c>
      <c r="AA21" s="17">
        <v>2.6569000000000003</v>
      </c>
      <c r="AB21" s="17">
        <v>2.9914000000000001</v>
      </c>
      <c r="AC21" s="17">
        <v>2.9830999999999999</v>
      </c>
      <c r="AD21" s="17">
        <v>2.9910000000000001</v>
      </c>
      <c r="AE21" s="17">
        <v>2.9335</v>
      </c>
      <c r="AF21" s="17">
        <v>3.1911</v>
      </c>
      <c r="AG21" s="17">
        <v>2.8830999999999998</v>
      </c>
      <c r="AH21" s="17">
        <v>2.8757999999999999</v>
      </c>
      <c r="AI21" s="17">
        <v>2.7598000000000003</v>
      </c>
      <c r="AJ21" s="17">
        <v>2.903</v>
      </c>
      <c r="AK21" s="17">
        <v>2.7755999999999998</v>
      </c>
      <c r="AL21" s="17">
        <v>0.13009999999999999</v>
      </c>
      <c r="AM21" s="17">
        <v>2.9538000000000002</v>
      </c>
      <c r="AN21" s="17">
        <v>3.7111999999999998</v>
      </c>
      <c r="AO21" s="17">
        <v>3.0868000000000002</v>
      </c>
      <c r="AP21" s="17">
        <v>2.7372000000000001</v>
      </c>
      <c r="AQ21" s="17">
        <v>3.4009</v>
      </c>
      <c r="AR21" s="17">
        <v>3.5787</v>
      </c>
      <c r="AS21" s="17">
        <v>3.5068000000000001</v>
      </c>
      <c r="AT21" s="17">
        <v>2.7919</v>
      </c>
      <c r="AU21" s="17">
        <v>3.5661</v>
      </c>
      <c r="AV21" s="17">
        <v>3.1981000000000002</v>
      </c>
      <c r="AW21" s="17">
        <v>3.4832999999999998</v>
      </c>
      <c r="AX21" s="17">
        <v>2.9529999999999998</v>
      </c>
      <c r="AY21" s="17">
        <v>0.19739999999999999</v>
      </c>
      <c r="AZ21" s="17">
        <v>0.1129</v>
      </c>
      <c r="BA21" s="17">
        <v>-2.5526</v>
      </c>
      <c r="BB21" s="17">
        <v>0.59909999999999997</v>
      </c>
      <c r="BC21" s="17">
        <v>0.1603</v>
      </c>
      <c r="BD21" s="17">
        <v>0.13569999999999999</v>
      </c>
      <c r="BE21" s="17">
        <v>-2.2907000000000002</v>
      </c>
      <c r="BF21" s="17">
        <v>0.55940000000000001</v>
      </c>
      <c r="BG21" s="17">
        <v>0.76839999999999997</v>
      </c>
      <c r="BH21" s="17">
        <v>0.23139999999999999</v>
      </c>
      <c r="BI21" s="17">
        <v>0.26250000000000001</v>
      </c>
      <c r="BJ21" s="17">
        <v>0.17299999999999999</v>
      </c>
      <c r="BK21" s="17">
        <v>0.2828</v>
      </c>
      <c r="BL21" s="17">
        <v>0.14080000000000001</v>
      </c>
      <c r="BM21" s="17">
        <v>0.16619999999999999</v>
      </c>
      <c r="BN21" s="17">
        <v>0.252</v>
      </c>
      <c r="BO21" s="17">
        <v>0.33100000000000002</v>
      </c>
      <c r="BP21" s="17">
        <v>0.313</v>
      </c>
      <c r="BQ21" s="17">
        <v>0.40100000000000002</v>
      </c>
      <c r="BR21" s="17"/>
    </row>
    <row r="22" spans="1:71" x14ac:dyDescent="0.25">
      <c r="A22" s="5" t="s">
        <v>185</v>
      </c>
      <c r="B22" s="5" t="s">
        <v>184</v>
      </c>
      <c r="C22" s="19">
        <v>4.3996000000000004</v>
      </c>
      <c r="D22" s="19">
        <v>3.7560000000000002</v>
      </c>
      <c r="E22" s="19">
        <v>6.0366999999999997</v>
      </c>
      <c r="F22" s="20">
        <v>9.5553443582020403</v>
      </c>
      <c r="G22" s="19">
        <v>9.5914999999999999</v>
      </c>
      <c r="H22" s="19">
        <v>9.1321999999999992</v>
      </c>
      <c r="I22" s="19">
        <v>8.2954000000000008</v>
      </c>
      <c r="J22" s="20">
        <v>9.9864845922150138</v>
      </c>
      <c r="K22" s="19">
        <v>9.2073</v>
      </c>
      <c r="L22" s="19">
        <v>10.726800000000001</v>
      </c>
      <c r="M22" s="19">
        <v>10.2203</v>
      </c>
      <c r="N22" s="19">
        <v>12.6942</v>
      </c>
      <c r="O22" s="19">
        <v>13.3528</v>
      </c>
      <c r="P22" s="19">
        <v>12.3681</v>
      </c>
      <c r="Q22" s="19">
        <v>10.632</v>
      </c>
      <c r="R22" s="19">
        <v>13.6149</v>
      </c>
      <c r="S22" s="19">
        <v>12.371600000000001</v>
      </c>
      <c r="T22" s="19">
        <v>9.8031000000000006</v>
      </c>
      <c r="U22" s="19">
        <v>7.4589999999999996</v>
      </c>
      <c r="V22" s="19">
        <v>8.7950999999999997</v>
      </c>
      <c r="W22" s="19">
        <v>17.721800000000002</v>
      </c>
      <c r="X22" s="19">
        <v>17.626200000000001</v>
      </c>
      <c r="Y22" s="19">
        <v>16.790299999999998</v>
      </c>
      <c r="Z22" s="19">
        <v>19.735299999999999</v>
      </c>
      <c r="AA22" s="19">
        <v>19.131599999999999</v>
      </c>
      <c r="AB22" s="19">
        <v>19.019600000000001</v>
      </c>
      <c r="AC22" s="19">
        <v>18.7134</v>
      </c>
      <c r="AD22" s="19">
        <v>19.346900000000002</v>
      </c>
      <c r="AE22" s="19">
        <v>17.964199999999998</v>
      </c>
      <c r="AF22" s="19">
        <v>16.5807</v>
      </c>
      <c r="AG22" s="19">
        <v>15.7216</v>
      </c>
      <c r="AH22" s="19">
        <v>24.0501</v>
      </c>
      <c r="AI22" s="19">
        <v>25.139800000000001</v>
      </c>
      <c r="AJ22" s="19">
        <v>19.648900000000001</v>
      </c>
      <c r="AK22" s="19">
        <v>20.703800000000001</v>
      </c>
      <c r="AL22" s="19">
        <v>25.3489</v>
      </c>
      <c r="AM22" s="19">
        <v>21.9314</v>
      </c>
      <c r="AN22" s="19">
        <v>22.932200000000002</v>
      </c>
      <c r="AO22" s="19">
        <v>20.713799999999999</v>
      </c>
      <c r="AP22" s="19">
        <v>28.9696</v>
      </c>
      <c r="AQ22" s="19">
        <v>29.777200000000001</v>
      </c>
      <c r="AR22" s="19">
        <v>25.117899999999999</v>
      </c>
      <c r="AS22" s="19">
        <v>22.443899999999999</v>
      </c>
      <c r="AT22" s="19">
        <v>28.929099999999998</v>
      </c>
      <c r="AU22" s="19">
        <v>25.712499999999999</v>
      </c>
      <c r="AV22" s="19">
        <v>26.1937</v>
      </c>
      <c r="AW22" s="19">
        <v>23.9878</v>
      </c>
      <c r="AX22" s="19">
        <v>39.172800000000002</v>
      </c>
      <c r="AY22" s="19">
        <v>31.325099999999999</v>
      </c>
      <c r="AZ22" s="19">
        <v>32.111499999999999</v>
      </c>
      <c r="BA22" s="19">
        <v>26.372299999999999</v>
      </c>
      <c r="BB22" s="19">
        <v>37.444000000000003</v>
      </c>
      <c r="BC22" s="19">
        <v>33.281100000000002</v>
      </c>
      <c r="BD22" s="19">
        <v>29.848099999999999</v>
      </c>
      <c r="BE22" s="19">
        <v>27.603300000000001</v>
      </c>
      <c r="BF22" s="19">
        <v>34.359499999999997</v>
      </c>
      <c r="BG22" s="19">
        <v>32.995600000000003</v>
      </c>
      <c r="BH22" s="19">
        <v>29.732500000000002</v>
      </c>
      <c r="BI22" s="19">
        <v>24.7956</v>
      </c>
      <c r="BJ22" s="19">
        <v>30.021999999999998</v>
      </c>
      <c r="BK22" s="19">
        <v>26.786899999999999</v>
      </c>
      <c r="BL22" s="19">
        <v>20.707899999999999</v>
      </c>
      <c r="BM22" s="19">
        <v>18.461400000000001</v>
      </c>
      <c r="BN22" s="19">
        <v>27.416</v>
      </c>
      <c r="BO22" s="19">
        <v>26.587</v>
      </c>
      <c r="BP22" s="19">
        <v>27.552</v>
      </c>
      <c r="BQ22" s="19">
        <v>28.279</v>
      </c>
      <c r="BR22" s="19">
        <v>32.822000000000003</v>
      </c>
    </row>
    <row r="23" spans="1:71" x14ac:dyDescent="0.25">
      <c r="A23" s="6" t="s">
        <v>183</v>
      </c>
      <c r="B23" s="6" t="s">
        <v>182</v>
      </c>
      <c r="C23" s="17">
        <v>3.6120999999999999</v>
      </c>
      <c r="D23" s="17">
        <v>3.4405000000000001</v>
      </c>
      <c r="E23" s="17">
        <v>4.8624999999999998</v>
      </c>
      <c r="F23" s="17">
        <v>3.2433509036144579</v>
      </c>
      <c r="G23" s="17">
        <v>5.6516000000000002</v>
      </c>
      <c r="H23" s="17">
        <v>5.9097999999999997</v>
      </c>
      <c r="I23" s="17">
        <v>6.7310999999999996</v>
      </c>
      <c r="J23" s="17">
        <v>5.1925764596848936</v>
      </c>
      <c r="K23" s="17">
        <v>6.2864000000000004</v>
      </c>
      <c r="L23" s="17">
        <v>5.5301999999999998</v>
      </c>
      <c r="M23" s="17">
        <v>6.0330000000000004</v>
      </c>
      <c r="N23" s="17">
        <v>4.6543000000000001</v>
      </c>
      <c r="O23" s="17">
        <v>4.7858000000000001</v>
      </c>
      <c r="P23" s="17">
        <v>6.6414999999999997</v>
      </c>
      <c r="Q23" s="17">
        <v>7.8769</v>
      </c>
      <c r="R23" s="17">
        <v>8.1068999999999996</v>
      </c>
      <c r="S23" s="17">
        <v>8.1068999999999996</v>
      </c>
      <c r="T23" s="17">
        <v>9.6617999999999995</v>
      </c>
      <c r="U23" s="17">
        <v>9.5893999999999995</v>
      </c>
      <c r="V23" s="17">
        <v>6.5587</v>
      </c>
      <c r="W23" s="17">
        <v>23.845400000000001</v>
      </c>
      <c r="X23" s="17">
        <v>23.868200000000002</v>
      </c>
      <c r="Y23" s="17">
        <v>23.805499999999999</v>
      </c>
      <c r="Z23" s="17">
        <v>20.3475</v>
      </c>
      <c r="AA23" s="17">
        <v>21.760899999999999</v>
      </c>
      <c r="AB23" s="17">
        <v>21.803599999999999</v>
      </c>
      <c r="AC23" s="17">
        <v>21.546299999999999</v>
      </c>
      <c r="AD23" s="17">
        <v>21.311900000000001</v>
      </c>
      <c r="AE23" s="17">
        <v>22.923200000000001</v>
      </c>
      <c r="AF23" s="17">
        <v>24.3399</v>
      </c>
      <c r="AG23" s="17">
        <v>24.322199999999999</v>
      </c>
      <c r="AH23" s="17">
        <v>15.6143</v>
      </c>
      <c r="AI23" s="17">
        <v>15.638199999999999</v>
      </c>
      <c r="AJ23" s="17">
        <v>17.198</v>
      </c>
      <c r="AK23" s="17">
        <v>17.252400000000002</v>
      </c>
      <c r="AL23" s="17">
        <v>17.741</v>
      </c>
      <c r="AM23" s="17">
        <v>21.1417</v>
      </c>
      <c r="AN23" s="17">
        <v>23.9878</v>
      </c>
      <c r="AO23" s="17">
        <v>27.781600000000001</v>
      </c>
      <c r="AP23" s="17">
        <v>20.008400000000002</v>
      </c>
      <c r="AQ23" s="17">
        <v>20.995999999999999</v>
      </c>
      <c r="AR23" s="17">
        <v>25.367799999999999</v>
      </c>
      <c r="AS23" s="17">
        <v>28.909300000000002</v>
      </c>
      <c r="AT23" s="17">
        <v>24.145099999999999</v>
      </c>
      <c r="AU23" s="17">
        <v>26.654800000000002</v>
      </c>
      <c r="AV23" s="17">
        <v>29.077999999999999</v>
      </c>
      <c r="AW23" s="17">
        <v>39.292000000000002</v>
      </c>
      <c r="AX23" s="17">
        <v>27.680700000000002</v>
      </c>
      <c r="AY23" s="17">
        <v>33.261200000000002</v>
      </c>
      <c r="AZ23" s="17">
        <v>33.261200000000002</v>
      </c>
      <c r="BA23" s="17">
        <v>35.261200000000002</v>
      </c>
      <c r="BB23" s="17">
        <v>18.369800000000001</v>
      </c>
      <c r="BC23" s="17">
        <v>18.369800000000001</v>
      </c>
      <c r="BD23" s="17">
        <v>22.254799999999999</v>
      </c>
      <c r="BE23" s="17">
        <v>21.541899999999998</v>
      </c>
      <c r="BF23" s="17">
        <v>11.6126</v>
      </c>
      <c r="BG23" s="17">
        <v>16.305599999999998</v>
      </c>
      <c r="BH23" s="17">
        <v>19.515499999999999</v>
      </c>
      <c r="BI23" s="17">
        <v>19.548100000000002</v>
      </c>
      <c r="BJ23" s="17">
        <v>7.944</v>
      </c>
      <c r="BK23" s="17">
        <v>10.3941</v>
      </c>
      <c r="BL23" s="17">
        <v>10.3626</v>
      </c>
      <c r="BM23" s="17">
        <v>10.357699999999999</v>
      </c>
      <c r="BN23" s="17">
        <v>4.5129999999999999</v>
      </c>
      <c r="BO23" s="17">
        <v>4.5380000000000003</v>
      </c>
      <c r="BP23" s="17">
        <v>3.6539999999999999</v>
      </c>
      <c r="BQ23" s="17">
        <v>3.57</v>
      </c>
      <c r="BR23" s="17">
        <f>0.864+3.177</f>
        <v>4.0410000000000004</v>
      </c>
    </row>
    <row r="24" spans="1:71" x14ac:dyDescent="0.25">
      <c r="A24" s="6" t="s">
        <v>181</v>
      </c>
      <c r="B24" s="6" t="s">
        <v>180</v>
      </c>
      <c r="C24" s="17">
        <v>0.19670000000000001</v>
      </c>
      <c r="D24" s="17">
        <v>7.3000000000000001E-3</v>
      </c>
      <c r="E24" s="17">
        <v>2.0400000000000001E-2</v>
      </c>
      <c r="F24" s="17">
        <v>0</v>
      </c>
      <c r="G24" s="17">
        <v>0.29170000000000001</v>
      </c>
      <c r="H24" s="17">
        <v>0.83099999999999996</v>
      </c>
      <c r="I24" s="17">
        <v>0.65920000000000001</v>
      </c>
      <c r="J24" s="17">
        <v>0</v>
      </c>
      <c r="K24" s="17">
        <v>0.26910000000000001</v>
      </c>
      <c r="L24" s="17">
        <v>0.36330000000000001</v>
      </c>
      <c r="M24" s="17">
        <v>0.35870000000000002</v>
      </c>
      <c r="N24" s="17">
        <v>0.35189999999999999</v>
      </c>
      <c r="O24" s="17">
        <v>0.24909999999999999</v>
      </c>
      <c r="P24" s="17">
        <v>0.34420000000000001</v>
      </c>
      <c r="Q24" s="17">
        <v>0.34060000000000001</v>
      </c>
      <c r="R24" s="17">
        <v>0.19650000000000001</v>
      </c>
      <c r="S24" s="17">
        <v>0.2291</v>
      </c>
      <c r="T24" s="17">
        <v>0.3216</v>
      </c>
      <c r="U24" s="17">
        <v>0.3145</v>
      </c>
      <c r="V24" s="17">
        <v>0.25750000000000001</v>
      </c>
      <c r="W24" s="17">
        <v>0.62809999999999999</v>
      </c>
      <c r="X24" s="17">
        <v>0.70689999999999997</v>
      </c>
      <c r="Y24" s="17">
        <v>1.7837000000000001</v>
      </c>
      <c r="Z24" s="17">
        <v>3.7847</v>
      </c>
      <c r="AA24" s="17">
        <v>3.9531999999999998</v>
      </c>
      <c r="AB24" s="17">
        <v>3.9929000000000001</v>
      </c>
      <c r="AC24" s="17">
        <v>3.9302000000000001</v>
      </c>
      <c r="AD24" s="17">
        <v>3.2761</v>
      </c>
      <c r="AE24" s="17">
        <v>3.1955999999999998</v>
      </c>
      <c r="AF24" s="17">
        <v>3.1192000000000002</v>
      </c>
      <c r="AG24" s="17">
        <v>3.0402</v>
      </c>
      <c r="AH24" s="17">
        <v>3.2000999999999999</v>
      </c>
      <c r="AI24" s="17">
        <v>3.1141000000000001</v>
      </c>
      <c r="AJ24" s="17">
        <v>4.1384999999999996</v>
      </c>
      <c r="AK24" s="17">
        <v>4.1284999999999998</v>
      </c>
      <c r="AL24" s="17">
        <v>4.9817</v>
      </c>
      <c r="AM24" s="17">
        <v>5.8228999999999997</v>
      </c>
      <c r="AN24" s="17">
        <v>6.2362000000000002</v>
      </c>
      <c r="AO24" s="17">
        <v>6.2899000000000003</v>
      </c>
      <c r="AP24" s="17">
        <v>6.0781999999999998</v>
      </c>
      <c r="AQ24" s="17">
        <v>5.9127999999999998</v>
      </c>
      <c r="AR24" s="17">
        <v>5.7249999999999996</v>
      </c>
      <c r="AS24" s="17">
        <v>5.4261999999999997</v>
      </c>
      <c r="AT24" s="17">
        <v>4.8335999999999997</v>
      </c>
      <c r="AU24" s="17">
        <v>4.7831000000000001</v>
      </c>
      <c r="AV24" s="17">
        <v>4.8090000000000002</v>
      </c>
      <c r="AW24" s="17">
        <v>4.5978000000000003</v>
      </c>
      <c r="AX24" s="17">
        <v>4.0540000000000003</v>
      </c>
      <c r="AY24" s="17">
        <v>3.7970000000000002</v>
      </c>
      <c r="AZ24" s="17">
        <v>3.5672000000000001</v>
      </c>
      <c r="BA24" s="17">
        <v>3.5276999999999998</v>
      </c>
      <c r="BB24" s="17">
        <v>3.3060999999999998</v>
      </c>
      <c r="BC24" s="17">
        <v>3.0998999999999999</v>
      </c>
      <c r="BD24" s="17">
        <v>2.8946000000000001</v>
      </c>
      <c r="BE24" s="17">
        <v>2.6729000000000003</v>
      </c>
      <c r="BF24" s="17">
        <v>2.4897999999999998</v>
      </c>
      <c r="BG24" s="17">
        <v>2.3006000000000002</v>
      </c>
      <c r="BH24" s="17">
        <v>2.1675</v>
      </c>
      <c r="BI24" s="17">
        <v>1.9161000000000001</v>
      </c>
      <c r="BJ24" s="17">
        <v>1.6879999999999999</v>
      </c>
      <c r="BK24" s="17">
        <v>1.5211000000000001</v>
      </c>
      <c r="BL24" s="17">
        <v>1.4074</v>
      </c>
      <c r="BM24" s="17">
        <v>2.1985999999999999</v>
      </c>
      <c r="BN24" s="17">
        <v>1.6970000000000001</v>
      </c>
      <c r="BO24" s="17">
        <v>1.863</v>
      </c>
      <c r="BP24" s="17">
        <v>2.1469999999999998</v>
      </c>
      <c r="BQ24" s="17">
        <v>2.2439999999999998</v>
      </c>
      <c r="BR24" s="17">
        <f>BR25-BR23</f>
        <v>1.9729999999999999</v>
      </c>
    </row>
    <row r="25" spans="1:71" x14ac:dyDescent="0.25">
      <c r="A25" s="5" t="s">
        <v>179</v>
      </c>
      <c r="B25" s="5" t="s">
        <v>178</v>
      </c>
      <c r="C25" s="19">
        <v>3.8087999999999997</v>
      </c>
      <c r="D25" s="19">
        <v>3.4478</v>
      </c>
      <c r="E25" s="19">
        <v>4.8827999999999996</v>
      </c>
      <c r="F25" s="20">
        <v>3.5394019346617238</v>
      </c>
      <c r="G25" s="19">
        <v>5.9432999999999998</v>
      </c>
      <c r="H25" s="19">
        <v>6.7408000000000001</v>
      </c>
      <c r="I25" s="19">
        <v>7.3902999999999999</v>
      </c>
      <c r="J25" s="20">
        <v>5.5652024443929564</v>
      </c>
      <c r="K25" s="19">
        <v>6.5555000000000003</v>
      </c>
      <c r="L25" s="19">
        <v>5.8934999999999995</v>
      </c>
      <c r="M25" s="19">
        <v>6.3917000000000002</v>
      </c>
      <c r="N25" s="19">
        <v>5.0061999999999998</v>
      </c>
      <c r="O25" s="19">
        <v>5.0349000000000004</v>
      </c>
      <c r="P25" s="19">
        <v>6.9858000000000002</v>
      </c>
      <c r="Q25" s="19">
        <v>8.2174999999999994</v>
      </c>
      <c r="R25" s="19">
        <v>8.3033999999999999</v>
      </c>
      <c r="S25" s="19">
        <v>8.3360000000000003</v>
      </c>
      <c r="T25" s="19">
        <v>9.9833999999999996</v>
      </c>
      <c r="U25" s="19">
        <v>9.9038000000000004</v>
      </c>
      <c r="V25" s="19">
        <v>6.8162000000000003</v>
      </c>
      <c r="W25" s="19">
        <v>24.473500000000001</v>
      </c>
      <c r="X25" s="19">
        <v>24.575099999999999</v>
      </c>
      <c r="Y25" s="19">
        <v>25.589199999999998</v>
      </c>
      <c r="Z25" s="19">
        <v>24.132200000000001</v>
      </c>
      <c r="AA25" s="19">
        <v>25.714099999999998</v>
      </c>
      <c r="AB25" s="19">
        <v>25.796500000000002</v>
      </c>
      <c r="AC25" s="19">
        <v>25.476500000000001</v>
      </c>
      <c r="AD25" s="19">
        <v>24.588000000000001</v>
      </c>
      <c r="AE25" s="19">
        <v>26.1188</v>
      </c>
      <c r="AF25" s="19">
        <v>27.459099999999999</v>
      </c>
      <c r="AG25" s="19">
        <v>27.362400000000001</v>
      </c>
      <c r="AH25" s="19">
        <v>18.814399999999999</v>
      </c>
      <c r="AI25" s="19">
        <v>18.752400000000002</v>
      </c>
      <c r="AJ25" s="19">
        <v>21.336500000000001</v>
      </c>
      <c r="AK25" s="19">
        <v>21.3809</v>
      </c>
      <c r="AL25" s="19">
        <v>22.7227</v>
      </c>
      <c r="AM25" s="19">
        <v>26.964600000000001</v>
      </c>
      <c r="AN25" s="19">
        <v>30.224</v>
      </c>
      <c r="AO25" s="19">
        <v>34.071399999999997</v>
      </c>
      <c r="AP25" s="19">
        <v>26.086600000000001</v>
      </c>
      <c r="AQ25" s="19">
        <v>26.9087</v>
      </c>
      <c r="AR25" s="19">
        <v>31.0928</v>
      </c>
      <c r="AS25" s="19">
        <v>34.335500000000003</v>
      </c>
      <c r="AT25" s="19">
        <v>28.9787</v>
      </c>
      <c r="AU25" s="19">
        <v>31.437999999999999</v>
      </c>
      <c r="AV25" s="19">
        <v>33.887</v>
      </c>
      <c r="AW25" s="19">
        <v>43.889800000000001</v>
      </c>
      <c r="AX25" s="19">
        <v>31.7347</v>
      </c>
      <c r="AY25" s="19">
        <v>37.058199999999999</v>
      </c>
      <c r="AZ25" s="19">
        <v>36.828400000000002</v>
      </c>
      <c r="BA25" s="19">
        <v>38.788899999999998</v>
      </c>
      <c r="BB25" s="19">
        <v>21.675899999999999</v>
      </c>
      <c r="BC25" s="19">
        <v>21.4697</v>
      </c>
      <c r="BD25" s="19">
        <v>25.1494</v>
      </c>
      <c r="BE25" s="19">
        <v>24.2148</v>
      </c>
      <c r="BF25" s="19">
        <v>14.102499999999999</v>
      </c>
      <c r="BG25" s="19">
        <v>18.606200000000001</v>
      </c>
      <c r="BH25" s="19">
        <v>21.683</v>
      </c>
      <c r="BI25" s="19">
        <v>21.464200000000002</v>
      </c>
      <c r="BJ25" s="19">
        <v>9.6319999999999997</v>
      </c>
      <c r="BK25" s="19">
        <v>11.9152</v>
      </c>
      <c r="BL25" s="19">
        <v>11.77</v>
      </c>
      <c r="BM25" s="19">
        <v>12.5563</v>
      </c>
      <c r="BN25" s="19">
        <v>6.21</v>
      </c>
      <c r="BO25" s="19">
        <v>6.4009999999999998</v>
      </c>
      <c r="BP25" s="19">
        <v>5.8010000000000002</v>
      </c>
      <c r="BQ25" s="19">
        <v>5.8140000000000001</v>
      </c>
      <c r="BR25" s="19">
        <v>6.0140000000000002</v>
      </c>
    </row>
    <row r="26" spans="1:71" x14ac:dyDescent="0.25">
      <c r="A26" s="5" t="s">
        <v>177</v>
      </c>
      <c r="B26" s="5" t="s">
        <v>176</v>
      </c>
      <c r="C26" s="19">
        <v>8.2083999999999993</v>
      </c>
      <c r="D26" s="19">
        <v>7.2038000000000002</v>
      </c>
      <c r="E26" s="19">
        <v>10.919499999999999</v>
      </c>
      <c r="F26" s="20">
        <v>13.094746292863764</v>
      </c>
      <c r="G26" s="19">
        <v>15.534800000000001</v>
      </c>
      <c r="H26" s="19">
        <v>15.872999999999999</v>
      </c>
      <c r="I26" s="19">
        <v>15.685700000000001</v>
      </c>
      <c r="J26" s="20">
        <v>15.551687036607971</v>
      </c>
      <c r="K26" s="19">
        <v>15.762700000000001</v>
      </c>
      <c r="L26" s="19">
        <v>16.6203</v>
      </c>
      <c r="M26" s="19">
        <v>16.611999999999998</v>
      </c>
      <c r="N26" s="19">
        <v>17.700299999999999</v>
      </c>
      <c r="O26" s="19">
        <v>18.387699999999999</v>
      </c>
      <c r="P26" s="19">
        <v>19.353899999999999</v>
      </c>
      <c r="Q26" s="19">
        <v>18.849599999999999</v>
      </c>
      <c r="R26" s="19">
        <v>21.918299999999999</v>
      </c>
      <c r="S26" s="19">
        <v>20.707599999999999</v>
      </c>
      <c r="T26" s="19">
        <v>19.7866</v>
      </c>
      <c r="U26" s="19">
        <v>17.3629</v>
      </c>
      <c r="V26" s="19">
        <v>15.6112</v>
      </c>
      <c r="W26" s="19">
        <v>42.195300000000003</v>
      </c>
      <c r="X26" s="19">
        <v>42.201300000000003</v>
      </c>
      <c r="Y26" s="19">
        <v>42.3795</v>
      </c>
      <c r="Z26" s="19">
        <v>43.867400000000004</v>
      </c>
      <c r="AA26" s="19">
        <v>44.845700000000001</v>
      </c>
      <c r="AB26" s="19">
        <v>44.816099999999999</v>
      </c>
      <c r="AC26" s="19">
        <v>44.19</v>
      </c>
      <c r="AD26" s="19">
        <v>43.934899999999999</v>
      </c>
      <c r="AE26" s="19">
        <v>44.082999999999998</v>
      </c>
      <c r="AF26" s="19">
        <v>44.0398</v>
      </c>
      <c r="AG26" s="19">
        <v>43.084000000000003</v>
      </c>
      <c r="AH26" s="19">
        <v>42.8645</v>
      </c>
      <c r="AI26" s="19">
        <v>43.892099999999999</v>
      </c>
      <c r="AJ26" s="19">
        <v>40.985399999999998</v>
      </c>
      <c r="AK26" s="19">
        <v>42.084600000000002</v>
      </c>
      <c r="AL26" s="19">
        <v>48.0717</v>
      </c>
      <c r="AM26" s="19">
        <v>48.896000000000001</v>
      </c>
      <c r="AN26" s="19">
        <v>53.156300000000002</v>
      </c>
      <c r="AO26" s="19">
        <v>54.785200000000003</v>
      </c>
      <c r="AP26" s="19">
        <v>55.056199999999997</v>
      </c>
      <c r="AQ26" s="19">
        <v>56.686</v>
      </c>
      <c r="AR26" s="19">
        <v>56.210700000000003</v>
      </c>
      <c r="AS26" s="19">
        <v>56.779400000000003</v>
      </c>
      <c r="AT26" s="19">
        <v>57.907800000000002</v>
      </c>
      <c r="AU26" s="19">
        <v>57.150500000000001</v>
      </c>
      <c r="AV26" s="19">
        <v>60.0807</v>
      </c>
      <c r="AW26" s="19">
        <v>67.877700000000004</v>
      </c>
      <c r="AX26" s="19">
        <v>70.907600000000002</v>
      </c>
      <c r="AY26" s="19">
        <v>68.383300000000006</v>
      </c>
      <c r="AZ26" s="19">
        <v>68.94</v>
      </c>
      <c r="BA26" s="19">
        <v>65.161199999999994</v>
      </c>
      <c r="BB26" s="19">
        <v>59.119900000000001</v>
      </c>
      <c r="BC26" s="19">
        <v>54.750799999999998</v>
      </c>
      <c r="BD26" s="19">
        <v>54.997500000000002</v>
      </c>
      <c r="BE26" s="19">
        <v>51.818199999999997</v>
      </c>
      <c r="BF26" s="19">
        <v>48.462000000000003</v>
      </c>
      <c r="BG26" s="19">
        <v>51.601799999999997</v>
      </c>
      <c r="BH26" s="19">
        <v>51.415500000000002</v>
      </c>
      <c r="BI26" s="19">
        <v>46.259799999999998</v>
      </c>
      <c r="BJ26" s="19">
        <v>39.654000000000003</v>
      </c>
      <c r="BK26" s="19">
        <v>38.702199999999998</v>
      </c>
      <c r="BL26" s="19">
        <v>32.477800000000002</v>
      </c>
      <c r="BM26" s="19">
        <v>31.017700000000001</v>
      </c>
      <c r="BN26" s="19">
        <v>33.625999999999998</v>
      </c>
      <c r="BO26" s="19">
        <v>32.988</v>
      </c>
      <c r="BP26" s="19">
        <v>33.353000000000002</v>
      </c>
      <c r="BQ26" s="19">
        <v>34.093000000000004</v>
      </c>
      <c r="BR26" s="19">
        <v>38.836000000000006</v>
      </c>
    </row>
    <row r="27" spans="1:71" x14ac:dyDescent="0.25">
      <c r="A27" s="6" t="s">
        <v>175</v>
      </c>
      <c r="B27" s="6" t="s">
        <v>174</v>
      </c>
      <c r="C27" s="17" t="s">
        <v>59</v>
      </c>
      <c r="D27" s="17" t="s">
        <v>59</v>
      </c>
      <c r="E27" s="17" t="s">
        <v>59</v>
      </c>
      <c r="F27" s="17">
        <v>0</v>
      </c>
      <c r="G27" s="17" t="s">
        <v>59</v>
      </c>
      <c r="H27" s="17" t="s">
        <v>59</v>
      </c>
      <c r="I27" s="17" t="s">
        <v>59</v>
      </c>
      <c r="J27" s="17">
        <v>0</v>
      </c>
      <c r="K27" s="17" t="s">
        <v>59</v>
      </c>
      <c r="L27" s="17" t="s">
        <v>59</v>
      </c>
      <c r="M27" s="17" t="s">
        <v>59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 t="s">
        <v>59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/>
    </row>
    <row r="28" spans="1:71" x14ac:dyDescent="0.25">
      <c r="A28" s="6" t="s">
        <v>173</v>
      </c>
      <c r="B28" s="6" t="s">
        <v>172</v>
      </c>
      <c r="C28" s="17">
        <v>11.5722</v>
      </c>
      <c r="D28" s="17">
        <v>11.5722</v>
      </c>
      <c r="E28" s="17">
        <v>11.5722</v>
      </c>
      <c r="F28" s="17">
        <v>11.572247740963856</v>
      </c>
      <c r="G28" s="17">
        <v>11.5722</v>
      </c>
      <c r="H28" s="17">
        <v>11.5722</v>
      </c>
      <c r="I28" s="17">
        <v>11.5722</v>
      </c>
      <c r="J28" s="17">
        <v>3.35154077849861</v>
      </c>
      <c r="K28" s="17">
        <v>11.5722</v>
      </c>
      <c r="L28" s="17">
        <v>11.5722</v>
      </c>
      <c r="M28" s="17">
        <v>11.5722</v>
      </c>
      <c r="N28" s="17">
        <v>11.5722</v>
      </c>
      <c r="O28" s="17">
        <v>11.5722</v>
      </c>
      <c r="P28" s="17">
        <v>17.377199999999998</v>
      </c>
      <c r="Q28" s="17">
        <v>17.377199999999998</v>
      </c>
      <c r="R28" s="17">
        <v>17.377199999999998</v>
      </c>
      <c r="S28" s="17">
        <v>17.377199999999998</v>
      </c>
      <c r="T28" s="17">
        <v>17.377199999999998</v>
      </c>
      <c r="U28" s="17">
        <v>17.377199999999998</v>
      </c>
      <c r="V28" s="17">
        <v>17.377199999999998</v>
      </c>
      <c r="W28" s="17">
        <v>17.377199999999998</v>
      </c>
      <c r="X28" s="17">
        <v>17.377199999999998</v>
      </c>
      <c r="Y28" s="17">
        <v>17.377199999999998</v>
      </c>
      <c r="Z28" s="17">
        <v>17.377199999999998</v>
      </c>
      <c r="AA28" s="17">
        <v>17.377199999999998</v>
      </c>
      <c r="AB28" s="17">
        <v>17.377199999999998</v>
      </c>
      <c r="AC28" s="17">
        <v>17.377199999999998</v>
      </c>
      <c r="AD28" s="17">
        <v>17.377199999999998</v>
      </c>
      <c r="AE28" s="17">
        <v>17.377199999999998</v>
      </c>
      <c r="AF28" s="17">
        <v>17.377199999999998</v>
      </c>
      <c r="AG28" s="17">
        <v>17.377199999999998</v>
      </c>
      <c r="AH28" s="17">
        <v>17.377199999999998</v>
      </c>
      <c r="AI28" s="17">
        <v>17.377199999999998</v>
      </c>
      <c r="AJ28" s="17">
        <v>20.1646</v>
      </c>
      <c r="AK28" s="17">
        <v>20.146899999999999</v>
      </c>
      <c r="AL28" s="17">
        <v>20.146899999999999</v>
      </c>
      <c r="AM28" s="17">
        <v>20.146899999999999</v>
      </c>
      <c r="AN28" s="17">
        <v>20.146899999999999</v>
      </c>
      <c r="AO28" s="17">
        <v>20.146899999999999</v>
      </c>
      <c r="AP28" s="17">
        <v>20.146899999999999</v>
      </c>
      <c r="AQ28" s="17">
        <v>20.171900000000001</v>
      </c>
      <c r="AR28" s="17">
        <v>20.171900000000001</v>
      </c>
      <c r="AS28" s="17">
        <v>20.171900000000001</v>
      </c>
      <c r="AT28" s="17">
        <v>20.171900000000001</v>
      </c>
      <c r="AU28" s="17">
        <v>20.171900000000001</v>
      </c>
      <c r="AV28" s="17">
        <v>20.171900000000001</v>
      </c>
      <c r="AW28" s="17">
        <v>20.171900000000001</v>
      </c>
      <c r="AX28" s="17">
        <v>20.171900000000001</v>
      </c>
      <c r="AY28" s="17">
        <v>20.171900000000001</v>
      </c>
      <c r="AZ28" s="17">
        <v>20.171900000000001</v>
      </c>
      <c r="BA28" s="17">
        <v>20.171900000000001</v>
      </c>
      <c r="BB28" s="17">
        <v>20.171900000000001</v>
      </c>
      <c r="BC28" s="17">
        <v>20.171900000000001</v>
      </c>
      <c r="BD28" s="17">
        <v>20.171900000000001</v>
      </c>
      <c r="BE28" s="17">
        <v>20.171900000000001</v>
      </c>
      <c r="BF28" s="17">
        <v>20.171900000000001</v>
      </c>
      <c r="BG28" s="17">
        <v>20.171900000000001</v>
      </c>
      <c r="BH28" s="17">
        <v>20.171900000000001</v>
      </c>
      <c r="BI28" s="17">
        <v>20.171900000000001</v>
      </c>
      <c r="BJ28" s="17">
        <v>20.172000000000001</v>
      </c>
      <c r="BK28" s="17">
        <v>20.171900000000001</v>
      </c>
      <c r="BL28" s="17">
        <v>20.171900000000001</v>
      </c>
      <c r="BM28" s="17">
        <v>20.171900000000001</v>
      </c>
      <c r="BN28" s="17">
        <v>20.172000000000001</v>
      </c>
      <c r="BO28" s="17">
        <v>20.172000000000001</v>
      </c>
      <c r="BP28" s="17">
        <v>39.225000000000001</v>
      </c>
      <c r="BQ28" s="17">
        <v>39.225000000000001</v>
      </c>
      <c r="BR28" s="17">
        <f>38.106+1.119</f>
        <v>39.225000000000001</v>
      </c>
    </row>
    <row r="29" spans="1:71" x14ac:dyDescent="0.25">
      <c r="A29" s="6" t="s">
        <v>171</v>
      </c>
      <c r="B29" s="6" t="s">
        <v>170</v>
      </c>
      <c r="C29" s="17">
        <v>3.0977999999999999</v>
      </c>
      <c r="D29" s="17">
        <v>2.6743999999999999</v>
      </c>
      <c r="E29" s="17">
        <v>2.6743999999999999</v>
      </c>
      <c r="F29" s="17">
        <v>6.0128130792400372</v>
      </c>
      <c r="G29" s="17">
        <v>6.4276999999999997</v>
      </c>
      <c r="H29" s="17">
        <v>6.1264000000000003</v>
      </c>
      <c r="I29" s="17">
        <v>6.5034000000000001</v>
      </c>
      <c r="J29" s="17">
        <v>6.9059267840593144</v>
      </c>
      <c r="K29" s="17">
        <v>7.2714999999999996</v>
      </c>
      <c r="L29" s="17">
        <v>6.9122000000000003</v>
      </c>
      <c r="M29" s="17">
        <v>7.4851000000000001</v>
      </c>
      <c r="N29" s="17">
        <v>7.8120000000000003</v>
      </c>
      <c r="O29" s="17">
        <v>8.0837000000000003</v>
      </c>
      <c r="P29" s="17">
        <v>1.3808</v>
      </c>
      <c r="Q29" s="17">
        <v>0.63439999999999996</v>
      </c>
      <c r="R29" s="17">
        <v>0.29480000000000001</v>
      </c>
      <c r="S29" s="17">
        <v>0.37969999999999998</v>
      </c>
      <c r="T29" s="17">
        <v>0.45569999999999999</v>
      </c>
      <c r="U29" s="17">
        <v>0.66539999999999999</v>
      </c>
      <c r="V29" s="17">
        <v>1.0378000000000001</v>
      </c>
      <c r="W29" s="17">
        <v>1.1143000000000001</v>
      </c>
      <c r="X29" s="17">
        <v>1.6792</v>
      </c>
      <c r="Y29" s="17">
        <v>2.2330999999999999</v>
      </c>
      <c r="Z29" s="17">
        <v>5.8715999999999999</v>
      </c>
      <c r="AA29" s="17">
        <v>6.2423000000000002</v>
      </c>
      <c r="AB29" s="17">
        <v>6.5635000000000003</v>
      </c>
      <c r="AC29" s="17">
        <v>7.5</v>
      </c>
      <c r="AD29" s="17">
        <v>9.0815000000000001</v>
      </c>
      <c r="AE29" s="17">
        <v>9.3842999999999996</v>
      </c>
      <c r="AF29" s="17">
        <v>9.6592000000000002</v>
      </c>
      <c r="AG29" s="17">
        <v>11.0664</v>
      </c>
      <c r="AH29" s="17">
        <v>11.428699999999999</v>
      </c>
      <c r="AI29" s="17">
        <v>11.9495</v>
      </c>
      <c r="AJ29" s="17">
        <v>12.1996</v>
      </c>
      <c r="AK29" s="17">
        <v>14.126200000000001</v>
      </c>
      <c r="AL29" s="17">
        <v>14.738799999999999</v>
      </c>
      <c r="AM29" s="17">
        <v>15.699199999999999</v>
      </c>
      <c r="AN29" s="17">
        <v>16.528400000000001</v>
      </c>
      <c r="AO29" s="17">
        <v>18.601400000000002</v>
      </c>
      <c r="AP29" s="17">
        <v>20.488600000000002</v>
      </c>
      <c r="AQ29" s="17">
        <v>22.6402</v>
      </c>
      <c r="AR29" s="17">
        <v>22.954000000000001</v>
      </c>
      <c r="AS29" s="17">
        <v>24.8916</v>
      </c>
      <c r="AT29" s="17">
        <v>26.721900000000002</v>
      </c>
      <c r="AU29" s="17">
        <v>27.898599999999998</v>
      </c>
      <c r="AV29" s="17">
        <v>26.301100000000002</v>
      </c>
      <c r="AW29" s="17">
        <v>27.486599999999999</v>
      </c>
      <c r="AX29" s="17">
        <v>30.564799999999998</v>
      </c>
      <c r="AY29" s="17">
        <v>30.0867</v>
      </c>
      <c r="AZ29" s="17">
        <v>31.135300000000001</v>
      </c>
      <c r="BA29" s="17">
        <v>33.659799999999997</v>
      </c>
      <c r="BB29" s="17">
        <v>37.1646</v>
      </c>
      <c r="BC29" s="17">
        <v>38.730499999999999</v>
      </c>
      <c r="BD29" s="17">
        <v>41.926900000000003</v>
      </c>
      <c r="BE29" s="17">
        <v>45.6569</v>
      </c>
      <c r="BF29" s="17">
        <v>48.284999999999997</v>
      </c>
      <c r="BG29" s="17">
        <v>51.062399999999997</v>
      </c>
      <c r="BH29" s="17">
        <v>49.742100000000001</v>
      </c>
      <c r="BI29" s="17">
        <v>54.877699999999997</v>
      </c>
      <c r="BJ29" s="17">
        <v>57.890999999999998</v>
      </c>
      <c r="BK29" s="17">
        <v>61.944099999999999</v>
      </c>
      <c r="BL29" s="17">
        <v>63.191699999999997</v>
      </c>
      <c r="BM29" s="17">
        <v>65.360399999999998</v>
      </c>
      <c r="BN29" s="17">
        <v>71.183000000000007</v>
      </c>
      <c r="BO29" s="17">
        <v>74.495000000000005</v>
      </c>
      <c r="BP29" s="17">
        <v>51.445</v>
      </c>
      <c r="BQ29" s="17">
        <v>54.292000000000002</v>
      </c>
      <c r="BR29" s="17">
        <f>54.607+1.905</f>
        <v>56.512</v>
      </c>
      <c r="BS29" s="23"/>
    </row>
    <row r="30" spans="1:71" x14ac:dyDescent="0.25">
      <c r="A30" s="6" t="s">
        <v>169</v>
      </c>
      <c r="B30" s="6" t="s">
        <v>168</v>
      </c>
      <c r="C30" s="17">
        <v>1.5047999999999999</v>
      </c>
      <c r="D30" s="17">
        <v>2.2955999999999999</v>
      </c>
      <c r="E30" s="17">
        <v>2.5592000000000001</v>
      </c>
      <c r="F30" s="17">
        <v>1.3008593025949959</v>
      </c>
      <c r="G30" s="17">
        <v>1.4529000000000001</v>
      </c>
      <c r="H30" s="17">
        <v>1.1572</v>
      </c>
      <c r="I30" s="17">
        <v>0.73440000000000005</v>
      </c>
      <c r="J30" s="17">
        <v>0</v>
      </c>
      <c r="K30" s="17">
        <v>1.1572</v>
      </c>
      <c r="L30" s="17">
        <v>1.1572</v>
      </c>
      <c r="M30" s="17">
        <v>1.1572</v>
      </c>
      <c r="N30" s="17">
        <v>1.1572</v>
      </c>
      <c r="O30" s="17">
        <v>1.1572</v>
      </c>
      <c r="P30" s="17">
        <v>1.1572</v>
      </c>
      <c r="Q30" s="17">
        <v>1.1572</v>
      </c>
      <c r="R30" s="17">
        <v>1.1572</v>
      </c>
      <c r="S30" s="17">
        <v>1.1572</v>
      </c>
      <c r="T30" s="17">
        <v>1.1572</v>
      </c>
      <c r="U30" s="17">
        <v>1.1572</v>
      </c>
      <c r="V30" s="17">
        <v>1.1572</v>
      </c>
      <c r="W30" s="17">
        <v>1.1555</v>
      </c>
      <c r="X30" s="17">
        <v>1.2185999999999999</v>
      </c>
      <c r="Y30" s="17">
        <v>1.1368</v>
      </c>
      <c r="Z30" s="17">
        <v>1.1853</v>
      </c>
      <c r="AA30" s="17">
        <v>1.0685</v>
      </c>
      <c r="AB30" s="17">
        <v>1.1927000000000001</v>
      </c>
      <c r="AC30" s="17">
        <v>1.2235</v>
      </c>
      <c r="AD30" s="17">
        <v>1.2054</v>
      </c>
      <c r="AE30" s="17">
        <v>1.1507000000000001</v>
      </c>
      <c r="AF30" s="17">
        <v>1.5977999999999999</v>
      </c>
      <c r="AG30" s="17">
        <v>1.3522000000000001</v>
      </c>
      <c r="AH30" s="17">
        <v>1.3161</v>
      </c>
      <c r="AI30" s="17">
        <v>1.2177</v>
      </c>
      <c r="AJ30" s="17">
        <v>1.4515</v>
      </c>
      <c r="AK30" s="17">
        <v>1.3404</v>
      </c>
      <c r="AL30" s="17">
        <v>1.2625999999999999</v>
      </c>
      <c r="AM30" s="17">
        <v>0.45479999999999998</v>
      </c>
      <c r="AN30" s="17">
        <v>0.45639999999999997</v>
      </c>
      <c r="AO30" s="17">
        <v>0.42280000000000001</v>
      </c>
      <c r="AP30" s="17">
        <v>0.14349999999999999</v>
      </c>
      <c r="AQ30" s="17">
        <v>-0.25209999999999999</v>
      </c>
      <c r="AR30" s="17">
        <v>3.4799999999999998E-2</v>
      </c>
      <c r="AS30" s="17">
        <v>-9.2999999999999992E-3</v>
      </c>
      <c r="AT30" s="17">
        <v>-0.1177</v>
      </c>
      <c r="AU30" s="17">
        <v>-0.40079999999999999</v>
      </c>
      <c r="AV30" s="17">
        <v>0.55430000000000001</v>
      </c>
      <c r="AW30" s="17">
        <v>0.51739999999999997</v>
      </c>
      <c r="AX30" s="17">
        <v>-1.2465999999999999</v>
      </c>
      <c r="AY30" s="17">
        <v>0.69330000000000003</v>
      </c>
      <c r="AZ30" s="17">
        <v>-1.2158</v>
      </c>
      <c r="BA30" s="17">
        <v>-1.2753000000000001</v>
      </c>
      <c r="BB30" s="17">
        <v>-1.3347</v>
      </c>
      <c r="BC30" s="17">
        <v>0.61560000000000004</v>
      </c>
      <c r="BD30" s="17">
        <v>-2.1987999999999999</v>
      </c>
      <c r="BE30" s="17">
        <v>-2.2791000000000001</v>
      </c>
      <c r="BF30" s="17">
        <v>-2.2195</v>
      </c>
      <c r="BG30" s="17">
        <v>-2.1520000000000001</v>
      </c>
      <c r="BH30" s="17">
        <v>-2.0876999999999999</v>
      </c>
      <c r="BI30" s="17">
        <v>-1.8536999999999999</v>
      </c>
      <c r="BJ30" s="17">
        <v>-1.8120000000000001</v>
      </c>
      <c r="BK30" s="17">
        <v>-2.1825000000000001</v>
      </c>
      <c r="BL30" s="17">
        <v>-2.137</v>
      </c>
      <c r="BM30" s="17">
        <v>-2.3479999999999999</v>
      </c>
      <c r="BN30" s="17">
        <v>-2.3959999999999999</v>
      </c>
      <c r="BO30" s="17">
        <v>-2.2440000000000002</v>
      </c>
      <c r="BP30" s="17">
        <v>-2.2349999999999999</v>
      </c>
      <c r="BQ30" s="17">
        <v>-2.1619999999999999</v>
      </c>
      <c r="BR30" s="17"/>
    </row>
    <row r="31" spans="1:71" x14ac:dyDescent="0.25">
      <c r="A31" s="5" t="s">
        <v>167</v>
      </c>
      <c r="B31" s="5" t="s">
        <v>166</v>
      </c>
      <c r="C31" s="19">
        <v>16.174800000000001</v>
      </c>
      <c r="D31" s="19">
        <v>16.542200000000001</v>
      </c>
      <c r="E31" s="19">
        <v>16.805800000000001</v>
      </c>
      <c r="F31" s="20">
        <v>18.88592012279889</v>
      </c>
      <c r="G31" s="19">
        <v>19.4529</v>
      </c>
      <c r="H31" s="19">
        <v>18.855899999999998</v>
      </c>
      <c r="I31" s="19">
        <v>18.810099999999998</v>
      </c>
      <c r="J31" s="20">
        <v>19.635399096385544</v>
      </c>
      <c r="K31" s="19">
        <v>20.001000000000001</v>
      </c>
      <c r="L31" s="19">
        <v>19.6417</v>
      </c>
      <c r="M31" s="19">
        <v>20.214500000000001</v>
      </c>
      <c r="N31" s="19">
        <v>20.541499999999999</v>
      </c>
      <c r="O31" s="19">
        <v>20.813099999999999</v>
      </c>
      <c r="P31" s="19">
        <v>19.915199999999999</v>
      </c>
      <c r="Q31" s="19">
        <v>19.168800000000001</v>
      </c>
      <c r="R31" s="19">
        <v>18.8292</v>
      </c>
      <c r="S31" s="19">
        <v>18.914100000000001</v>
      </c>
      <c r="T31" s="19">
        <v>18.990099999999998</v>
      </c>
      <c r="U31" s="19">
        <v>19.1998</v>
      </c>
      <c r="V31" s="19">
        <v>19.572199999999999</v>
      </c>
      <c r="W31" s="19">
        <v>19.646999999999998</v>
      </c>
      <c r="X31" s="19">
        <v>20.274999999999999</v>
      </c>
      <c r="Y31" s="19">
        <v>20.7471</v>
      </c>
      <c r="Z31" s="19">
        <v>24.434100000000001</v>
      </c>
      <c r="AA31" s="19">
        <v>24.687999999999999</v>
      </c>
      <c r="AB31" s="19">
        <v>25.133400000000002</v>
      </c>
      <c r="AC31" s="19">
        <v>26.1007</v>
      </c>
      <c r="AD31" s="19">
        <v>27.664200000000001</v>
      </c>
      <c r="AE31" s="19">
        <v>27.912199999999999</v>
      </c>
      <c r="AF31" s="19">
        <v>28.6342</v>
      </c>
      <c r="AG31" s="19">
        <v>29.7958</v>
      </c>
      <c r="AH31" s="19">
        <v>30.1221</v>
      </c>
      <c r="AI31" s="19">
        <v>30.5444</v>
      </c>
      <c r="AJ31" s="19">
        <v>33.815600000000003</v>
      </c>
      <c r="AK31" s="19">
        <v>35.613599999999998</v>
      </c>
      <c r="AL31" s="19">
        <v>36.148299999999999</v>
      </c>
      <c r="AM31" s="19">
        <v>36.301000000000002</v>
      </c>
      <c r="AN31" s="19">
        <v>37.131799999999998</v>
      </c>
      <c r="AO31" s="19">
        <v>39.171199999999999</v>
      </c>
      <c r="AP31" s="19">
        <v>40.7791</v>
      </c>
      <c r="AQ31" s="19">
        <v>42.560099999999998</v>
      </c>
      <c r="AR31" s="19">
        <v>43.160699999999999</v>
      </c>
      <c r="AS31" s="19">
        <v>45.054099999999998</v>
      </c>
      <c r="AT31" s="19">
        <v>46.7761</v>
      </c>
      <c r="AU31" s="19">
        <v>47.669699999999999</v>
      </c>
      <c r="AV31" s="19">
        <v>47.027299999999997</v>
      </c>
      <c r="AW31" s="19">
        <v>48.175899999999999</v>
      </c>
      <c r="AX31" s="19">
        <v>49.490099999999998</v>
      </c>
      <c r="AY31" s="19">
        <v>50.951900000000002</v>
      </c>
      <c r="AZ31" s="19">
        <v>50.0914</v>
      </c>
      <c r="BA31" s="19">
        <v>52.556399999999996</v>
      </c>
      <c r="BB31" s="19">
        <v>56.001800000000003</v>
      </c>
      <c r="BC31" s="19">
        <v>59.518000000000001</v>
      </c>
      <c r="BD31" s="19">
        <v>59.9</v>
      </c>
      <c r="BE31" s="19">
        <v>63.549799999999998</v>
      </c>
      <c r="BF31" s="19">
        <v>66.237499999999997</v>
      </c>
      <c r="BG31" s="19">
        <v>69.0822</v>
      </c>
      <c r="BH31" s="19">
        <v>67.826300000000003</v>
      </c>
      <c r="BI31" s="19">
        <v>73.195899999999995</v>
      </c>
      <c r="BJ31" s="19">
        <v>76.251000000000005</v>
      </c>
      <c r="BK31" s="19">
        <v>79.933499999999995</v>
      </c>
      <c r="BL31" s="19">
        <v>81.226600000000005</v>
      </c>
      <c r="BM31" s="19">
        <v>83.184299999999993</v>
      </c>
      <c r="BN31" s="19">
        <v>88.959000000000003</v>
      </c>
      <c r="BO31" s="19">
        <v>92.423000000000002</v>
      </c>
      <c r="BP31" s="19">
        <v>88.435000000000002</v>
      </c>
      <c r="BQ31" s="19">
        <v>91.355000000000004</v>
      </c>
      <c r="BR31" s="19">
        <v>93.575999999999993</v>
      </c>
    </row>
    <row r="32" spans="1:71" x14ac:dyDescent="0.25">
      <c r="A32" s="6" t="s">
        <v>165</v>
      </c>
      <c r="B32" s="6" t="s">
        <v>164</v>
      </c>
      <c r="C32" s="17" t="s">
        <v>59</v>
      </c>
      <c r="D32" s="17" t="s">
        <v>59</v>
      </c>
      <c r="E32" s="17" t="s">
        <v>59</v>
      </c>
      <c r="F32" s="17">
        <v>0</v>
      </c>
      <c r="G32" s="17" t="s">
        <v>59</v>
      </c>
      <c r="H32" s="17" t="s">
        <v>59</v>
      </c>
      <c r="I32" s="17" t="s">
        <v>59</v>
      </c>
      <c r="J32" s="17">
        <v>0</v>
      </c>
      <c r="K32" s="17" t="s">
        <v>59</v>
      </c>
      <c r="L32" s="17" t="s">
        <v>59</v>
      </c>
      <c r="M32" s="17" t="s">
        <v>59</v>
      </c>
      <c r="N32" s="17">
        <v>0</v>
      </c>
      <c r="O32" s="17" t="s">
        <v>59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0.28079999999999999</v>
      </c>
      <c r="X32" s="17">
        <v>0.3906</v>
      </c>
      <c r="Y32" s="17">
        <v>0.37630000000000002</v>
      </c>
      <c r="Z32" s="17">
        <v>0.8175</v>
      </c>
      <c r="AA32" s="17">
        <v>0.82920000000000005</v>
      </c>
      <c r="AB32" s="17">
        <v>0.7913</v>
      </c>
      <c r="AC32" s="17">
        <v>0.81799999999999995</v>
      </c>
      <c r="AD32" s="17">
        <v>0.86240000000000006</v>
      </c>
      <c r="AE32" s="17">
        <v>0.84489999999999998</v>
      </c>
      <c r="AF32" s="17">
        <v>0.78920000000000001</v>
      </c>
      <c r="AG32" s="17">
        <v>0.80310000000000004</v>
      </c>
      <c r="AH32" s="17">
        <v>0.60840000000000005</v>
      </c>
      <c r="AI32" s="17">
        <v>0.60019999999999996</v>
      </c>
      <c r="AJ32" s="17">
        <v>0.60089999999999999</v>
      </c>
      <c r="AK32" s="17">
        <v>0.62939999999999996</v>
      </c>
      <c r="AL32" s="17">
        <v>0.62919999999999998</v>
      </c>
      <c r="AM32" s="17">
        <v>0.63229999999999997</v>
      </c>
      <c r="AN32" s="17">
        <v>0.61399999999999999</v>
      </c>
      <c r="AO32" s="17">
        <v>0.64449999999999996</v>
      </c>
      <c r="AP32" s="17">
        <v>0.6623</v>
      </c>
      <c r="AQ32" s="17">
        <v>0.63770000000000004</v>
      </c>
      <c r="AR32" s="17">
        <v>0.5837</v>
      </c>
      <c r="AS32" s="17">
        <v>0.63249999999999995</v>
      </c>
      <c r="AT32" s="17">
        <v>0.67400000000000004</v>
      </c>
      <c r="AU32" s="17">
        <v>0.68899999999999995</v>
      </c>
      <c r="AV32" s="17">
        <v>0.54669999999999996</v>
      </c>
      <c r="AW32" s="17">
        <v>0.55769999999999997</v>
      </c>
      <c r="AX32" s="17">
        <v>0.57789999999999997</v>
      </c>
      <c r="AY32" s="17">
        <v>0.58550000000000002</v>
      </c>
      <c r="AZ32" s="17">
        <v>0.32190000000000002</v>
      </c>
      <c r="BA32" s="17">
        <v>0.3664</v>
      </c>
      <c r="BB32" s="17">
        <v>0.4254</v>
      </c>
      <c r="BC32" s="17">
        <v>0.48949999999999999</v>
      </c>
      <c r="BD32" s="17">
        <v>0.52539999999999998</v>
      </c>
      <c r="BE32" s="17">
        <v>0.61180000000000001</v>
      </c>
      <c r="BF32" s="17">
        <v>0.64859999999999995</v>
      </c>
      <c r="BG32" s="17">
        <v>0.68520000000000003</v>
      </c>
      <c r="BH32" s="17">
        <v>0.61270000000000002</v>
      </c>
      <c r="BI32" s="17">
        <v>0.58430000000000004</v>
      </c>
      <c r="BJ32" s="17">
        <v>0.61899999999999999</v>
      </c>
      <c r="BK32" s="17">
        <v>0.60340000000000005</v>
      </c>
      <c r="BL32" s="17">
        <v>0.6069</v>
      </c>
      <c r="BM32" s="17">
        <v>0.58260000000000001</v>
      </c>
      <c r="BN32" s="17">
        <v>0.59599999999999997</v>
      </c>
      <c r="BO32" s="17">
        <v>0.60599999999999998</v>
      </c>
      <c r="BP32" s="17">
        <v>0.64400000000000002</v>
      </c>
      <c r="BQ32" s="17">
        <v>0.68500000000000005</v>
      </c>
      <c r="BR32" s="17">
        <v>0.71299999999999997</v>
      </c>
    </row>
    <row r="33" spans="1:70" x14ac:dyDescent="0.25">
      <c r="A33" s="5" t="s">
        <v>163</v>
      </c>
      <c r="B33" s="5" t="s">
        <v>162</v>
      </c>
      <c r="C33" s="19">
        <v>16.174800000000001</v>
      </c>
      <c r="D33" s="19">
        <v>16.542200000000001</v>
      </c>
      <c r="E33" s="19">
        <v>16.805800000000001</v>
      </c>
      <c r="F33" s="20">
        <v>18.88592012279889</v>
      </c>
      <c r="G33" s="19">
        <v>19.4529</v>
      </c>
      <c r="H33" s="19">
        <v>18.855899999999998</v>
      </c>
      <c r="I33" s="19">
        <v>18.810099999999998</v>
      </c>
      <c r="J33" s="20">
        <v>19.635399096385544</v>
      </c>
      <c r="K33" s="19">
        <v>20.001000000000001</v>
      </c>
      <c r="L33" s="19">
        <v>19.6417</v>
      </c>
      <c r="M33" s="19">
        <v>20.214500000000001</v>
      </c>
      <c r="N33" s="19">
        <v>20.541499999999999</v>
      </c>
      <c r="O33" s="19">
        <v>20.813099999999999</v>
      </c>
      <c r="P33" s="19">
        <v>19.915199999999999</v>
      </c>
      <c r="Q33" s="19">
        <v>19.168800000000001</v>
      </c>
      <c r="R33" s="19">
        <v>18.8292</v>
      </c>
      <c r="S33" s="19">
        <v>18.914100000000001</v>
      </c>
      <c r="T33" s="19">
        <v>18.990099999999998</v>
      </c>
      <c r="U33" s="19">
        <v>19.1998</v>
      </c>
      <c r="V33" s="19">
        <v>19.572199999999999</v>
      </c>
      <c r="W33" s="19">
        <v>19.927800000000001</v>
      </c>
      <c r="X33" s="19">
        <v>20.665500000000002</v>
      </c>
      <c r="Y33" s="19">
        <v>21.1234</v>
      </c>
      <c r="Z33" s="19">
        <v>25.2516</v>
      </c>
      <c r="AA33" s="19">
        <v>25.517199999999999</v>
      </c>
      <c r="AB33" s="19">
        <v>25.924800000000001</v>
      </c>
      <c r="AC33" s="19">
        <v>26.918700000000001</v>
      </c>
      <c r="AD33" s="19">
        <v>28.526599999999998</v>
      </c>
      <c r="AE33" s="19">
        <v>28.757100000000001</v>
      </c>
      <c r="AF33" s="19">
        <v>29.423400000000001</v>
      </c>
      <c r="AG33" s="19">
        <v>30.5989</v>
      </c>
      <c r="AH33" s="19">
        <v>30.730399999999999</v>
      </c>
      <c r="AI33" s="19">
        <v>31.1447</v>
      </c>
      <c r="AJ33" s="19">
        <v>34.416499999999999</v>
      </c>
      <c r="AK33" s="19">
        <v>36.243000000000002</v>
      </c>
      <c r="AL33" s="19">
        <v>36.7776</v>
      </c>
      <c r="AM33" s="19">
        <v>36.933300000000003</v>
      </c>
      <c r="AN33" s="19">
        <v>37.745800000000003</v>
      </c>
      <c r="AO33" s="19">
        <v>39.815600000000003</v>
      </c>
      <c r="AP33" s="19">
        <v>41.441400000000002</v>
      </c>
      <c r="AQ33" s="19">
        <v>43.197800000000001</v>
      </c>
      <c r="AR33" s="19">
        <v>43.744500000000002</v>
      </c>
      <c r="AS33" s="19">
        <v>45.686599999999999</v>
      </c>
      <c r="AT33" s="19">
        <v>47.45</v>
      </c>
      <c r="AU33" s="19">
        <v>48.358699999999999</v>
      </c>
      <c r="AV33" s="19">
        <v>47.573999999999998</v>
      </c>
      <c r="AW33" s="19">
        <v>48.733600000000003</v>
      </c>
      <c r="AX33" s="19">
        <v>50.067900000000002</v>
      </c>
      <c r="AY33" s="19">
        <v>51.537399999999998</v>
      </c>
      <c r="AZ33" s="19">
        <v>50.413400000000003</v>
      </c>
      <c r="BA33" s="19">
        <v>52.922800000000002</v>
      </c>
      <c r="BB33" s="19">
        <v>56.427199999999999</v>
      </c>
      <c r="BC33" s="19">
        <v>60.0075</v>
      </c>
      <c r="BD33" s="19">
        <v>60.425400000000003</v>
      </c>
      <c r="BE33" s="19">
        <v>64.161600000000007</v>
      </c>
      <c r="BF33" s="19">
        <v>66.886099999999999</v>
      </c>
      <c r="BG33" s="19">
        <v>69.767499999999998</v>
      </c>
      <c r="BH33" s="19">
        <v>68.438999999999993</v>
      </c>
      <c r="BI33" s="19">
        <v>73.780199999999994</v>
      </c>
      <c r="BJ33" s="19">
        <v>76.87</v>
      </c>
      <c r="BK33" s="19">
        <v>80.536799999999999</v>
      </c>
      <c r="BL33" s="19">
        <v>81.833500000000001</v>
      </c>
      <c r="BM33" s="19">
        <v>83.766900000000007</v>
      </c>
      <c r="BN33" s="19">
        <v>89.555000000000007</v>
      </c>
      <c r="BO33" s="19">
        <v>93.028999999999996</v>
      </c>
      <c r="BP33" s="19">
        <v>89.078999999999994</v>
      </c>
      <c r="BQ33" s="19">
        <v>92.04</v>
      </c>
      <c r="BR33" s="19">
        <v>94.289000000000001</v>
      </c>
    </row>
    <row r="34" spans="1:70" x14ac:dyDescent="0.25">
      <c r="A34" s="5" t="s">
        <v>161</v>
      </c>
      <c r="B34" s="5" t="s">
        <v>160</v>
      </c>
      <c r="C34" s="19">
        <v>24.383199999999999</v>
      </c>
      <c r="D34" s="19">
        <v>23.745999999999999</v>
      </c>
      <c r="E34" s="19">
        <v>27.725300000000001</v>
      </c>
      <c r="F34" s="20">
        <v>32.132698679332719</v>
      </c>
      <c r="G34" s="19">
        <v>34.987699999999997</v>
      </c>
      <c r="H34" s="19">
        <v>34.728900000000003</v>
      </c>
      <c r="I34" s="19">
        <v>34.495800000000003</v>
      </c>
      <c r="J34" s="20">
        <v>35.187086132993514</v>
      </c>
      <c r="K34" s="19">
        <v>35.7637</v>
      </c>
      <c r="L34" s="19">
        <v>36.262</v>
      </c>
      <c r="M34" s="19">
        <v>36.826500000000003</v>
      </c>
      <c r="N34" s="19">
        <v>38.241799999999998</v>
      </c>
      <c r="O34" s="19">
        <v>39.200800000000001</v>
      </c>
      <c r="P34" s="19">
        <v>39.269100000000002</v>
      </c>
      <c r="Q34" s="19">
        <v>38.0184</v>
      </c>
      <c r="R34" s="19">
        <v>40.747599999999998</v>
      </c>
      <c r="S34" s="19">
        <v>39.621699999999997</v>
      </c>
      <c r="T34" s="19">
        <v>38.776699999999998</v>
      </c>
      <c r="U34" s="19">
        <v>36.5627</v>
      </c>
      <c r="V34" s="19">
        <v>35.183500000000002</v>
      </c>
      <c r="W34" s="19">
        <v>62.123100000000001</v>
      </c>
      <c r="X34" s="19">
        <v>62.866900000000001</v>
      </c>
      <c r="Y34" s="19">
        <v>63.502800000000001</v>
      </c>
      <c r="Z34" s="19">
        <v>69.119</v>
      </c>
      <c r="AA34" s="19">
        <v>70.362899999999996</v>
      </c>
      <c r="AB34" s="19">
        <v>70.740899999999996</v>
      </c>
      <c r="AC34" s="19">
        <v>71.108699999999999</v>
      </c>
      <c r="AD34" s="19">
        <v>72.461500000000001</v>
      </c>
      <c r="AE34" s="19">
        <v>72.840100000000007</v>
      </c>
      <c r="AF34" s="19">
        <v>73.463300000000004</v>
      </c>
      <c r="AG34" s="19">
        <v>73.682900000000004</v>
      </c>
      <c r="AH34" s="19">
        <v>73.594899999999996</v>
      </c>
      <c r="AI34" s="19">
        <v>75.036799999999999</v>
      </c>
      <c r="AJ34" s="19">
        <v>75.402000000000001</v>
      </c>
      <c r="AK34" s="19">
        <v>78.327600000000004</v>
      </c>
      <c r="AL34" s="19">
        <v>84.849299999999999</v>
      </c>
      <c r="AM34" s="19">
        <v>85.829300000000003</v>
      </c>
      <c r="AN34" s="19">
        <v>90.902100000000004</v>
      </c>
      <c r="AO34" s="19">
        <v>94.600899999999996</v>
      </c>
      <c r="AP34" s="19">
        <v>96.497600000000006</v>
      </c>
      <c r="AQ34" s="19">
        <v>99.883700000000005</v>
      </c>
      <c r="AR34" s="19">
        <v>99.955200000000005</v>
      </c>
      <c r="AS34" s="19">
        <v>102.46599999999999</v>
      </c>
      <c r="AT34" s="19">
        <v>105.3578</v>
      </c>
      <c r="AU34" s="19">
        <v>105.50920000000001</v>
      </c>
      <c r="AV34" s="19">
        <v>107.65470000000001</v>
      </c>
      <c r="AW34" s="19">
        <v>116.6113</v>
      </c>
      <c r="AX34" s="19">
        <v>120.9755</v>
      </c>
      <c r="AY34" s="19">
        <v>119.9207</v>
      </c>
      <c r="AZ34" s="19">
        <v>119.3533</v>
      </c>
      <c r="BA34" s="19">
        <v>118.084</v>
      </c>
      <c r="BB34" s="19">
        <v>115.5471</v>
      </c>
      <c r="BC34" s="19">
        <v>114.75830000000001</v>
      </c>
      <c r="BD34" s="19">
        <v>115.4229</v>
      </c>
      <c r="BE34" s="19">
        <v>115.9798</v>
      </c>
      <c r="BF34" s="19">
        <v>115.3481</v>
      </c>
      <c r="BG34" s="19">
        <v>121.3693</v>
      </c>
      <c r="BH34" s="19">
        <v>119.8544</v>
      </c>
      <c r="BI34" s="19">
        <v>120.04</v>
      </c>
      <c r="BJ34" s="19">
        <v>116.524</v>
      </c>
      <c r="BK34" s="19">
        <v>119.239</v>
      </c>
      <c r="BL34" s="19">
        <v>114.31140000000001</v>
      </c>
      <c r="BM34" s="19">
        <v>114.7846</v>
      </c>
      <c r="BN34" s="19">
        <v>123.181</v>
      </c>
      <c r="BO34" s="19">
        <v>126.017</v>
      </c>
      <c r="BP34" s="19">
        <v>122.432</v>
      </c>
      <c r="BQ34" s="19">
        <v>126.133</v>
      </c>
      <c r="BR34" s="19">
        <v>133.125</v>
      </c>
    </row>
    <row r="35" spans="1:70" x14ac:dyDescent="0.25">
      <c r="A35" s="5" t="s">
        <v>2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</row>
    <row r="36" spans="1:70" x14ac:dyDescent="0.25">
      <c r="A36" s="6" t="s">
        <v>159</v>
      </c>
      <c r="B36" s="6" t="s">
        <v>158</v>
      </c>
      <c r="C36" s="17">
        <v>79.913300000000007</v>
      </c>
      <c r="D36" s="17">
        <v>79.913300000000007</v>
      </c>
      <c r="E36" s="17">
        <v>79.913300000000007</v>
      </c>
      <c r="F36" s="17">
        <v>79.913300000000007</v>
      </c>
      <c r="G36" s="17">
        <v>79.913300000000007</v>
      </c>
      <c r="H36" s="17">
        <v>79.913300000000007</v>
      </c>
      <c r="I36" s="17">
        <v>79.913300000000007</v>
      </c>
      <c r="J36" s="17">
        <v>79.913300000000007</v>
      </c>
      <c r="K36" s="17">
        <v>79.913300000000007</v>
      </c>
      <c r="L36" s="17">
        <v>79.913300000000007</v>
      </c>
      <c r="M36" s="17">
        <v>79.913300000000007</v>
      </c>
      <c r="N36" s="17">
        <v>79.913300000000007</v>
      </c>
      <c r="O36" s="17">
        <v>79.913300000000007</v>
      </c>
      <c r="P36" s="17">
        <v>120</v>
      </c>
      <c r="Q36" s="17">
        <v>120</v>
      </c>
      <c r="R36" s="17">
        <v>120</v>
      </c>
      <c r="S36" s="17">
        <v>120</v>
      </c>
      <c r="T36" s="17">
        <v>120</v>
      </c>
      <c r="U36" s="17">
        <v>120</v>
      </c>
      <c r="V36" s="17">
        <v>120</v>
      </c>
      <c r="W36" s="17">
        <v>120</v>
      </c>
      <c r="X36" s="17">
        <v>120</v>
      </c>
      <c r="Y36" s="17">
        <v>120</v>
      </c>
      <c r="Z36" s="17">
        <v>120</v>
      </c>
      <c r="AA36" s="17">
        <v>120</v>
      </c>
      <c r="AB36" s="17">
        <v>120</v>
      </c>
      <c r="AC36" s="17">
        <v>120</v>
      </c>
      <c r="AD36" s="17">
        <v>120</v>
      </c>
      <c r="AE36" s="17">
        <v>120</v>
      </c>
      <c r="AF36" s="17">
        <v>120</v>
      </c>
      <c r="AG36" s="17">
        <v>120</v>
      </c>
      <c r="AH36" s="17">
        <v>120</v>
      </c>
      <c r="AI36" s="17">
        <v>120</v>
      </c>
      <c r="AJ36" s="17">
        <v>131.4</v>
      </c>
      <c r="AK36" s="17">
        <v>131.4</v>
      </c>
      <c r="AL36" s="17">
        <v>131.4</v>
      </c>
      <c r="AM36" s="17">
        <v>131.4</v>
      </c>
      <c r="AN36" s="17">
        <v>131.4</v>
      </c>
      <c r="AO36" s="17">
        <v>131.4</v>
      </c>
      <c r="AP36" s="17">
        <v>131.4</v>
      </c>
      <c r="AQ36" s="17">
        <v>131.4</v>
      </c>
      <c r="AR36" s="17">
        <v>131.4</v>
      </c>
      <c r="AS36" s="17">
        <v>131.4</v>
      </c>
      <c r="AT36" s="17">
        <v>131.4</v>
      </c>
      <c r="AU36" s="17">
        <v>131.4</v>
      </c>
      <c r="AV36" s="17">
        <v>131.4</v>
      </c>
      <c r="AW36" s="17">
        <v>131.4</v>
      </c>
      <c r="AX36" s="17">
        <v>131.4</v>
      </c>
      <c r="AY36" s="17">
        <v>131.4</v>
      </c>
      <c r="AZ36" s="17">
        <v>131.4</v>
      </c>
      <c r="BA36" s="17">
        <v>131.4</v>
      </c>
      <c r="BB36" s="17">
        <v>131.4</v>
      </c>
      <c r="BC36" s="17">
        <v>131.4</v>
      </c>
      <c r="BD36" s="17">
        <v>131.4</v>
      </c>
      <c r="BE36" s="17">
        <v>131.4</v>
      </c>
      <c r="BF36" s="17">
        <v>131.4</v>
      </c>
      <c r="BG36" s="17">
        <v>131.4</v>
      </c>
      <c r="BH36" s="17">
        <v>131.4</v>
      </c>
      <c r="BI36" s="17">
        <v>131.4</v>
      </c>
      <c r="BJ36" s="17">
        <v>131.4</v>
      </c>
      <c r="BK36" s="17">
        <v>131.4</v>
      </c>
      <c r="BL36" s="17">
        <v>131.4</v>
      </c>
      <c r="BM36" s="17">
        <v>131.4</v>
      </c>
      <c r="BN36" s="17">
        <v>131.4</v>
      </c>
      <c r="BO36" s="17">
        <v>131.4</v>
      </c>
      <c r="BP36" s="17">
        <v>131.4</v>
      </c>
      <c r="BQ36" s="17">
        <v>131.4</v>
      </c>
      <c r="BR36" s="17">
        <v>131.4</v>
      </c>
    </row>
    <row r="37" spans="1:70" x14ac:dyDescent="0.25">
      <c r="A37" s="6" t="s">
        <v>157</v>
      </c>
      <c r="B37" s="6" t="s">
        <v>156</v>
      </c>
      <c r="C37" s="58">
        <v>851</v>
      </c>
      <c r="D37" s="58">
        <v>851</v>
      </c>
      <c r="E37" s="58">
        <v>835</v>
      </c>
      <c r="F37" s="58">
        <v>933</v>
      </c>
      <c r="G37" s="58">
        <v>915</v>
      </c>
      <c r="H37" s="58">
        <v>900</v>
      </c>
      <c r="I37" s="58">
        <v>902</v>
      </c>
      <c r="J37" s="58">
        <v>890</v>
      </c>
      <c r="K37" s="58">
        <v>890</v>
      </c>
      <c r="L37" s="58">
        <v>739</v>
      </c>
      <c r="M37" s="58">
        <v>794</v>
      </c>
      <c r="N37" s="58">
        <v>819</v>
      </c>
      <c r="O37" s="58">
        <v>697</v>
      </c>
      <c r="P37" s="58">
        <v>693</v>
      </c>
      <c r="Q37" s="58">
        <v>693</v>
      </c>
      <c r="R37" s="58">
        <v>694</v>
      </c>
      <c r="S37" s="58">
        <v>614</v>
      </c>
      <c r="T37" s="58">
        <v>614</v>
      </c>
      <c r="U37" s="58">
        <v>585</v>
      </c>
      <c r="V37" s="58">
        <v>585</v>
      </c>
      <c r="W37" s="58">
        <v>933</v>
      </c>
      <c r="X37" s="58">
        <v>934</v>
      </c>
      <c r="Y37" s="58">
        <v>934</v>
      </c>
      <c r="Z37" s="58">
        <v>940</v>
      </c>
      <c r="AA37" s="58">
        <v>933</v>
      </c>
      <c r="AB37" s="58">
        <v>956</v>
      </c>
      <c r="AC37" s="58">
        <v>970</v>
      </c>
      <c r="AD37" s="58">
        <v>977</v>
      </c>
      <c r="AE37" s="58">
        <v>930</v>
      </c>
      <c r="AF37" s="58">
        <v>917</v>
      </c>
      <c r="AG37" s="58">
        <v>902</v>
      </c>
      <c r="AH37" s="58">
        <v>914</v>
      </c>
      <c r="AI37" s="58">
        <v>900</v>
      </c>
      <c r="AJ37" s="58">
        <v>888</v>
      </c>
      <c r="AK37" s="58">
        <v>873</v>
      </c>
      <c r="AL37" s="58">
        <v>878</v>
      </c>
      <c r="AM37" s="58">
        <v>874</v>
      </c>
      <c r="AN37" s="58">
        <v>840</v>
      </c>
      <c r="AO37" s="58">
        <v>812</v>
      </c>
      <c r="AP37" s="58">
        <v>814</v>
      </c>
      <c r="AQ37" s="58">
        <v>813</v>
      </c>
      <c r="AR37" s="58">
        <v>804</v>
      </c>
      <c r="AS37" s="58">
        <v>797</v>
      </c>
      <c r="AT37" s="58">
        <v>792</v>
      </c>
      <c r="AU37" s="58">
        <v>801</v>
      </c>
      <c r="AV37" s="58">
        <v>803</v>
      </c>
      <c r="AW37" s="58">
        <v>807</v>
      </c>
      <c r="AX37" s="58">
        <v>808</v>
      </c>
      <c r="AY37" s="58">
        <v>810</v>
      </c>
      <c r="AZ37" s="58">
        <v>805</v>
      </c>
      <c r="BA37" s="58">
        <v>803</v>
      </c>
      <c r="BB37" s="58">
        <v>809</v>
      </c>
      <c r="BC37" s="58">
        <v>810</v>
      </c>
      <c r="BD37" s="58">
        <v>822</v>
      </c>
      <c r="BE37" s="58">
        <v>843</v>
      </c>
      <c r="BF37" s="58">
        <v>844</v>
      </c>
      <c r="BG37" s="58">
        <v>839</v>
      </c>
      <c r="BH37" s="58">
        <v>829</v>
      </c>
      <c r="BI37" s="58">
        <v>854</v>
      </c>
      <c r="BJ37" s="58">
        <v>869</v>
      </c>
      <c r="BK37" s="58">
        <v>863</v>
      </c>
      <c r="BL37" s="58">
        <v>869</v>
      </c>
      <c r="BM37" s="58">
        <v>866</v>
      </c>
      <c r="BN37" s="58">
        <v>859</v>
      </c>
      <c r="BO37" s="58">
        <v>863</v>
      </c>
      <c r="BP37" s="58">
        <v>848</v>
      </c>
      <c r="BQ37" s="58">
        <v>845</v>
      </c>
      <c r="BR37" s="58">
        <v>833</v>
      </c>
    </row>
    <row r="38" spans="1:70" x14ac:dyDescent="0.25">
      <c r="A38" s="13" t="s">
        <v>75</v>
      </c>
      <c r="B38" s="13"/>
      <c r="C38" s="13" t="s">
        <v>3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 t="s">
        <v>3</v>
      </c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</row>
    <row r="41" spans="1:70" x14ac:dyDescent="0.25">
      <c r="A41" s="9" t="s">
        <v>4</v>
      </c>
      <c r="B41" s="9"/>
      <c r="C41" s="10" t="s">
        <v>5</v>
      </c>
      <c r="D41" s="10" t="s">
        <v>6</v>
      </c>
      <c r="E41" s="10" t="s">
        <v>7</v>
      </c>
      <c r="F41" s="10" t="s">
        <v>216</v>
      </c>
      <c r="G41" s="10" t="s">
        <v>8</v>
      </c>
      <c r="H41" s="10" t="s">
        <v>9</v>
      </c>
      <c r="I41" s="10" t="s">
        <v>10</v>
      </c>
      <c r="J41" s="10" t="s">
        <v>218</v>
      </c>
      <c r="K41" s="10" t="s">
        <v>11</v>
      </c>
      <c r="L41" s="10" t="s">
        <v>12</v>
      </c>
      <c r="M41" s="10" t="s">
        <v>13</v>
      </c>
      <c r="N41" s="10" t="s">
        <v>14</v>
      </c>
      <c r="O41" s="10" t="s">
        <v>15</v>
      </c>
      <c r="P41" s="10" t="s">
        <v>16</v>
      </c>
      <c r="Q41" s="10" t="s">
        <v>17</v>
      </c>
      <c r="R41" s="10" t="s">
        <v>18</v>
      </c>
      <c r="S41" s="10" t="s">
        <v>19</v>
      </c>
      <c r="T41" s="10" t="s">
        <v>20</v>
      </c>
      <c r="U41" s="10" t="s">
        <v>21</v>
      </c>
      <c r="V41" s="10" t="s">
        <v>22</v>
      </c>
      <c r="W41" s="10" t="s">
        <v>23</v>
      </c>
      <c r="X41" s="10" t="s">
        <v>24</v>
      </c>
      <c r="Y41" s="10" t="s">
        <v>25</v>
      </c>
      <c r="Z41" s="10" t="s">
        <v>26</v>
      </c>
      <c r="AA41" s="10" t="s">
        <v>27</v>
      </c>
      <c r="AB41" s="10" t="s">
        <v>28</v>
      </c>
      <c r="AC41" s="10" t="s">
        <v>29</v>
      </c>
      <c r="AD41" s="10" t="s">
        <v>30</v>
      </c>
      <c r="AE41" s="2" t="s">
        <v>155</v>
      </c>
      <c r="AF41" s="2" t="s">
        <v>154</v>
      </c>
      <c r="AG41" s="2" t="s">
        <v>153</v>
      </c>
      <c r="AH41" s="2" t="s">
        <v>152</v>
      </c>
      <c r="AI41" s="2" t="s">
        <v>151</v>
      </c>
      <c r="AJ41" s="2" t="s">
        <v>150</v>
      </c>
      <c r="AK41" s="2" t="s">
        <v>149</v>
      </c>
      <c r="AL41" s="2" t="s">
        <v>148</v>
      </c>
      <c r="AM41" s="2" t="s">
        <v>147</v>
      </c>
      <c r="AN41" s="2" t="s">
        <v>146</v>
      </c>
      <c r="AO41" s="2" t="s">
        <v>145</v>
      </c>
      <c r="AP41" s="2" t="s">
        <v>144</v>
      </c>
      <c r="AQ41" s="2" t="s">
        <v>143</v>
      </c>
      <c r="AR41" s="2" t="s">
        <v>142</v>
      </c>
      <c r="AS41" s="2" t="s">
        <v>141</v>
      </c>
      <c r="AT41" s="2" t="s">
        <v>140</v>
      </c>
      <c r="AU41" s="2" t="s">
        <v>139</v>
      </c>
      <c r="AV41" s="2" t="s">
        <v>138</v>
      </c>
      <c r="AW41" s="2" t="s">
        <v>137</v>
      </c>
      <c r="AX41" s="2" t="s">
        <v>136</v>
      </c>
      <c r="AY41" s="2" t="s">
        <v>135</v>
      </c>
      <c r="AZ41" s="2" t="s">
        <v>134</v>
      </c>
      <c r="BA41" s="2" t="s">
        <v>133</v>
      </c>
      <c r="BB41" s="2" t="s">
        <v>132</v>
      </c>
      <c r="BC41" s="2" t="s">
        <v>131</v>
      </c>
      <c r="BD41" s="2" t="s">
        <v>130</v>
      </c>
      <c r="BE41" s="2" t="s">
        <v>129</v>
      </c>
      <c r="BF41" s="2" t="s">
        <v>128</v>
      </c>
      <c r="BG41" s="2" t="s">
        <v>127</v>
      </c>
      <c r="BH41" s="2" t="s">
        <v>126</v>
      </c>
      <c r="BI41" s="2" t="s">
        <v>125</v>
      </c>
      <c r="BJ41" s="2" t="s">
        <v>124</v>
      </c>
      <c r="BK41" s="2" t="s">
        <v>123</v>
      </c>
      <c r="BL41" s="2" t="s">
        <v>122</v>
      </c>
      <c r="BM41" s="2" t="s">
        <v>121</v>
      </c>
      <c r="BN41" s="2" t="s">
        <v>120</v>
      </c>
      <c r="BO41" s="2" t="s">
        <v>119</v>
      </c>
      <c r="BP41" s="2" t="s">
        <v>118</v>
      </c>
      <c r="BQ41" s="2" t="s">
        <v>117</v>
      </c>
      <c r="BR41" s="2" t="s">
        <v>116</v>
      </c>
    </row>
    <row r="42" spans="1:70" x14ac:dyDescent="0.25">
      <c r="A42" s="15" t="s">
        <v>31</v>
      </c>
      <c r="B42" s="15"/>
      <c r="C42" s="11" t="s">
        <v>32</v>
      </c>
      <c r="D42" s="11" t="s">
        <v>33</v>
      </c>
      <c r="E42" s="11" t="s">
        <v>34</v>
      </c>
      <c r="F42" s="11" t="s">
        <v>217</v>
      </c>
      <c r="G42" s="11" t="s">
        <v>35</v>
      </c>
      <c r="H42" s="11" t="s">
        <v>36</v>
      </c>
      <c r="I42" s="11" t="s">
        <v>37</v>
      </c>
      <c r="J42" s="11" t="s">
        <v>219</v>
      </c>
      <c r="K42" s="11" t="s">
        <v>38</v>
      </c>
      <c r="L42" s="11" t="s">
        <v>39</v>
      </c>
      <c r="M42" s="11" t="s">
        <v>40</v>
      </c>
      <c r="N42" s="11" t="s">
        <v>41</v>
      </c>
      <c r="O42" s="11" t="s">
        <v>42</v>
      </c>
      <c r="P42" s="11" t="s">
        <v>43</v>
      </c>
      <c r="Q42" s="11" t="s">
        <v>44</v>
      </c>
      <c r="R42" s="11" t="s">
        <v>45</v>
      </c>
      <c r="S42" s="11" t="s">
        <v>46</v>
      </c>
      <c r="T42" s="11" t="s">
        <v>47</v>
      </c>
      <c r="U42" s="11" t="s">
        <v>48</v>
      </c>
      <c r="V42" s="11" t="s">
        <v>49</v>
      </c>
      <c r="W42" s="11" t="s">
        <v>50</v>
      </c>
      <c r="X42" s="11" t="s">
        <v>51</v>
      </c>
      <c r="Y42" s="11" t="s">
        <v>52</v>
      </c>
      <c r="Z42" s="11" t="s">
        <v>53</v>
      </c>
      <c r="AA42" s="11" t="s">
        <v>54</v>
      </c>
      <c r="AB42" s="11" t="s">
        <v>55</v>
      </c>
      <c r="AC42" s="11" t="s">
        <v>56</v>
      </c>
      <c r="AD42" s="11" t="s">
        <v>57</v>
      </c>
      <c r="AE42" s="4" t="s">
        <v>115</v>
      </c>
      <c r="AF42" s="4" t="s">
        <v>114</v>
      </c>
      <c r="AG42" s="4" t="s">
        <v>113</v>
      </c>
      <c r="AH42" s="4" t="s">
        <v>112</v>
      </c>
      <c r="AI42" s="4" t="s">
        <v>111</v>
      </c>
      <c r="AJ42" s="4" t="s">
        <v>110</v>
      </c>
      <c r="AK42" s="4" t="s">
        <v>109</v>
      </c>
      <c r="AL42" s="4" t="s">
        <v>108</v>
      </c>
      <c r="AM42" s="4" t="s">
        <v>107</v>
      </c>
      <c r="AN42" s="4" t="s">
        <v>106</v>
      </c>
      <c r="AO42" s="4" t="s">
        <v>105</v>
      </c>
      <c r="AP42" s="4" t="s">
        <v>104</v>
      </c>
      <c r="AQ42" s="4" t="s">
        <v>103</v>
      </c>
      <c r="AR42" s="4" t="s">
        <v>102</v>
      </c>
      <c r="AS42" s="4" t="s">
        <v>101</v>
      </c>
      <c r="AT42" s="4" t="s">
        <v>100</v>
      </c>
      <c r="AU42" s="4" t="s">
        <v>99</v>
      </c>
      <c r="AV42" s="4" t="s">
        <v>98</v>
      </c>
      <c r="AW42" s="4" t="s">
        <v>97</v>
      </c>
      <c r="AX42" s="4" t="s">
        <v>96</v>
      </c>
      <c r="AY42" s="4" t="s">
        <v>95</v>
      </c>
      <c r="AZ42" s="4" t="s">
        <v>94</v>
      </c>
      <c r="BA42" s="4" t="s">
        <v>93</v>
      </c>
      <c r="BB42" s="4" t="s">
        <v>92</v>
      </c>
      <c r="BC42" s="4" t="s">
        <v>91</v>
      </c>
      <c r="BD42" s="4" t="s">
        <v>90</v>
      </c>
      <c r="BE42" s="4" t="s">
        <v>89</v>
      </c>
      <c r="BF42" s="4" t="s">
        <v>88</v>
      </c>
      <c r="BG42" s="4" t="s">
        <v>87</v>
      </c>
      <c r="BH42" s="4" t="s">
        <v>86</v>
      </c>
      <c r="BI42" s="4" t="s">
        <v>85</v>
      </c>
      <c r="BJ42" s="4" t="s">
        <v>84</v>
      </c>
      <c r="BK42" s="4" t="s">
        <v>83</v>
      </c>
      <c r="BL42" s="4" t="s">
        <v>82</v>
      </c>
      <c r="BM42" s="4" t="s">
        <v>81</v>
      </c>
      <c r="BN42" s="4" t="s">
        <v>80</v>
      </c>
      <c r="BO42" s="4" t="s">
        <v>79</v>
      </c>
      <c r="BP42" s="4" t="s">
        <v>78</v>
      </c>
      <c r="BQ42" s="4" t="s">
        <v>77</v>
      </c>
      <c r="BR42" s="4" t="s">
        <v>76</v>
      </c>
    </row>
    <row r="43" spans="1:70" x14ac:dyDescent="0.25">
      <c r="A43" s="12" t="s">
        <v>0</v>
      </c>
      <c r="B43" s="12" t="s">
        <v>58</v>
      </c>
      <c r="C43" s="19">
        <v>7.1207000000000003</v>
      </c>
      <c r="D43" s="19">
        <v>7.4932999999999996</v>
      </c>
      <c r="E43" s="19">
        <v>7.7549999999999999</v>
      </c>
      <c r="F43" s="19">
        <v>7.9704346617238011</v>
      </c>
      <c r="G43" s="19">
        <v>8.6822999999999997</v>
      </c>
      <c r="H43" s="19">
        <v>8.4961000000000002</v>
      </c>
      <c r="I43" s="19">
        <v>8.3107000000000006</v>
      </c>
      <c r="J43" s="22">
        <v>9.262196628823002</v>
      </c>
      <c r="K43" s="19">
        <v>9.8838000000000008</v>
      </c>
      <c r="L43" s="19">
        <v>9.6731999999999996</v>
      </c>
      <c r="M43" s="19">
        <v>10.928000000000001</v>
      </c>
      <c r="N43" s="19">
        <v>11.223599999999999</v>
      </c>
      <c r="O43" s="19">
        <v>11.365</v>
      </c>
      <c r="P43" s="19">
        <v>10.965</v>
      </c>
      <c r="Q43" s="19">
        <v>10.095599999999999</v>
      </c>
      <c r="R43" s="19">
        <v>9.7022999999999993</v>
      </c>
      <c r="S43" s="19">
        <v>9.3246000000000002</v>
      </c>
      <c r="T43" s="19">
        <v>7.4667000000000003</v>
      </c>
      <c r="U43" s="19">
        <v>8.2972000000000001</v>
      </c>
      <c r="V43" s="19">
        <v>9.3559999999999999</v>
      </c>
      <c r="W43" s="19">
        <v>11.7065</v>
      </c>
      <c r="X43" s="19">
        <v>18.270199999999999</v>
      </c>
      <c r="Y43" s="19">
        <v>19.275099999999998</v>
      </c>
      <c r="Z43" s="19">
        <v>21.932700000000001</v>
      </c>
      <c r="AA43" s="19">
        <v>22.1935</v>
      </c>
      <c r="AB43" s="19">
        <v>22.669499999999999</v>
      </c>
      <c r="AC43" s="19">
        <v>23.242100000000001</v>
      </c>
      <c r="AD43" s="19">
        <v>21.0045</v>
      </c>
      <c r="AE43" s="19">
        <v>21.052099999999999</v>
      </c>
      <c r="AF43" s="19">
        <v>20.823399999999999</v>
      </c>
      <c r="AG43" s="19">
        <v>21.4694</v>
      </c>
      <c r="AH43" s="19">
        <v>20.504799999999999</v>
      </c>
      <c r="AI43" s="19">
        <v>22.079899999999999</v>
      </c>
      <c r="AJ43" s="19">
        <v>23.2072</v>
      </c>
      <c r="AK43" s="19">
        <v>25.5136</v>
      </c>
      <c r="AL43" s="19">
        <v>24.425000000000001</v>
      </c>
      <c r="AM43" s="19">
        <v>24.963000000000001</v>
      </c>
      <c r="AN43" s="19">
        <v>25.8215</v>
      </c>
      <c r="AO43" s="19">
        <v>25.042100000000001</v>
      </c>
      <c r="AP43" s="19">
        <v>23.706499999999998</v>
      </c>
      <c r="AQ43" s="19">
        <v>25.648299999999999</v>
      </c>
      <c r="AR43" s="19">
        <v>25.5913</v>
      </c>
      <c r="AS43" s="19">
        <v>26.990400000000001</v>
      </c>
      <c r="AT43" s="19">
        <v>25.065100000000001</v>
      </c>
      <c r="AU43" s="19">
        <v>25.971699999999998</v>
      </c>
      <c r="AV43" s="19">
        <v>24.3398</v>
      </c>
      <c r="AW43" s="19">
        <v>24.163499999999999</v>
      </c>
      <c r="AX43" s="19">
        <v>27.9864</v>
      </c>
      <c r="AY43" s="19">
        <v>30.195599999999999</v>
      </c>
      <c r="AZ43" s="19">
        <v>32.138300000000001</v>
      </c>
      <c r="BA43" s="19">
        <v>33.885100000000001</v>
      </c>
      <c r="BB43" s="19">
        <v>33.648000000000003</v>
      </c>
      <c r="BC43" s="19">
        <v>36.118299999999998</v>
      </c>
      <c r="BD43" s="19">
        <v>35.4833</v>
      </c>
      <c r="BE43" s="19">
        <v>36.398299999999999</v>
      </c>
      <c r="BF43" s="19">
        <v>34.5456</v>
      </c>
      <c r="BG43" s="19">
        <v>37.019599999999997</v>
      </c>
      <c r="BH43" s="19">
        <v>33.8005</v>
      </c>
      <c r="BI43" s="19">
        <v>35.459499999999998</v>
      </c>
      <c r="BJ43" s="19">
        <v>33.697400000000002</v>
      </c>
      <c r="BK43" s="19">
        <v>36.156100000000002</v>
      </c>
      <c r="BL43" s="19">
        <v>28.943200000000001</v>
      </c>
      <c r="BM43" s="19">
        <v>31.7058</v>
      </c>
      <c r="BN43" s="19">
        <v>32.5642</v>
      </c>
      <c r="BO43" s="19">
        <v>35.055999999999997</v>
      </c>
      <c r="BP43" s="19">
        <v>38.643999999999998</v>
      </c>
      <c r="BQ43" s="19">
        <v>44.061999999999998</v>
      </c>
      <c r="BR43" s="19">
        <v>45.453000000000003</v>
      </c>
    </row>
    <row r="44" spans="1:70" x14ac:dyDescent="0.25">
      <c r="A44" s="16" t="s">
        <v>60</v>
      </c>
      <c r="B44" s="16" t="s">
        <v>61</v>
      </c>
      <c r="C44" s="17">
        <v>5.3362999999999996</v>
      </c>
      <c r="D44" s="17">
        <v>5.5834000000000001</v>
      </c>
      <c r="E44" s="17">
        <v>5.8978999999999999</v>
      </c>
      <c r="F44" s="17">
        <v>5.9696155931417998</v>
      </c>
      <c r="G44" s="17">
        <v>6.8228999999999997</v>
      </c>
      <c r="H44" s="17">
        <v>6.7088999999999999</v>
      </c>
      <c r="I44" s="17">
        <v>6.5034999999999998</v>
      </c>
      <c r="J44" s="21">
        <v>7.5213534406857994</v>
      </c>
      <c r="K44" s="17">
        <v>8.0844000000000005</v>
      </c>
      <c r="L44" s="17">
        <v>7.9942000000000002</v>
      </c>
      <c r="M44" s="17">
        <v>8.6000999999999994</v>
      </c>
      <c r="N44" s="17">
        <v>9.2095000000000002</v>
      </c>
      <c r="O44" s="17">
        <v>9.6456</v>
      </c>
      <c r="P44" s="17">
        <v>9.7672000000000008</v>
      </c>
      <c r="Q44" s="17">
        <v>9.1968999999999994</v>
      </c>
      <c r="R44" s="17">
        <v>8.9289000000000005</v>
      </c>
      <c r="S44" s="17">
        <v>8.0106000000000002</v>
      </c>
      <c r="T44" s="17">
        <v>6.2005999999999997</v>
      </c>
      <c r="U44" s="17">
        <v>6.7714999999999996</v>
      </c>
      <c r="V44" s="17">
        <v>7.62</v>
      </c>
      <c r="W44" s="17">
        <v>10.5116</v>
      </c>
      <c r="X44" s="17">
        <v>16.154800000000002</v>
      </c>
      <c r="Y44" s="17">
        <v>17.021000000000001</v>
      </c>
      <c r="Z44" s="17">
        <v>18.017600000000002</v>
      </c>
      <c r="AA44" s="17">
        <v>19.533999999999999</v>
      </c>
      <c r="AB44" s="17">
        <v>19.916699999999999</v>
      </c>
      <c r="AC44" s="17">
        <v>18.972000000000001</v>
      </c>
      <c r="AD44" s="17">
        <v>17.1877</v>
      </c>
      <c r="AE44" s="17">
        <v>18.299600000000002</v>
      </c>
      <c r="AF44" s="17">
        <v>17.309000000000001</v>
      </c>
      <c r="AG44" s="17">
        <v>18.017099999999999</v>
      </c>
      <c r="AH44" s="17">
        <v>17.254200000000001</v>
      </c>
      <c r="AI44" s="17">
        <v>19.071000000000002</v>
      </c>
      <c r="AJ44" s="17">
        <v>19.6675</v>
      </c>
      <c r="AK44" s="17">
        <v>20.7682</v>
      </c>
      <c r="AL44" s="17">
        <v>20.650700000000001</v>
      </c>
      <c r="AM44" s="17">
        <v>21.124700000000001</v>
      </c>
      <c r="AN44" s="17">
        <v>20.7316</v>
      </c>
      <c r="AO44" s="17">
        <v>19.716200000000001</v>
      </c>
      <c r="AP44" s="17">
        <v>19.274000000000001</v>
      </c>
      <c r="AQ44" s="17">
        <v>20.872</v>
      </c>
      <c r="AR44" s="17">
        <v>20.038599999999999</v>
      </c>
      <c r="AS44" s="17">
        <v>21.531700000000001</v>
      </c>
      <c r="AT44" s="17">
        <v>20.369499999999999</v>
      </c>
      <c r="AU44" s="17">
        <v>21.508800000000001</v>
      </c>
      <c r="AV44" s="17">
        <v>20.173300000000001</v>
      </c>
      <c r="AW44" s="17">
        <v>19.8096</v>
      </c>
      <c r="AX44" s="17">
        <v>23.480399999999999</v>
      </c>
      <c r="AY44" s="17">
        <v>25.0778</v>
      </c>
      <c r="AZ44" s="17">
        <v>26.149699999999999</v>
      </c>
      <c r="BA44" s="17">
        <v>27.058499999999999</v>
      </c>
      <c r="BB44" s="17">
        <v>27.384900000000002</v>
      </c>
      <c r="BC44" s="17">
        <v>28.596</v>
      </c>
      <c r="BD44" s="17">
        <v>26.9757</v>
      </c>
      <c r="BE44" s="17">
        <v>28.3751</v>
      </c>
      <c r="BF44" s="17">
        <v>28.785399999999999</v>
      </c>
      <c r="BG44" s="17">
        <v>29.9131</v>
      </c>
      <c r="BH44" s="17">
        <v>26.853100000000001</v>
      </c>
      <c r="BI44" s="17">
        <v>26.2212</v>
      </c>
      <c r="BJ44" s="17">
        <v>23.816700000000001</v>
      </c>
      <c r="BK44" s="17">
        <v>26.481200000000001</v>
      </c>
      <c r="BL44" s="17">
        <v>22.788399999999999</v>
      </c>
      <c r="BM44" s="17">
        <v>24.692399999999999</v>
      </c>
      <c r="BN44" s="17">
        <v>22.086300000000001</v>
      </c>
      <c r="BO44" s="17">
        <v>26.353000000000002</v>
      </c>
      <c r="BP44" s="17">
        <v>29.427</v>
      </c>
      <c r="BQ44" s="17">
        <v>35.667999999999999</v>
      </c>
      <c r="BR44" s="17">
        <v>38.20900000000001</v>
      </c>
    </row>
    <row r="45" spans="1:70" x14ac:dyDescent="0.25">
      <c r="A45" s="12" t="s">
        <v>1</v>
      </c>
      <c r="B45" s="12" t="s">
        <v>62</v>
      </c>
      <c r="C45" s="19">
        <v>1.7844</v>
      </c>
      <c r="D45" s="19">
        <v>1.9098999999999999</v>
      </c>
      <c r="E45" s="19">
        <v>1.8571</v>
      </c>
      <c r="F45" s="19">
        <f>F43-F44</f>
        <v>2.0008190685820013</v>
      </c>
      <c r="G45" s="19">
        <v>1.8593999999999999</v>
      </c>
      <c r="H45" s="19">
        <v>1.7873000000000001</v>
      </c>
      <c r="I45" s="19">
        <v>1.8071999999999999</v>
      </c>
      <c r="J45" s="22">
        <f>J43-J44</f>
        <v>1.7408431881372026</v>
      </c>
      <c r="K45" s="19">
        <v>1.7993999999999999</v>
      </c>
      <c r="L45" s="19">
        <v>1.6791</v>
      </c>
      <c r="M45" s="19">
        <v>2.3279000000000001</v>
      </c>
      <c r="N45" s="19">
        <v>2.0142000000000002</v>
      </c>
      <c r="O45" s="19">
        <v>1.7195</v>
      </c>
      <c r="P45" s="19">
        <v>1.1978</v>
      </c>
      <c r="Q45" s="19">
        <v>0.89870000000000005</v>
      </c>
      <c r="R45" s="19">
        <v>0.77339999999999998</v>
      </c>
      <c r="S45" s="19">
        <v>1.3139000000000001</v>
      </c>
      <c r="T45" s="19">
        <v>1.266</v>
      </c>
      <c r="U45" s="19">
        <v>1.5257000000000001</v>
      </c>
      <c r="V45" s="19">
        <v>1.736</v>
      </c>
      <c r="W45" s="19">
        <v>1.1948000000000001</v>
      </c>
      <c r="X45" s="19">
        <v>2.1154000000000002</v>
      </c>
      <c r="Y45" s="19">
        <v>2.2541000000000002</v>
      </c>
      <c r="Z45" s="19">
        <v>3.915</v>
      </c>
      <c r="AA45" s="19">
        <v>2.6594000000000002</v>
      </c>
      <c r="AB45" s="19">
        <v>2.7528000000000001</v>
      </c>
      <c r="AC45" s="19">
        <v>4.2701000000000002</v>
      </c>
      <c r="AD45" s="19">
        <v>3.8167999999999997</v>
      </c>
      <c r="AE45" s="19">
        <v>2.7524999999999999</v>
      </c>
      <c r="AF45" s="19">
        <v>3.5144000000000002</v>
      </c>
      <c r="AG45" s="19">
        <v>3.4523999999999999</v>
      </c>
      <c r="AH45" s="19">
        <v>3.2505999999999999</v>
      </c>
      <c r="AI45" s="19">
        <v>3.0089000000000001</v>
      </c>
      <c r="AJ45" s="19">
        <v>3.5396999999999998</v>
      </c>
      <c r="AK45" s="19">
        <v>4.7454000000000001</v>
      </c>
      <c r="AL45" s="19">
        <v>3.7743000000000002</v>
      </c>
      <c r="AM45" s="19">
        <v>3.8383000000000003</v>
      </c>
      <c r="AN45" s="19">
        <v>5.0898000000000003</v>
      </c>
      <c r="AO45" s="19">
        <v>5.3258999999999999</v>
      </c>
      <c r="AP45" s="19">
        <v>4.4324000000000003</v>
      </c>
      <c r="AQ45" s="19">
        <v>4.7763</v>
      </c>
      <c r="AR45" s="19">
        <v>5.5526999999999997</v>
      </c>
      <c r="AS45" s="19">
        <v>5.4587000000000003</v>
      </c>
      <c r="AT45" s="19">
        <v>4.6955999999999998</v>
      </c>
      <c r="AU45" s="19">
        <v>4.4627999999999997</v>
      </c>
      <c r="AV45" s="19">
        <v>4.1664000000000003</v>
      </c>
      <c r="AW45" s="19">
        <v>4.3539000000000003</v>
      </c>
      <c r="AX45" s="19">
        <v>4.5060000000000002</v>
      </c>
      <c r="AY45" s="19">
        <v>5.1177999999999999</v>
      </c>
      <c r="AZ45" s="19">
        <v>5.9885999999999999</v>
      </c>
      <c r="BA45" s="19">
        <v>6.8266</v>
      </c>
      <c r="BB45" s="19">
        <v>6.2632000000000003</v>
      </c>
      <c r="BC45" s="19">
        <v>7.5222999999999995</v>
      </c>
      <c r="BD45" s="19">
        <v>8.5076000000000001</v>
      </c>
      <c r="BE45" s="19">
        <v>8.0231999999999992</v>
      </c>
      <c r="BF45" s="19">
        <v>5.7602000000000002</v>
      </c>
      <c r="BG45" s="19">
        <v>7.1064999999999996</v>
      </c>
      <c r="BH45" s="19">
        <v>6.9474</v>
      </c>
      <c r="BI45" s="19">
        <v>9.2383000000000006</v>
      </c>
      <c r="BJ45" s="19">
        <v>9.8808000000000007</v>
      </c>
      <c r="BK45" s="19">
        <v>9.6749000000000009</v>
      </c>
      <c r="BL45" s="19">
        <v>6.1547999999999998</v>
      </c>
      <c r="BM45" s="19">
        <v>7.0133000000000001</v>
      </c>
      <c r="BN45" s="19">
        <v>10.4779</v>
      </c>
      <c r="BO45" s="19">
        <v>8.7029999999999994</v>
      </c>
      <c r="BP45" s="19">
        <v>9.2170000000000005</v>
      </c>
      <c r="BQ45" s="19">
        <v>8.3940000000000001</v>
      </c>
      <c r="BR45" s="19">
        <v>7.2439999999999927</v>
      </c>
    </row>
    <row r="46" spans="1:70" x14ac:dyDescent="0.25">
      <c r="A46" s="16" t="s">
        <v>63</v>
      </c>
      <c r="B46" s="16" t="s">
        <v>64</v>
      </c>
      <c r="C46" s="17">
        <v>7.1800000000000003E-2</v>
      </c>
      <c r="D46" s="17">
        <v>5.5300000000000002E-2</v>
      </c>
      <c r="E46" s="17" t="s">
        <v>59</v>
      </c>
      <c r="F46" s="17"/>
      <c r="G46" s="17">
        <v>0.1139</v>
      </c>
      <c r="H46" s="17">
        <v>0.20419999999999999</v>
      </c>
      <c r="I46" s="17">
        <v>0.27139999999999997</v>
      </c>
      <c r="J46" s="21"/>
      <c r="K46" s="17">
        <v>6.7799999999999999E-2</v>
      </c>
      <c r="L46" s="17">
        <v>0.1195</v>
      </c>
      <c r="M46" s="17">
        <v>2.3800000000000002E-2</v>
      </c>
      <c r="N46" s="17">
        <v>4.5100000000000001E-2</v>
      </c>
      <c r="O46" s="17">
        <v>7.3200000000000001E-2</v>
      </c>
      <c r="P46" s="17">
        <v>0.1159</v>
      </c>
      <c r="Q46" s="17">
        <v>5.8000000000000003E-2</v>
      </c>
      <c r="R46" s="17">
        <v>0.36780000000000002</v>
      </c>
      <c r="S46" s="17">
        <v>5.4800000000000001E-2</v>
      </c>
      <c r="T46" s="17">
        <v>7.8200000000000006E-2</v>
      </c>
      <c r="U46" s="17">
        <v>8.1299999999999997E-2</v>
      </c>
      <c r="V46" s="17">
        <v>0.51300000000000001</v>
      </c>
      <c r="W46" s="17">
        <v>6.9099999999999995E-2</v>
      </c>
      <c r="X46" s="17">
        <v>0.67490000000000006</v>
      </c>
      <c r="Y46" s="17">
        <v>0.4345</v>
      </c>
      <c r="Z46" s="17">
        <v>0.13800000000000001</v>
      </c>
      <c r="AA46" s="17">
        <v>8.6900000000000005E-2</v>
      </c>
      <c r="AB46" s="17">
        <v>0.78539999999999999</v>
      </c>
      <c r="AC46" s="17">
        <v>0.161</v>
      </c>
      <c r="AD46" s="17">
        <v>0.12939999999999999</v>
      </c>
      <c r="AE46" s="17">
        <v>0.1106</v>
      </c>
      <c r="AF46" s="17">
        <v>7.7700000000000005E-2</v>
      </c>
      <c r="AG46" s="17">
        <v>0.77080000000000004</v>
      </c>
      <c r="AH46" s="17" t="s">
        <v>59</v>
      </c>
      <c r="AI46" s="17">
        <v>0.1082</v>
      </c>
      <c r="AJ46" s="17">
        <v>9.2200000000000004E-2</v>
      </c>
      <c r="AK46" s="17">
        <v>0.1173</v>
      </c>
      <c r="AL46" s="17">
        <v>0.27089999999999997</v>
      </c>
      <c r="AM46" s="17">
        <v>0.10630000000000001</v>
      </c>
      <c r="AN46" s="17">
        <v>0.3392</v>
      </c>
      <c r="AO46" s="17">
        <v>0.1477</v>
      </c>
      <c r="AP46" s="17">
        <v>0.64059999999999995</v>
      </c>
      <c r="AQ46" s="17">
        <v>0.77010000000000001</v>
      </c>
      <c r="AR46" s="17" t="s">
        <v>59</v>
      </c>
      <c r="AS46" s="17">
        <v>0.1275</v>
      </c>
      <c r="AT46" s="17">
        <v>8.8999999999999999E-3</v>
      </c>
      <c r="AU46" s="17">
        <v>0.05</v>
      </c>
      <c r="AV46" s="17">
        <v>0.11360000000000001</v>
      </c>
      <c r="AW46" s="17">
        <v>0.1076</v>
      </c>
      <c r="AX46" s="17">
        <v>0.21329999999999999</v>
      </c>
      <c r="AY46" s="17">
        <v>4.3400000000000001E-2</v>
      </c>
      <c r="AZ46" s="17">
        <v>0.10829999999999999</v>
      </c>
      <c r="BA46" s="17">
        <v>6.3799999999999996E-2</v>
      </c>
      <c r="BB46" s="17">
        <v>6.8400000000000002E-2</v>
      </c>
      <c r="BC46" s="17">
        <v>6.2799999999999995E-2</v>
      </c>
      <c r="BD46" s="17">
        <v>0.44159999999999999</v>
      </c>
      <c r="BE46" s="17">
        <v>0.33679999999999999</v>
      </c>
      <c r="BF46" s="17">
        <v>4.9799999999999997E-2</v>
      </c>
      <c r="BG46" s="17">
        <v>7.9799999999999996E-2</v>
      </c>
      <c r="BH46" s="17">
        <v>5.7099999999999998E-2</v>
      </c>
      <c r="BI46" s="17">
        <v>0.63249999999999995</v>
      </c>
      <c r="BJ46" s="17">
        <v>4.1799999999999997E-2</v>
      </c>
      <c r="BK46" s="17">
        <v>5.91E-2</v>
      </c>
      <c r="BL46" s="17">
        <v>0.3412</v>
      </c>
      <c r="BM46" s="17">
        <v>0.4496</v>
      </c>
      <c r="BN46" s="17">
        <v>0.47770000000000001</v>
      </c>
      <c r="BO46" s="17">
        <v>8.5999999999999993E-2</v>
      </c>
      <c r="BP46" s="17">
        <v>0.106</v>
      </c>
      <c r="BQ46" s="17">
        <v>0.25800000000000001</v>
      </c>
      <c r="BR46" s="17" t="s">
        <v>59</v>
      </c>
    </row>
    <row r="47" spans="1:70" x14ac:dyDescent="0.25">
      <c r="A47" s="16" t="s">
        <v>65</v>
      </c>
      <c r="B47" s="16" t="s">
        <v>66</v>
      </c>
      <c r="C47" s="17">
        <v>1.1986000000000001</v>
      </c>
      <c r="D47" s="17">
        <v>1.3229</v>
      </c>
      <c r="E47" s="17">
        <v>1.2519</v>
      </c>
      <c r="F47" s="17"/>
      <c r="G47" s="17">
        <v>1.3851</v>
      </c>
      <c r="H47" s="17">
        <v>1.4157999999999999</v>
      </c>
      <c r="I47" s="17">
        <v>1.4757</v>
      </c>
      <c r="J47" s="21"/>
      <c r="K47" s="17">
        <v>1.2849999999999999</v>
      </c>
      <c r="L47" s="17">
        <v>1.3773</v>
      </c>
      <c r="M47" s="17">
        <v>1.5084</v>
      </c>
      <c r="N47" s="17">
        <v>1.4193</v>
      </c>
      <c r="O47" s="17">
        <v>1.3143</v>
      </c>
      <c r="P47" s="17">
        <v>1.4683999999999999</v>
      </c>
      <c r="Q47" s="17">
        <v>1.5384</v>
      </c>
      <c r="R47" s="17">
        <v>1.2746</v>
      </c>
      <c r="S47" s="17">
        <v>1.0576000000000001</v>
      </c>
      <c r="T47" s="17">
        <v>1.0604</v>
      </c>
      <c r="U47" s="17">
        <v>1.2235</v>
      </c>
      <c r="V47" s="17">
        <v>1.7068000000000001</v>
      </c>
      <c r="W47" s="17">
        <v>1.2074</v>
      </c>
      <c r="X47" s="17">
        <v>1.4359</v>
      </c>
      <c r="Y47" s="17">
        <v>1.6383000000000001</v>
      </c>
      <c r="Z47" s="17">
        <v>2.1816</v>
      </c>
      <c r="AA47" s="17">
        <v>1.7137</v>
      </c>
      <c r="AB47" s="17">
        <v>3.2913999999999999</v>
      </c>
      <c r="AC47" s="17">
        <v>2.2702999999999998</v>
      </c>
      <c r="AD47" s="17">
        <v>2.4717000000000002</v>
      </c>
      <c r="AE47" s="17">
        <v>2.4403000000000001</v>
      </c>
      <c r="AF47" s="17">
        <v>2.6469</v>
      </c>
      <c r="AG47" s="17">
        <v>2.3018000000000001</v>
      </c>
      <c r="AH47" s="17">
        <v>2.9638</v>
      </c>
      <c r="AI47" s="17">
        <v>2.4283000000000001</v>
      </c>
      <c r="AJ47" s="17">
        <v>2.6903000000000001</v>
      </c>
      <c r="AK47" s="17">
        <v>2.6649000000000003</v>
      </c>
      <c r="AL47" s="17">
        <v>2.8641999999999999</v>
      </c>
      <c r="AM47" s="17">
        <v>2.7015000000000002</v>
      </c>
      <c r="AN47" s="17">
        <v>3.1892999999999998</v>
      </c>
      <c r="AO47" s="17">
        <v>2.9222000000000001</v>
      </c>
      <c r="AP47" s="17">
        <v>2.9306000000000001</v>
      </c>
      <c r="AQ47" s="17">
        <v>2.9081999999999999</v>
      </c>
      <c r="AR47" s="17">
        <v>4.1128</v>
      </c>
      <c r="AS47" s="17">
        <v>3.1459000000000001</v>
      </c>
      <c r="AT47" s="17">
        <v>3.1048</v>
      </c>
      <c r="AU47" s="17">
        <v>2.9962</v>
      </c>
      <c r="AV47" s="17">
        <v>3.5164</v>
      </c>
      <c r="AW47" s="17">
        <v>3.0358000000000001</v>
      </c>
      <c r="AX47" s="17">
        <v>3.6898</v>
      </c>
      <c r="AY47" s="17">
        <v>3.6221000000000001</v>
      </c>
      <c r="AZ47" s="17">
        <v>4.1856999999999998</v>
      </c>
      <c r="BA47" s="17">
        <v>3.9365000000000001</v>
      </c>
      <c r="BB47" s="17">
        <v>4.2302</v>
      </c>
      <c r="BC47" s="17">
        <v>4.0666000000000002</v>
      </c>
      <c r="BD47" s="17">
        <v>4.5118</v>
      </c>
      <c r="BE47" s="17">
        <v>4.4634999999999998</v>
      </c>
      <c r="BF47" s="17">
        <v>3.5640999999999998</v>
      </c>
      <c r="BG47" s="17">
        <v>4.1486000000000001</v>
      </c>
      <c r="BH47" s="17">
        <v>4.9332000000000003</v>
      </c>
      <c r="BI47" s="17">
        <v>4.0324</v>
      </c>
      <c r="BJ47" s="17">
        <v>4.5495000000000001</v>
      </c>
      <c r="BK47" s="17">
        <v>5.5147000000000004</v>
      </c>
      <c r="BL47" s="17">
        <v>4.343</v>
      </c>
      <c r="BM47" s="17">
        <v>4.6683000000000003</v>
      </c>
      <c r="BN47" s="17">
        <v>4.7580999999999998</v>
      </c>
      <c r="BO47" s="17">
        <v>4.8070000000000004</v>
      </c>
      <c r="BP47" s="17">
        <v>4.6310000000000002</v>
      </c>
      <c r="BQ47" s="17">
        <v>5.4820000000000002</v>
      </c>
      <c r="BR47" s="17" t="s">
        <v>59</v>
      </c>
    </row>
    <row r="48" spans="1:70" x14ac:dyDescent="0.25">
      <c r="A48" s="12" t="s">
        <v>67</v>
      </c>
      <c r="B48" s="12" t="s">
        <v>68</v>
      </c>
      <c r="C48" s="19">
        <v>0.65759999999999996</v>
      </c>
      <c r="D48" s="19">
        <v>0.64229999999999998</v>
      </c>
      <c r="E48" s="19">
        <v>0.60519999999999996</v>
      </c>
      <c r="F48" s="19">
        <v>1.6561230653382801</v>
      </c>
      <c r="G48" s="19">
        <v>0.58819999999999995</v>
      </c>
      <c r="H48" s="19">
        <v>0.57569999999999999</v>
      </c>
      <c r="I48" s="19">
        <v>0.60289999999999999</v>
      </c>
      <c r="J48" s="22">
        <v>0.71859851714551004</v>
      </c>
      <c r="K48" s="19">
        <v>0.58220000000000005</v>
      </c>
      <c r="L48" s="19">
        <v>0.42120000000000002</v>
      </c>
      <c r="M48" s="19">
        <v>0.84340000000000004</v>
      </c>
      <c r="N48" s="19">
        <v>0.64</v>
      </c>
      <c r="O48" s="19">
        <v>0.4783</v>
      </c>
      <c r="P48" s="19">
        <v>-0.1547</v>
      </c>
      <c r="Q48" s="19">
        <v>-0.58169999999999999</v>
      </c>
      <c r="R48" s="19">
        <v>-0.13350000000000001</v>
      </c>
      <c r="S48" s="19">
        <v>0.31119999999999998</v>
      </c>
      <c r="T48" s="19">
        <v>0.28370000000000001</v>
      </c>
      <c r="U48" s="19">
        <v>0.38350000000000001</v>
      </c>
      <c r="V48" s="19">
        <v>0.54220000000000002</v>
      </c>
      <c r="W48" s="19">
        <v>5.6500000000000002E-2</v>
      </c>
      <c r="X48" s="19">
        <v>1.3544</v>
      </c>
      <c r="Y48" s="19">
        <v>1.0502</v>
      </c>
      <c r="Z48" s="19">
        <v>1.8714</v>
      </c>
      <c r="AA48" s="19">
        <v>1.0326</v>
      </c>
      <c r="AB48" s="19">
        <v>0.91720000000000002</v>
      </c>
      <c r="AC48" s="19">
        <v>2.1608000000000001</v>
      </c>
      <c r="AD48" s="19">
        <v>1.4743999999999999</v>
      </c>
      <c r="AE48" s="19">
        <v>0.42280000000000001</v>
      </c>
      <c r="AF48" s="19">
        <v>0.94530000000000003</v>
      </c>
      <c r="AG48" s="19">
        <v>1.9213</v>
      </c>
      <c r="AH48" s="19">
        <v>0.2868</v>
      </c>
      <c r="AI48" s="19">
        <v>0.68879999999999997</v>
      </c>
      <c r="AJ48" s="19">
        <v>0.94169999999999998</v>
      </c>
      <c r="AK48" s="19">
        <v>2.1978</v>
      </c>
      <c r="AL48" s="19">
        <v>1.1809000000000001</v>
      </c>
      <c r="AM48" s="19">
        <v>1.2431000000000001</v>
      </c>
      <c r="AN48" s="19">
        <v>2.2397</v>
      </c>
      <c r="AO48" s="19">
        <v>2.5514000000000001</v>
      </c>
      <c r="AP48" s="19">
        <v>2.1423999999999999</v>
      </c>
      <c r="AQ48" s="19">
        <v>2.6381999999999999</v>
      </c>
      <c r="AR48" s="19">
        <v>1.4399</v>
      </c>
      <c r="AS48" s="19">
        <v>2.4403000000000001</v>
      </c>
      <c r="AT48" s="19">
        <v>1.5996000000000001</v>
      </c>
      <c r="AU48" s="19">
        <v>1.5165999999999999</v>
      </c>
      <c r="AV48" s="19">
        <v>0.76370000000000005</v>
      </c>
      <c r="AW48" s="19">
        <v>1.4257</v>
      </c>
      <c r="AX48" s="19">
        <v>1.0296000000000001</v>
      </c>
      <c r="AY48" s="19">
        <v>1.5390999999999999</v>
      </c>
      <c r="AZ48" s="19">
        <v>1.9112</v>
      </c>
      <c r="BA48" s="19">
        <v>2.9539</v>
      </c>
      <c r="BB48" s="19">
        <v>2.1013999999999999</v>
      </c>
      <c r="BC48" s="19">
        <v>3.5185</v>
      </c>
      <c r="BD48" s="19">
        <v>4.4374000000000002</v>
      </c>
      <c r="BE48" s="19">
        <v>3.8965000000000001</v>
      </c>
      <c r="BF48" s="19">
        <v>2.2458999999999998</v>
      </c>
      <c r="BG48" s="19">
        <v>3.0377999999999998</v>
      </c>
      <c r="BH48" s="19">
        <v>2.0712999999999999</v>
      </c>
      <c r="BI48" s="19">
        <v>5.2058999999999997</v>
      </c>
      <c r="BJ48" s="19">
        <v>5.3731</v>
      </c>
      <c r="BK48" s="19">
        <v>4.2194000000000003</v>
      </c>
      <c r="BL48" s="19">
        <v>2.153</v>
      </c>
      <c r="BM48" s="19">
        <v>2.7946</v>
      </c>
      <c r="BN48" s="19">
        <v>5.7198000000000002</v>
      </c>
      <c r="BO48" s="19">
        <v>3.9820000000000002</v>
      </c>
      <c r="BP48" s="19">
        <v>4.6920000000000002</v>
      </c>
      <c r="BQ48" s="19">
        <v>3.17</v>
      </c>
      <c r="BR48" s="19">
        <v>2.0170000000000012</v>
      </c>
    </row>
    <row r="49" spans="1:71" x14ac:dyDescent="0.25">
      <c r="A49" s="12" t="s">
        <v>69</v>
      </c>
      <c r="B49" s="12" t="s">
        <v>70</v>
      </c>
      <c r="C49" s="19">
        <v>0.61950000000000005</v>
      </c>
      <c r="D49" s="19">
        <v>0.60640000000000005</v>
      </c>
      <c r="E49" s="19">
        <v>0.56710000000000005</v>
      </c>
      <c r="F49" s="19">
        <v>1.5832500000000005</v>
      </c>
      <c r="G49" s="19">
        <v>0.51180000000000003</v>
      </c>
      <c r="H49" s="19">
        <v>0.47860000000000003</v>
      </c>
      <c r="I49" s="19">
        <v>0.45019999999999999</v>
      </c>
      <c r="J49" s="22">
        <v>0.63466239573678984</v>
      </c>
      <c r="K49" s="19">
        <v>0.45789999999999997</v>
      </c>
      <c r="L49" s="19">
        <v>0.28339999999999999</v>
      </c>
      <c r="M49" s="19">
        <v>0.6744</v>
      </c>
      <c r="N49" s="19">
        <v>0.47360000000000002</v>
      </c>
      <c r="O49" s="19">
        <v>0.30070000000000002</v>
      </c>
      <c r="P49" s="19">
        <v>-0.33900000000000002</v>
      </c>
      <c r="Q49" s="19">
        <v>-0.78420000000000001</v>
      </c>
      <c r="R49" s="19">
        <v>-0.48349999999999999</v>
      </c>
      <c r="S49" s="19">
        <v>0.11990000000000001</v>
      </c>
      <c r="T49" s="19">
        <v>0.1221</v>
      </c>
      <c r="U49" s="19">
        <v>0.24260000000000001</v>
      </c>
      <c r="V49" s="19">
        <v>0.46639999999999998</v>
      </c>
      <c r="W49" s="19">
        <v>9.06E-2</v>
      </c>
      <c r="X49" s="19">
        <v>1.6452</v>
      </c>
      <c r="Y49" s="19">
        <v>0.2681</v>
      </c>
      <c r="Z49" s="19">
        <v>0.50249999999999995</v>
      </c>
      <c r="AA49" s="19">
        <v>0.46300000000000002</v>
      </c>
      <c r="AB49" s="19">
        <v>1.5178</v>
      </c>
      <c r="AC49" s="19">
        <v>1.0995999999999999</v>
      </c>
      <c r="AD49" s="19">
        <v>1.0839000000000001</v>
      </c>
      <c r="AE49" s="19">
        <v>0.33989999999999998</v>
      </c>
      <c r="AF49" s="19">
        <v>1.2442</v>
      </c>
      <c r="AG49" s="19">
        <v>1.5569999999999999</v>
      </c>
      <c r="AH49" s="19">
        <v>8.6499999999999994E-2</v>
      </c>
      <c r="AI49" s="19">
        <v>0.5454</v>
      </c>
      <c r="AJ49" s="19">
        <v>0.80079999999999996</v>
      </c>
      <c r="AK49" s="19">
        <v>2.0554999999999999</v>
      </c>
      <c r="AL49" s="19">
        <v>1.0556000000000001</v>
      </c>
      <c r="AM49" s="19">
        <v>1.1269</v>
      </c>
      <c r="AN49" s="19">
        <v>2.0278999999999998</v>
      </c>
      <c r="AO49" s="19">
        <v>2.3168000000000002</v>
      </c>
      <c r="AP49" s="19">
        <v>2.0329000000000002</v>
      </c>
      <c r="AQ49" s="19">
        <v>2.4636</v>
      </c>
      <c r="AR49" s="19">
        <v>2.0501999999999998</v>
      </c>
      <c r="AS49" s="19">
        <v>2.3205999999999998</v>
      </c>
      <c r="AT49" s="19">
        <v>1.6042000000000001</v>
      </c>
      <c r="AU49" s="19">
        <v>1.3844000000000001</v>
      </c>
      <c r="AV49" s="19">
        <v>0.94479999999999997</v>
      </c>
      <c r="AW49" s="19">
        <v>1.3241000000000001</v>
      </c>
      <c r="AX49" s="19">
        <v>0.84509999999999996</v>
      </c>
      <c r="AY49" s="19">
        <v>1.3462000000000001</v>
      </c>
      <c r="AZ49" s="19">
        <v>1.7383</v>
      </c>
      <c r="BA49" s="19">
        <v>2.7847</v>
      </c>
      <c r="BB49" s="19">
        <v>1.9485999999999999</v>
      </c>
      <c r="BC49" s="19">
        <v>3.3835999999999999</v>
      </c>
      <c r="BD49" s="19">
        <v>4.2971000000000004</v>
      </c>
      <c r="BE49" s="19">
        <v>3.7989000000000002</v>
      </c>
      <c r="BF49" s="19">
        <v>2.1402000000000001</v>
      </c>
      <c r="BG49" s="19">
        <v>2.9588000000000001</v>
      </c>
      <c r="BH49" s="19">
        <v>1.9689000000000001</v>
      </c>
      <c r="BI49" s="19">
        <v>5.1097000000000001</v>
      </c>
      <c r="BJ49" s="19">
        <v>4.2736000000000001</v>
      </c>
      <c r="BK49" s="19">
        <v>4.1974</v>
      </c>
      <c r="BL49" s="19">
        <v>2.0670000000000002</v>
      </c>
      <c r="BM49" s="19">
        <v>2.7465999999999999</v>
      </c>
      <c r="BN49" s="19">
        <v>5.6551999999999998</v>
      </c>
      <c r="BO49" s="19">
        <v>3.867</v>
      </c>
      <c r="BP49" s="19">
        <v>4.6550000000000002</v>
      </c>
      <c r="BQ49" s="19">
        <v>3.1339999999999999</v>
      </c>
      <c r="BR49" s="19">
        <v>1.919</v>
      </c>
    </row>
    <row r="50" spans="1:71" x14ac:dyDescent="0.25">
      <c r="A50" s="12" t="s">
        <v>71</v>
      </c>
      <c r="B50" s="12" t="s">
        <v>72</v>
      </c>
      <c r="C50" s="19">
        <v>0.51819999999999999</v>
      </c>
      <c r="D50" s="19">
        <v>0.53369999999999995</v>
      </c>
      <c r="E50" s="19">
        <v>0.43759999999999999</v>
      </c>
      <c r="F50" s="19">
        <v>1.4150125695088001</v>
      </c>
      <c r="G50" s="19">
        <v>0.41489999999999999</v>
      </c>
      <c r="H50" s="19">
        <v>0.36549999999999999</v>
      </c>
      <c r="I50" s="19">
        <v>0.377</v>
      </c>
      <c r="J50" s="22">
        <v>0.40252469879518005</v>
      </c>
      <c r="K50" s="19">
        <v>0.36559999999999998</v>
      </c>
      <c r="L50" s="19">
        <v>0.21990000000000001</v>
      </c>
      <c r="M50" s="19">
        <v>0.57279999999999998</v>
      </c>
      <c r="N50" s="19">
        <v>0.32700000000000001</v>
      </c>
      <c r="O50" s="19">
        <v>0.27160000000000001</v>
      </c>
      <c r="P50" s="19">
        <v>-0.31869999999999998</v>
      </c>
      <c r="Q50" s="19">
        <v>-0.74639999999999995</v>
      </c>
      <c r="R50" s="19">
        <v>-0.33960000000000001</v>
      </c>
      <c r="S50" s="19">
        <v>8.4900000000000003E-2</v>
      </c>
      <c r="T50" s="19">
        <v>7.5999999999999998E-2</v>
      </c>
      <c r="U50" s="19">
        <v>0.20979999999999999</v>
      </c>
      <c r="V50" s="19">
        <v>0.37240000000000001</v>
      </c>
      <c r="W50" s="19">
        <v>5.8000000000000003E-2</v>
      </c>
      <c r="X50" s="19">
        <v>1.3892</v>
      </c>
      <c r="Y50" s="19">
        <v>0.13270000000000001</v>
      </c>
      <c r="Z50" s="19">
        <v>0.50560000000000005</v>
      </c>
      <c r="AA50" s="19">
        <v>0.37069999999999997</v>
      </c>
      <c r="AB50" s="19">
        <v>0.76890000000000003</v>
      </c>
      <c r="AC50" s="19">
        <v>0.9365</v>
      </c>
      <c r="AD50" s="19">
        <v>1.5889</v>
      </c>
      <c r="AE50" s="19">
        <v>0.30280000000000001</v>
      </c>
      <c r="AF50" s="19">
        <v>0.81840000000000002</v>
      </c>
      <c r="AG50" s="19">
        <v>1.4072</v>
      </c>
      <c r="AH50" s="19">
        <v>8.2699999999999996E-2</v>
      </c>
      <c r="AI50" s="19">
        <v>0.52080000000000004</v>
      </c>
      <c r="AJ50" s="19">
        <v>0.72040000000000004</v>
      </c>
      <c r="AK50" s="19">
        <v>1.9266999999999999</v>
      </c>
      <c r="AL50" s="19">
        <v>0.65449999999999997</v>
      </c>
      <c r="AM50" s="19">
        <v>0.96050000000000002</v>
      </c>
      <c r="AN50" s="19">
        <v>1.8772</v>
      </c>
      <c r="AO50" s="19">
        <v>2.0729000000000002</v>
      </c>
      <c r="AP50" s="19">
        <v>1.8872</v>
      </c>
      <c r="AQ50" s="19">
        <v>2.1659000000000002</v>
      </c>
      <c r="AR50" s="19">
        <v>1.8875999999999999</v>
      </c>
      <c r="AS50" s="19">
        <v>1.8475999999999999</v>
      </c>
      <c r="AT50" s="19">
        <v>1.8303</v>
      </c>
      <c r="AU50" s="19">
        <v>1.1768000000000001</v>
      </c>
      <c r="AV50" s="19">
        <v>0.81379999999999997</v>
      </c>
      <c r="AW50" s="19">
        <v>1.1855</v>
      </c>
      <c r="AX50" s="19">
        <v>1.1729000000000001</v>
      </c>
      <c r="AY50" s="19">
        <v>1.3568</v>
      </c>
      <c r="AZ50" s="19">
        <v>1.7713000000000001</v>
      </c>
      <c r="BA50" s="19">
        <v>2.5244999999999997</v>
      </c>
      <c r="BB50" s="19">
        <v>3.5047999999999999</v>
      </c>
      <c r="BC50" s="19">
        <v>3.4712000000000001</v>
      </c>
      <c r="BD50" s="19">
        <v>4.2331000000000003</v>
      </c>
      <c r="BE50" s="19">
        <v>3.7301000000000002</v>
      </c>
      <c r="BF50" s="19">
        <v>2.6280999999999999</v>
      </c>
      <c r="BG50" s="19">
        <v>2.8028</v>
      </c>
      <c r="BH50" s="19">
        <v>2.6091000000000002</v>
      </c>
      <c r="BI50" s="19">
        <v>5.0827999999999998</v>
      </c>
      <c r="BJ50" s="19">
        <v>3.0142000000000002</v>
      </c>
      <c r="BK50" s="19">
        <v>4.0157999999999996</v>
      </c>
      <c r="BL50" s="19">
        <v>1.2282</v>
      </c>
      <c r="BM50" s="19">
        <v>2.173</v>
      </c>
      <c r="BN50" s="19">
        <v>5.8754</v>
      </c>
      <c r="BO50" s="19">
        <v>3.3119999999999998</v>
      </c>
      <c r="BP50" s="19">
        <v>3.887</v>
      </c>
      <c r="BQ50" s="19">
        <v>2.847</v>
      </c>
      <c r="BR50" s="19">
        <v>2.2200000000000002</v>
      </c>
      <c r="BS50" s="23"/>
    </row>
    <row r="51" spans="1:71" x14ac:dyDescent="0.25">
      <c r="A51" s="12" t="s">
        <v>73</v>
      </c>
      <c r="B51" s="12" t="s">
        <v>74</v>
      </c>
      <c r="C51" s="19">
        <v>6.4999999999999997E-3</v>
      </c>
      <c r="D51" s="19">
        <v>6.7000000000000002E-3</v>
      </c>
      <c r="E51" s="19">
        <v>5.4999999999999997E-3</v>
      </c>
      <c r="F51" s="19">
        <v>5.4999999999999997E-3</v>
      </c>
      <c r="G51" s="19">
        <v>5.1999999999999998E-3</v>
      </c>
      <c r="H51" s="19">
        <v>4.5999999999999999E-3</v>
      </c>
      <c r="I51" s="19">
        <v>4.7000000000000002E-3</v>
      </c>
      <c r="J51" s="19">
        <v>5.4999999999999997E-3</v>
      </c>
      <c r="K51" s="19">
        <v>4.5999999999999999E-3</v>
      </c>
      <c r="L51" s="19">
        <v>2.8E-3</v>
      </c>
      <c r="M51" s="19">
        <v>7.1999999999999998E-3</v>
      </c>
      <c r="N51" s="19">
        <v>4.1000000000000003E-3</v>
      </c>
      <c r="O51" s="19">
        <v>3.3999999999999998E-3</v>
      </c>
      <c r="P51" s="19">
        <v>-2.7000000000000001E-3</v>
      </c>
      <c r="Q51" s="19">
        <v>-6.1999999999999998E-3</v>
      </c>
      <c r="R51" s="19">
        <v>-2.8E-3</v>
      </c>
      <c r="S51" s="19">
        <v>6.9999999999999999E-4</v>
      </c>
      <c r="T51" s="19">
        <v>5.9999999999999995E-4</v>
      </c>
      <c r="U51" s="19">
        <v>1.6999999999999999E-3</v>
      </c>
      <c r="V51" s="19">
        <v>3.0999999999999999E-3</v>
      </c>
      <c r="W51" s="19">
        <v>5.0000000000000001E-4</v>
      </c>
      <c r="X51" s="19">
        <v>1.1599999999999999E-2</v>
      </c>
      <c r="Y51" s="19">
        <v>1.1000000000000001E-3</v>
      </c>
      <c r="Z51" s="19">
        <v>4.1999999999999997E-3</v>
      </c>
      <c r="AA51" s="19">
        <v>3.0999999999999999E-3</v>
      </c>
      <c r="AB51" s="19">
        <v>6.4000000000000003E-3</v>
      </c>
      <c r="AC51" s="19">
        <v>7.7999999999999996E-3</v>
      </c>
      <c r="AD51" s="19">
        <v>1.32E-2</v>
      </c>
      <c r="AE51" s="19">
        <v>2.5000000000000001E-3</v>
      </c>
      <c r="AF51" s="19">
        <v>6.7000000000000002E-3</v>
      </c>
      <c r="AG51" s="19">
        <v>1.17E-2</v>
      </c>
      <c r="AH51" s="19">
        <v>6.9999999999999999E-4</v>
      </c>
      <c r="AI51" s="19">
        <v>4.3E-3</v>
      </c>
      <c r="AJ51" s="19">
        <v>5.4999999999999997E-3</v>
      </c>
      <c r="AK51" s="19">
        <v>1.4500000000000001E-2</v>
      </c>
      <c r="AL51" s="19">
        <v>4.4999999999999997E-3</v>
      </c>
      <c r="AM51" s="19">
        <v>7.1999999999999998E-3</v>
      </c>
      <c r="AN51" s="19">
        <v>1.43E-2</v>
      </c>
      <c r="AO51" s="19">
        <v>1.5800000000000002E-2</v>
      </c>
      <c r="AP51" s="19">
        <v>1.43E-2</v>
      </c>
      <c r="AQ51" s="19">
        <v>1.6500000000000001E-2</v>
      </c>
      <c r="AR51" s="19">
        <v>1.4500000000000001E-2</v>
      </c>
      <c r="AS51" s="19">
        <v>1.41E-2</v>
      </c>
      <c r="AT51" s="19">
        <v>1.3899999999999999E-2</v>
      </c>
      <c r="AU51" s="19">
        <v>8.9999999999999993E-3</v>
      </c>
      <c r="AV51" s="19">
        <v>6.1999999999999998E-3</v>
      </c>
      <c r="AW51" s="19">
        <v>8.9999999999999993E-3</v>
      </c>
      <c r="AX51" s="19">
        <v>8.9999999999999993E-3</v>
      </c>
      <c r="AY51" s="19">
        <v>1.0500000000000001E-2</v>
      </c>
      <c r="AZ51" s="19">
        <v>1.35E-2</v>
      </c>
      <c r="BA51" s="19">
        <v>1.9E-2</v>
      </c>
      <c r="BB51" s="19">
        <v>2.6499999999999999E-2</v>
      </c>
      <c r="BC51" s="19">
        <v>2.6499999999999999E-2</v>
      </c>
      <c r="BD51" s="19">
        <v>3.2000000000000001E-2</v>
      </c>
      <c r="BE51" s="19">
        <v>2.8500000000000001E-2</v>
      </c>
      <c r="BF51" s="19">
        <v>0.02</v>
      </c>
      <c r="BG51" s="19">
        <v>2.1499999999999998E-2</v>
      </c>
      <c r="BH51" s="19">
        <v>1.9900000000000001E-2</v>
      </c>
      <c r="BI51" s="19">
        <v>3.8699999999999998E-2</v>
      </c>
      <c r="BJ51" s="19">
        <v>2.29E-2</v>
      </c>
      <c r="BK51" s="19">
        <v>3.0499999999999999E-2</v>
      </c>
      <c r="BL51" s="19">
        <v>9.2999999999999992E-3</v>
      </c>
      <c r="BM51" s="19">
        <v>4.1000000000000003E-3</v>
      </c>
      <c r="BN51" s="19">
        <v>4.4699999999999997E-2</v>
      </c>
      <c r="BO51" s="19">
        <v>2.5000000000000001E-2</v>
      </c>
      <c r="BP51" s="19">
        <v>1.9699999999999999E-2</v>
      </c>
      <c r="BQ51" s="19">
        <v>2.1700000000000001E-2</v>
      </c>
      <c r="BR51" s="19">
        <v>1.6899999999999998E-2</v>
      </c>
    </row>
    <row r="52" spans="1:71" x14ac:dyDescent="0.25">
      <c r="A52" s="13" t="s">
        <v>75</v>
      </c>
      <c r="B52" s="13"/>
      <c r="C52" s="13" t="s">
        <v>3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 t="s">
        <v>3</v>
      </c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045A-CF94-4F87-A31B-866ABBE2C7CA}">
  <dimension ref="A1:BS3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40.5703125" style="24" customWidth="1"/>
    <col min="2" max="2" width="39.28515625" style="24" hidden="1" customWidth="1"/>
    <col min="3" max="3" width="4" style="24" bestFit="1" customWidth="1"/>
    <col min="4" max="18" width="8" bestFit="1" customWidth="1"/>
    <col min="19" max="19" width="8.42578125" bestFit="1" customWidth="1"/>
    <col min="20" max="58" width="8" bestFit="1" customWidth="1"/>
    <col min="59" max="59" width="8" customWidth="1"/>
    <col min="60" max="61" width="8" bestFit="1" customWidth="1"/>
    <col min="62" max="64" width="9.42578125" customWidth="1"/>
    <col min="65" max="70" width="8" bestFit="1" customWidth="1"/>
    <col min="71" max="71" width="9.7109375" customWidth="1"/>
  </cols>
  <sheetData>
    <row r="1" spans="1:71" x14ac:dyDescent="0.25">
      <c r="B1" s="24" t="s">
        <v>220</v>
      </c>
      <c r="D1" s="2" t="s">
        <v>5</v>
      </c>
      <c r="E1" s="2" t="s">
        <v>6</v>
      </c>
      <c r="F1" s="2" t="s">
        <v>7</v>
      </c>
      <c r="G1" s="2" t="s">
        <v>216</v>
      </c>
      <c r="H1" s="2" t="s">
        <v>8</v>
      </c>
      <c r="I1" s="2" t="s">
        <v>9</v>
      </c>
      <c r="J1" s="2" t="s">
        <v>10</v>
      </c>
      <c r="K1" s="2" t="s">
        <v>218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155</v>
      </c>
      <c r="AG1" s="2" t="s">
        <v>154</v>
      </c>
      <c r="AH1" s="2" t="s">
        <v>153</v>
      </c>
      <c r="AI1" s="2" t="s">
        <v>152</v>
      </c>
      <c r="AJ1" s="2" t="s">
        <v>151</v>
      </c>
      <c r="AK1" s="2" t="s">
        <v>150</v>
      </c>
      <c r="AL1" s="2" t="s">
        <v>149</v>
      </c>
      <c r="AM1" s="2" t="s">
        <v>148</v>
      </c>
      <c r="AN1" s="2" t="s">
        <v>147</v>
      </c>
      <c r="AO1" s="2" t="s">
        <v>146</v>
      </c>
      <c r="AP1" s="2" t="s">
        <v>145</v>
      </c>
      <c r="AQ1" s="2" t="s">
        <v>144</v>
      </c>
      <c r="AR1" s="2" t="s">
        <v>143</v>
      </c>
      <c r="AS1" s="2" t="s">
        <v>142</v>
      </c>
      <c r="AT1" s="2" t="s">
        <v>141</v>
      </c>
      <c r="AU1" s="2" t="s">
        <v>140</v>
      </c>
      <c r="AV1" s="2" t="s">
        <v>139</v>
      </c>
      <c r="AW1" s="2" t="s">
        <v>138</v>
      </c>
      <c r="AX1" s="2" t="s">
        <v>137</v>
      </c>
      <c r="AY1" s="2" t="s">
        <v>136</v>
      </c>
      <c r="AZ1" s="2" t="s">
        <v>135</v>
      </c>
      <c r="BA1" s="2" t="s">
        <v>134</v>
      </c>
      <c r="BB1" s="2" t="s">
        <v>133</v>
      </c>
      <c r="BC1" s="2" t="s">
        <v>132</v>
      </c>
      <c r="BD1" s="2" t="s">
        <v>131</v>
      </c>
      <c r="BE1" s="2" t="s">
        <v>130</v>
      </c>
      <c r="BF1" s="2" t="s">
        <v>129</v>
      </c>
      <c r="BG1" s="2" t="s">
        <v>128</v>
      </c>
      <c r="BH1" s="2" t="s">
        <v>127</v>
      </c>
      <c r="BI1" s="2" t="s">
        <v>126</v>
      </c>
      <c r="BJ1" s="2" t="s">
        <v>125</v>
      </c>
      <c r="BK1" s="2" t="s">
        <v>124</v>
      </c>
      <c r="BL1" s="2" t="s">
        <v>123</v>
      </c>
      <c r="BM1" s="2" t="s">
        <v>122</v>
      </c>
      <c r="BN1" s="2" t="s">
        <v>121</v>
      </c>
      <c r="BO1" s="2" t="s">
        <v>120</v>
      </c>
      <c r="BP1" s="2" t="s">
        <v>119</v>
      </c>
      <c r="BQ1" s="2" t="s">
        <v>118</v>
      </c>
      <c r="BR1" s="2" t="s">
        <v>117</v>
      </c>
      <c r="BS1" s="2" t="s">
        <v>116</v>
      </c>
    </row>
    <row r="2" spans="1:71" s="28" customFormat="1" x14ac:dyDescent="0.25">
      <c r="A2" s="25" t="s">
        <v>282</v>
      </c>
      <c r="B2" s="26" t="s">
        <v>221</v>
      </c>
      <c r="C2" s="30" t="s">
        <v>246</v>
      </c>
      <c r="D2" s="27">
        <f>BS!C12/BS!C22</f>
        <v>1.8536230566415128</v>
      </c>
      <c r="E2" s="27">
        <f>BS!D12/BS!D22</f>
        <v>1.9936900958466452</v>
      </c>
      <c r="F2" s="27">
        <f>BS!E12/BS!E22</f>
        <v>1.4406877929994863</v>
      </c>
      <c r="G2" s="27">
        <f>BS!F12/BS!F22</f>
        <v>0.85044731874418367</v>
      </c>
      <c r="H2" s="27">
        <f>BS!G12/BS!G22</f>
        <v>0.96404107803784611</v>
      </c>
      <c r="I2" s="27">
        <f>BS!H12/BS!H22</f>
        <v>0.96020674098245784</v>
      </c>
      <c r="J2" s="27">
        <f>BS!I12/BS!I22</f>
        <v>1.0027846758444439</v>
      </c>
      <c r="K2" s="27">
        <f>BS!J12/BS!J22</f>
        <v>0.86083482152981661</v>
      </c>
      <c r="L2" s="27">
        <f>BS!K12/BS!K22</f>
        <v>1.0302368772604347</v>
      </c>
      <c r="M2" s="27">
        <f>BS!L12/BS!L22</f>
        <v>0.90640265503225559</v>
      </c>
      <c r="N2" s="27">
        <f>BS!M12/BS!M22</f>
        <v>1.0248035771944073</v>
      </c>
      <c r="O2" s="27">
        <f>BS!N12/BS!N22</f>
        <v>0.84305430826676753</v>
      </c>
      <c r="P2" s="27">
        <f>BS!O12/BS!O22</f>
        <v>0.88015247738302071</v>
      </c>
      <c r="Q2" s="27">
        <f>BS!P12/BS!P22</f>
        <v>0.93340933530615044</v>
      </c>
      <c r="R2" s="27">
        <f>BS!Q12/BS!Q22</f>
        <v>0.99415914221218971</v>
      </c>
      <c r="S2" s="27">
        <f>BS!R12/BS!R22</f>
        <v>0.72615296476654245</v>
      </c>
      <c r="T2" s="27">
        <f>BS!S12/BS!S22</f>
        <v>0.77075721814478326</v>
      </c>
      <c r="U2" s="27">
        <f>BS!T12/BS!T22</f>
        <v>0.88785180198100588</v>
      </c>
      <c r="V2" s="27">
        <f>BS!U12/BS!U22</f>
        <v>1.0593377128301382</v>
      </c>
      <c r="W2" s="27">
        <f>BS!V12/BS!V22</f>
        <v>0.85577196393446353</v>
      </c>
      <c r="X2" s="27">
        <f>BS!W12/BS!W22</f>
        <v>0.74575946009998983</v>
      </c>
      <c r="Y2" s="27">
        <f>BS!X12/BS!X22</f>
        <v>0.85395036933655577</v>
      </c>
      <c r="Z2" s="27">
        <f>BS!Y12/BS!Y22</f>
        <v>0.90673781885969884</v>
      </c>
      <c r="AA2" s="27">
        <f>BS!Z12/BS!Z22</f>
        <v>0.80528798650134537</v>
      </c>
      <c r="AB2" s="27">
        <f>BS!AA12/BS!AA22</f>
        <v>0.90313408183319754</v>
      </c>
      <c r="AC2" s="27">
        <f>BS!AB12/BS!AB22</f>
        <v>0.89401985320406319</v>
      </c>
      <c r="AD2" s="27">
        <f>BS!AC12/BS!AC22</f>
        <v>0.88536556691996116</v>
      </c>
      <c r="AE2" s="27">
        <f>BS!AD12/BS!AD22</f>
        <v>0.87082685081330846</v>
      </c>
      <c r="AF2" s="27">
        <f>BS!AE12/BS!AE22</f>
        <v>0.89902695360773111</v>
      </c>
      <c r="AG2" s="27">
        <f>BS!AF12/BS!AF22</f>
        <v>0.9970749123981496</v>
      </c>
      <c r="AH2" s="27">
        <f>BS!AG12/BS!AG22</f>
        <v>1.0346275188276002</v>
      </c>
      <c r="AI2" s="27">
        <f>BS!AH12/BS!AH22</f>
        <v>0.65625506754649665</v>
      </c>
      <c r="AJ2" s="27">
        <f>BS!AI12/BS!AI22</f>
        <v>0.7253558103087534</v>
      </c>
      <c r="AK2" s="27">
        <f>BS!AJ12/BS!AJ22</f>
        <v>0.95982472301248412</v>
      </c>
      <c r="AL2" s="27">
        <f>BS!AK12/BS!AK22</f>
        <v>0.95317284749659481</v>
      </c>
      <c r="AM2" s="27">
        <f>BS!AL12/BS!AL22</f>
        <v>0.78705584857725586</v>
      </c>
      <c r="AN2" s="27">
        <f>BS!AM12/BS!AM22</f>
        <v>0.94299953491341182</v>
      </c>
      <c r="AO2" s="27">
        <f>BS!AN12/BS!AN22</f>
        <v>0.88559754406467761</v>
      </c>
      <c r="AP2" s="27">
        <f>BS!AO12/BS!AO22</f>
        <v>0.96236808311367306</v>
      </c>
      <c r="AQ2" s="27">
        <f>BS!AP12/BS!AP22</f>
        <v>0.70977852645531869</v>
      </c>
      <c r="AR2" s="27">
        <f>BS!AQ12/BS!AQ22</f>
        <v>0.78584285963757505</v>
      </c>
      <c r="AS2" s="27">
        <f>BS!AR12/BS!AR22</f>
        <v>0.95836833493245854</v>
      </c>
      <c r="AT2" s="27">
        <f>BS!AS12/BS!AS22</f>
        <v>1.0832609305869301</v>
      </c>
      <c r="AU2" s="27">
        <f>BS!AT12/BS!AT22</f>
        <v>0.80915756107172365</v>
      </c>
      <c r="AV2" s="27">
        <f>BS!AU12/BS!AU22</f>
        <v>0.91437238697131751</v>
      </c>
      <c r="AW2" s="27">
        <f>BS!AV12/BS!AV22</f>
        <v>0.88257481760881429</v>
      </c>
      <c r="AX2" s="27">
        <f>BS!AW12/BS!AW22</f>
        <v>0.92491183018034162</v>
      </c>
      <c r="AY2" s="27">
        <f>BS!AX12/BS!AX22</f>
        <v>0.55415237103296155</v>
      </c>
      <c r="AZ2" s="27">
        <f>BS!AY12/BS!AY22</f>
        <v>0.75316918381744991</v>
      </c>
      <c r="BA2" s="27">
        <f>BS!AZ12/BS!AZ22</f>
        <v>0.79360353767341918</v>
      </c>
      <c r="BB2" s="27">
        <f>BS!BA12/BS!BA22</f>
        <v>1.0229255696317727</v>
      </c>
      <c r="BC2" s="27">
        <f>BS!BB12/BS!BB22</f>
        <v>0.68683100096143568</v>
      </c>
      <c r="BD2" s="27">
        <f>BS!BC12/BS!BC22</f>
        <v>0.8107965181439315</v>
      </c>
      <c r="BE2" s="27">
        <f>BS!BD12/BS!BD22</f>
        <v>0.97023261112097603</v>
      </c>
      <c r="BF2" s="27">
        <f>BS!BE12/BS!BE22</f>
        <v>1.1245539482598095</v>
      </c>
      <c r="BG2" s="27">
        <f>BS!BF12/BS!BF22</f>
        <v>0.95488874983628991</v>
      </c>
      <c r="BH2" s="27">
        <f>BS!BG12/BS!BG22</f>
        <v>1.0667846621973838</v>
      </c>
      <c r="BI2" s="27">
        <f>BS!BH12/BS!BH22</f>
        <v>1.1304834776759436</v>
      </c>
      <c r="BJ2" s="27">
        <f>BS!BI12/BS!BI22</f>
        <v>1.3777525044766006</v>
      </c>
      <c r="BK2" s="27">
        <f>BS!BJ12/BS!BJ22</f>
        <v>1.1347678369195924</v>
      </c>
      <c r="BL2" s="27">
        <f>BS!BK12/BS!BK22</f>
        <v>1.4623304675046387</v>
      </c>
      <c r="BM2" s="27">
        <f>BS!BL12/BS!BL22</f>
        <v>1.7791712341666708</v>
      </c>
      <c r="BN2" s="27">
        <f>BS!BM12/BS!BM22</f>
        <v>2.1012924263598642</v>
      </c>
      <c r="BO2" s="27">
        <f>BS!BN12/BS!BN22</f>
        <v>1.561752261453166</v>
      </c>
      <c r="BP2" s="27">
        <f>BS!BO12/BS!BO22</f>
        <v>1.7404746680708618</v>
      </c>
      <c r="BQ2" s="27">
        <f>BS!BP12/BS!BP22</f>
        <v>1.542610336817654</v>
      </c>
      <c r="BR2" s="27">
        <f>BS!BQ12/BS!BQ22</f>
        <v>1.6274267124014286</v>
      </c>
      <c r="BS2" s="27">
        <f>BS!BR12/BS!BR22</f>
        <v>1.5129790993845589</v>
      </c>
    </row>
    <row r="3" spans="1:71" s="32" customFormat="1" x14ac:dyDescent="0.25">
      <c r="A3" s="29" t="s">
        <v>283</v>
      </c>
      <c r="B3" s="30" t="s">
        <v>222</v>
      </c>
      <c r="C3" s="30" t="s">
        <v>247</v>
      </c>
      <c r="D3" s="31">
        <f>(BS!C12-BS!C10)/BS!C22</f>
        <v>1.2531593781252841</v>
      </c>
      <c r="E3" s="31">
        <f>(BS!D12-BS!D10)/BS!D22</f>
        <v>1.3732694355697548</v>
      </c>
      <c r="F3" s="31">
        <f>(BS!E12-BS!E10)/BS!E22</f>
        <v>0.9973164145973793</v>
      </c>
      <c r="G3" s="31">
        <f>(BS!F12-BS!F10)/BS!F22</f>
        <v>0.5116999482279303</v>
      </c>
      <c r="H3" s="31">
        <f>(BS!G12-BS!G10)/BS!G22</f>
        <v>0.60737110983683484</v>
      </c>
      <c r="I3" s="31">
        <f>(BS!H12-BS!H10)/BS!H22</f>
        <v>0.52897439828299864</v>
      </c>
      <c r="J3" s="31">
        <f>(BS!I12-BS!I10)/BS!I22</f>
        <v>0.59299129638112691</v>
      </c>
      <c r="K3" s="31">
        <f>(BS!J12-BS!J10)/BS!J22</f>
        <v>0.52167978767874801</v>
      </c>
      <c r="L3" s="31">
        <f>(BS!K12-BS!K10)/BS!K22</f>
        <v>0.65004941731017774</v>
      </c>
      <c r="M3" s="31">
        <f>(BS!L12-BS!L10)/BS!L22</f>
        <v>0.5182906365365253</v>
      </c>
      <c r="N3" s="31">
        <f>(BS!M12-BS!M10)/BS!M22</f>
        <v>0.62017748989755694</v>
      </c>
      <c r="O3" s="31">
        <f>(BS!N12-BS!N10)/BS!N22</f>
        <v>0.47305068456460431</v>
      </c>
      <c r="P3" s="31">
        <f>(BS!O12-BS!O10)/BS!O22</f>
        <v>0.4565109939488346</v>
      </c>
      <c r="Q3" s="31">
        <f>(BS!P12-BS!P10)/BS!P22</f>
        <v>0.52112288872179235</v>
      </c>
      <c r="R3" s="31">
        <f>(BS!Q12-BS!Q10)/BS!Q22</f>
        <v>0.56898984198645597</v>
      </c>
      <c r="S3" s="31">
        <f>(BS!R12-BS!R10)/BS!R22</f>
        <v>0.41074851816759578</v>
      </c>
      <c r="T3" s="31">
        <f>(BS!S12-BS!S10)/BS!S22</f>
        <v>0.44065440201752404</v>
      </c>
      <c r="U3" s="31">
        <f>(BS!T12-BS!T10)/BS!T22</f>
        <v>0.54018626760922561</v>
      </c>
      <c r="V3" s="31">
        <f>(BS!U12-BS!U10)/BS!U22</f>
        <v>0.65241989542834167</v>
      </c>
      <c r="W3" s="31">
        <f>(BS!V12-BS!V10)/BS!V22</f>
        <v>0.50265488738047315</v>
      </c>
      <c r="X3" s="31">
        <f>(BS!W12-BS!W10)/BS!W22</f>
        <v>0.49688519224909439</v>
      </c>
      <c r="Y3" s="31">
        <f>(BS!X12-BS!X10)/BS!X22</f>
        <v>0.58199725408766489</v>
      </c>
      <c r="Z3" s="31">
        <f>(BS!Y12-BS!Y10)/BS!Y22</f>
        <v>0.6393632037545488</v>
      </c>
      <c r="AA3" s="31">
        <f>(BS!Z12-BS!Z10)/BS!Z22</f>
        <v>0.51730148515604024</v>
      </c>
      <c r="AB3" s="31">
        <f>(BS!AA12-BS!AA10)/BS!AA22</f>
        <v>0.57690940642706323</v>
      </c>
      <c r="AC3" s="31">
        <f>(BS!AB12-BS!AB10)/BS!AB22</f>
        <v>0.6238038654861302</v>
      </c>
      <c r="AD3" s="31">
        <f>(BS!AC12-BS!AC10)/BS!AC22</f>
        <v>0.61893616339093915</v>
      </c>
      <c r="AE3" s="31">
        <f>(BS!AD12-BS!AD10)/BS!AD22</f>
        <v>0.50349151543658155</v>
      </c>
      <c r="AF3" s="31">
        <f>(BS!AE12-BS!AE10)/BS!AE22</f>
        <v>0.59579051669431438</v>
      </c>
      <c r="AG3" s="31">
        <f>(BS!AF12-BS!AF10)/BS!AF22</f>
        <v>0.65956202090382188</v>
      </c>
      <c r="AH3" s="31">
        <f>(BS!AG12-BS!AG10)/BS!AG22</f>
        <v>0.69679930795847744</v>
      </c>
      <c r="AI3" s="31">
        <f>(BS!AH12-BS!AH10)/BS!AH22</f>
        <v>0.3997821214880603</v>
      </c>
      <c r="AJ3" s="31">
        <f>(BS!AI12-BS!AI10)/BS!AI22</f>
        <v>0.48849632853085539</v>
      </c>
      <c r="AK3" s="31">
        <f>(BS!AJ12-BS!AJ10)/BS!AJ22</f>
        <v>0.6556601132887846</v>
      </c>
      <c r="AL3" s="31">
        <f>(BS!AK12-BS!AK10)/BS!AK22</f>
        <v>0.65721268559394885</v>
      </c>
      <c r="AM3" s="31">
        <f>(BS!AL12-BS!AL10)/BS!AL22</f>
        <v>0.50558012379235395</v>
      </c>
      <c r="AN3" s="31">
        <f>(BS!AM12-BS!AM10)/BS!AM22</f>
        <v>0.61995586237084721</v>
      </c>
      <c r="AO3" s="31">
        <f>(BS!AN12-BS!AN10)/BS!AN22</f>
        <v>0.58962506868071973</v>
      </c>
      <c r="AP3" s="31">
        <f>(BS!AO12-BS!AO10)/BS!AO22</f>
        <v>0.64552617095849152</v>
      </c>
      <c r="AQ3" s="31">
        <f>(BS!AP12-BS!AP10)/BS!AP22</f>
        <v>0.44505619684082626</v>
      </c>
      <c r="AR3" s="31">
        <f>(BS!AQ12-BS!AQ10)/BS!AQ22</f>
        <v>0.54064854989723687</v>
      </c>
      <c r="AS3" s="31">
        <f>(BS!AR12-BS!AR10)/BS!AR22</f>
        <v>0.64178534033498025</v>
      </c>
      <c r="AT3" s="31">
        <f>(BS!AS12-BS!AS10)/BS!AS22</f>
        <v>0.74103431221846472</v>
      </c>
      <c r="AU3" s="31">
        <f>(BS!AT12-BS!AT10)/BS!AT22</f>
        <v>0.45945086435457727</v>
      </c>
      <c r="AV3" s="31">
        <f>(BS!AU12-BS!AU10)/BS!AU22</f>
        <v>0.57811181332036943</v>
      </c>
      <c r="AW3" s="31">
        <f>(BS!AV12-BS!AV10)/BS!AV22</f>
        <v>0.5187316034008177</v>
      </c>
      <c r="AX3" s="31">
        <f>(BS!AW12-BS!AW10)/BS!AW22</f>
        <v>0.57563011197358649</v>
      </c>
      <c r="AY3" s="31">
        <f>(BS!AX12-BS!AX10)/BS!AX22</f>
        <v>0.3293101335620634</v>
      </c>
      <c r="AZ3" s="31">
        <f>(BS!AY12-BS!AY10)/BS!AY22</f>
        <v>0.49177177407254885</v>
      </c>
      <c r="BA3" s="31">
        <f>(BS!AZ12-BS!AZ10)/BS!AZ22</f>
        <v>0.53557759681111128</v>
      </c>
      <c r="BB3" s="31">
        <f>(BS!BA12-BS!BA10)/BS!BA22</f>
        <v>0.70421237434732653</v>
      </c>
      <c r="BC3" s="31">
        <f>(BS!BB12-BS!BB10)/BS!BB22</f>
        <v>0.42069757504540112</v>
      </c>
      <c r="BD3" s="31">
        <f>(BS!BC12-BS!BC10)/BS!BC22</f>
        <v>0.53637650197860054</v>
      </c>
      <c r="BE3" s="31">
        <f>(BS!BD12-BS!BD10)/BS!BD22</f>
        <v>0.6317353533390736</v>
      </c>
      <c r="BF3" s="31">
        <f>(BS!BE12-BS!BE10)/BS!BE22</f>
        <v>0.78753989559219373</v>
      </c>
      <c r="BG3" s="31">
        <f>(BS!BF12-BS!BF10)/BS!BF22</f>
        <v>0.61326270754813084</v>
      </c>
      <c r="BH3" s="31">
        <f>(BS!BG12-BS!BG10)/BS!BG22</f>
        <v>0.7508001066808907</v>
      </c>
      <c r="BI3" s="31">
        <f>(BS!BH12-BS!BH10)/BS!BH22</f>
        <v>0.82524173883797181</v>
      </c>
      <c r="BJ3" s="31">
        <f>(BS!BI12-BS!BI10)/BS!BI22</f>
        <v>1.0367686202390745</v>
      </c>
      <c r="BK3" s="31">
        <f>(BS!BJ12-BS!BJ10)/BS!BJ22</f>
        <v>0.79691559523016453</v>
      </c>
      <c r="BL3" s="31">
        <f>(BS!BK12-BS!BK10)/BS!BK22</f>
        <v>1.1371677947056211</v>
      </c>
      <c r="BM3" s="31">
        <f>(BS!BL12-BS!BL10)/BS!BL22</f>
        <v>1.3042751800037669</v>
      </c>
      <c r="BN3" s="31">
        <f>(BS!BM12-BS!BM10)/BS!BM22</f>
        <v>1.6509582155199496</v>
      </c>
      <c r="BO3" s="31">
        <f>(BS!BN12-BS!BN10)/BS!BN22</f>
        <v>1.2286256200758681</v>
      </c>
      <c r="BP3" s="31">
        <f>(BS!BO12-BS!BO10)/BS!BO22</f>
        <v>1.3970361454846354</v>
      </c>
      <c r="BQ3" s="31">
        <f>(BS!BP12-BS!BP10)/BS!BP22</f>
        <v>1.1442000580720093</v>
      </c>
      <c r="BR3" s="31">
        <f>(BS!BQ12-BS!BQ10)/BS!BQ22</f>
        <v>1.2430779023303511</v>
      </c>
      <c r="BS3" s="31">
        <f>(BS!BR12-BS!BR10)/BS!BR22</f>
        <v>1.0733958929985983</v>
      </c>
    </row>
    <row r="4" spans="1:71" s="32" customFormat="1" x14ac:dyDescent="0.25">
      <c r="A4" s="29" t="s">
        <v>284</v>
      </c>
      <c r="B4" s="30" t="s">
        <v>223</v>
      </c>
      <c r="C4" s="30" t="s">
        <v>248</v>
      </c>
      <c r="D4" s="31">
        <f>BS!C8/BS!C22</f>
        <v>6.3119374488589869E-2</v>
      </c>
      <c r="E4" s="31">
        <f>BS!D8/BS!D22</f>
        <v>0.12121938232161873</v>
      </c>
      <c r="F4" s="31">
        <f>BS!E8/BS!E22</f>
        <v>0.15967333145592791</v>
      </c>
      <c r="G4" s="31">
        <f>BS!F8/BS!F22</f>
        <v>2.0233480183021128E-2</v>
      </c>
      <c r="H4" s="31">
        <f>BS!G8/BS!G22</f>
        <v>3.1027472241046759E-2</v>
      </c>
      <c r="I4" s="31">
        <f>BS!H8/BS!H22</f>
        <v>1.7410919603162437E-2</v>
      </c>
      <c r="J4" s="31">
        <f>BS!I8/BS!I22</f>
        <v>2.2626998095329941E-2</v>
      </c>
      <c r="K4" s="31">
        <f>BS!J8/BS!J22</f>
        <v>1.6572415672781109E-2</v>
      </c>
      <c r="L4" s="31">
        <f>BS!K8/BS!K22</f>
        <v>2.0505468486961432E-2</v>
      </c>
      <c r="M4" s="31">
        <f>BS!L8/BS!L22</f>
        <v>1.2669202371629934E-2</v>
      </c>
      <c r="N4" s="31">
        <f>BS!M8/BS!M22</f>
        <v>1.1790260559866149E-2</v>
      </c>
      <c r="O4" s="31">
        <f>BS!N8/BS!N22</f>
        <v>9.1222763151675573E-3</v>
      </c>
      <c r="P4" s="31">
        <f>BS!O8/BS!O22</f>
        <v>4.1114972140674612E-3</v>
      </c>
      <c r="Q4" s="31">
        <f>BS!P8/BS!P22</f>
        <v>4.8511897542872391E-3</v>
      </c>
      <c r="R4" s="31">
        <f>BS!Q8/BS!Q22</f>
        <v>9.7629796839729128E-3</v>
      </c>
      <c r="S4" s="31">
        <f>BS!R8/BS!R22</f>
        <v>2.7690251121932586E-3</v>
      </c>
      <c r="T4" s="31">
        <f>BS!S8/BS!S22</f>
        <v>6.5230043001713589E-3</v>
      </c>
      <c r="U4" s="31">
        <f>BS!T8/BS!T22</f>
        <v>2.3094735338821389E-2</v>
      </c>
      <c r="V4" s="31">
        <f>BS!U8/BS!U22</f>
        <v>4.6091969432899851E-2</v>
      </c>
      <c r="W4" s="31">
        <f>BS!V8/BS!V22</f>
        <v>1.5201646371274916E-2</v>
      </c>
      <c r="X4" s="31">
        <f>BS!W8/BS!W22</f>
        <v>3.6395851437212919E-2</v>
      </c>
      <c r="Y4" s="31">
        <f>BS!X8/BS!X22</f>
        <v>5.0385221999069564E-2</v>
      </c>
      <c r="Z4" s="31">
        <f>BS!Y8/BS!Y22</f>
        <v>3.9028486685765001E-2</v>
      </c>
      <c r="AA4" s="31">
        <f>BS!Z8/BS!Z22</f>
        <v>2.0232780854610773E-2</v>
      </c>
      <c r="AB4" s="31">
        <f>BS!AA8/BS!AA22</f>
        <v>1.8864078278868469E-2</v>
      </c>
      <c r="AC4" s="31">
        <f>BS!AB8/BS!AB22</f>
        <v>1.7471450503690929E-2</v>
      </c>
      <c r="AD4" s="31">
        <f>BS!AC8/BS!AC22</f>
        <v>1.4358694838992379E-2</v>
      </c>
      <c r="AE4" s="31">
        <f>BS!AD8/BS!AD22</f>
        <v>3.1958608355860625E-2</v>
      </c>
      <c r="AF4" s="31">
        <f>BS!AE8/BS!AE22</f>
        <v>3.3705926231059558E-2</v>
      </c>
      <c r="AG4" s="31">
        <f>BS!AF8/BS!AF22</f>
        <v>1.8545658506576922E-2</v>
      </c>
      <c r="AH4" s="31">
        <f>BS!AG8/BS!AG22</f>
        <v>1.2708630164868716E-2</v>
      </c>
      <c r="AI4" s="31">
        <f>BS!AH8/BS!AH22</f>
        <v>1.4927172859988107E-2</v>
      </c>
      <c r="AJ4" s="31">
        <f>BS!AI8/BS!AI22</f>
        <v>2.187766012458333E-2</v>
      </c>
      <c r="AK4" s="31">
        <f>BS!AJ8/BS!AJ22</f>
        <v>9.659064884039309E-2</v>
      </c>
      <c r="AL4" s="31">
        <f>BS!AK8/BS!AK22</f>
        <v>3.5249567712207421E-2</v>
      </c>
      <c r="AM4" s="31">
        <f>BS!AL8/BS!AL22</f>
        <v>2.8494333087431805E-2</v>
      </c>
      <c r="AN4" s="31">
        <f>BS!AM8/BS!AM22</f>
        <v>4.3845810117001192E-2</v>
      </c>
      <c r="AO4" s="31">
        <f>BS!AN8/BS!AN22</f>
        <v>1.3727422576115681E-2</v>
      </c>
      <c r="AP4" s="31">
        <f>BS!AO8/BS!AO22</f>
        <v>2.0372891502283504E-2</v>
      </c>
      <c r="AQ4" s="31">
        <f>BS!AP8/BS!AP22</f>
        <v>4.8540539047829456E-2</v>
      </c>
      <c r="AR4" s="31">
        <f>BS!AQ8/BS!AQ22</f>
        <v>4.8006528484881052E-2</v>
      </c>
      <c r="AS4" s="31">
        <f>BS!AR8/BS!AR22</f>
        <v>9.7193634818197386E-2</v>
      </c>
      <c r="AT4" s="31">
        <f>BS!AS8/BS!AS22</f>
        <v>7.2331457545257286E-2</v>
      </c>
      <c r="AU4" s="31">
        <f>BS!AT8/BS!AT22</f>
        <v>2.6281495103546257E-2</v>
      </c>
      <c r="AV4" s="31">
        <f>BS!AU8/BS!AU22</f>
        <v>4.598152649489548E-2</v>
      </c>
      <c r="AW4" s="31">
        <f>BS!AV8/BS!AV22</f>
        <v>1.4144622561913742E-2</v>
      </c>
      <c r="AX4" s="31">
        <f>BS!AW8/BS!AW22</f>
        <v>7.4371138662153264E-3</v>
      </c>
      <c r="AY4" s="31">
        <f>BS!AX8/BS!AX22</f>
        <v>1.4474329126332555E-2</v>
      </c>
      <c r="AZ4" s="31">
        <f>BS!AY8/BS!AY22</f>
        <v>2.814995004006372E-2</v>
      </c>
      <c r="BA4" s="31">
        <f>BS!AZ8/BS!AZ22</f>
        <v>1.4175606869812995E-2</v>
      </c>
      <c r="BB4" s="31">
        <f>BS!BA8/BS!BA22</f>
        <v>4.0049597494340658E-2</v>
      </c>
      <c r="BC4" s="31">
        <f>BS!BB8/BS!BB22</f>
        <v>1.4386817647687211E-2</v>
      </c>
      <c r="BD4" s="31">
        <f>BS!BC8/BS!BC22</f>
        <v>2.0032390756315143E-2</v>
      </c>
      <c r="BE4" s="31">
        <f>BS!BD8/BS!BD22</f>
        <v>2.7807465131783931E-2</v>
      </c>
      <c r="BF4" s="31">
        <f>BS!BE8/BS!BE22</f>
        <v>0.14356979056851898</v>
      </c>
      <c r="BG4" s="31">
        <f>BS!BF8/BS!BF22</f>
        <v>0.14407078100670848</v>
      </c>
      <c r="BH4" s="31">
        <f>BS!BG8/BS!BG22</f>
        <v>0.20236637612287697</v>
      </c>
      <c r="BI4" s="31">
        <f>BS!BH8/BS!BH22</f>
        <v>0.23078785840410326</v>
      </c>
      <c r="BJ4" s="31">
        <f>BS!BI8/BS!BI22</f>
        <v>0.29600816273855035</v>
      </c>
      <c r="BK4" s="31">
        <f>BS!BJ8/BS!BJ22</f>
        <v>0.28808873492771969</v>
      </c>
      <c r="BL4" s="31">
        <f>BS!BK8/BS!BK22</f>
        <v>0.44855881046332347</v>
      </c>
      <c r="BM4" s="31">
        <f>BS!BL8/BS!BL22</f>
        <v>0.56326812472534638</v>
      </c>
      <c r="BN4" s="31">
        <f>BS!BM8/BS!BM22</f>
        <v>0.81455360915206865</v>
      </c>
      <c r="BO4" s="31">
        <f>BS!BN8/BS!BN22</f>
        <v>0.66658155821418141</v>
      </c>
      <c r="BP4" s="31">
        <f>BS!BO8/BS!BO22</f>
        <v>0.70809042013013879</v>
      </c>
      <c r="BQ4" s="31">
        <f>BS!BP8/BS!BP22</f>
        <v>0.42370789779326362</v>
      </c>
      <c r="BR4" s="31">
        <f>BS!BQ8/BS!BQ22</f>
        <v>0.45107677074861208</v>
      </c>
      <c r="BS4" s="31">
        <f>BS!BR8/BS!BR22</f>
        <v>0.37910547803302658</v>
      </c>
    </row>
    <row r="5" spans="1:71" s="32" customFormat="1" x14ac:dyDescent="0.25">
      <c r="A5" s="29" t="s">
        <v>285</v>
      </c>
      <c r="B5" s="30" t="s">
        <v>224</v>
      </c>
      <c r="C5" s="30" t="s">
        <v>249</v>
      </c>
      <c r="D5" s="33">
        <f>BS!C12-BS!C22</f>
        <v>3.7556000000000003</v>
      </c>
      <c r="E5" s="33">
        <f>BS!D12-BS!D22</f>
        <v>3.7322999999999995</v>
      </c>
      <c r="F5" s="33">
        <f>BS!E12-BS!E22</f>
        <v>2.6602999999999994</v>
      </c>
      <c r="G5" s="33">
        <f>BS!F12-BS!F22</f>
        <v>-1.4290273690917523</v>
      </c>
      <c r="H5" s="33">
        <f>BS!G12-BS!G22</f>
        <v>-0.3448999999999991</v>
      </c>
      <c r="I5" s="33">
        <f>BS!H12-BS!H22</f>
        <v>-0.36339999999999861</v>
      </c>
      <c r="J5" s="33">
        <f>BS!I12-BS!I22</f>
        <v>2.3099999999999454E-2</v>
      </c>
      <c r="K5" s="33">
        <f>BS!J12-BS!J22</f>
        <v>-1.3897709105653391</v>
      </c>
      <c r="L5" s="33">
        <f>BS!K12-BS!K22</f>
        <v>0.27839999999999954</v>
      </c>
      <c r="M5" s="33">
        <f>BS!L12-BS!L22</f>
        <v>-1.0040000000000013</v>
      </c>
      <c r="N5" s="33">
        <f>BS!M12-BS!M22</f>
        <v>0.25350000000000072</v>
      </c>
      <c r="O5" s="33">
        <f>BS!N12-BS!N22</f>
        <v>-1.9923000000000002</v>
      </c>
      <c r="P5" s="33">
        <f>BS!O12-BS!O22</f>
        <v>-1.6003000000000007</v>
      </c>
      <c r="Q5" s="33">
        <f>BS!P12-BS!P22</f>
        <v>-0.82360000000000078</v>
      </c>
      <c r="R5" s="33">
        <f>BS!Q12-BS!Q22</f>
        <v>-6.2099999999999156E-2</v>
      </c>
      <c r="S5" s="33">
        <f>BS!R12-BS!R22</f>
        <v>-3.7284000000000006</v>
      </c>
      <c r="T5" s="33">
        <f>BS!S12-BS!S22</f>
        <v>-2.8361000000000001</v>
      </c>
      <c r="U5" s="33">
        <f>BS!T12-BS!T22</f>
        <v>-1.099400000000001</v>
      </c>
      <c r="V5" s="33">
        <f>BS!U12-BS!U22</f>
        <v>0.44260000000000055</v>
      </c>
      <c r="W5" s="33">
        <f>BS!V12-BS!V22</f>
        <v>-1.2684999999999995</v>
      </c>
      <c r="X5" s="33">
        <f>BS!W12-BS!W22</f>
        <v>-4.5056000000000012</v>
      </c>
      <c r="Y5" s="33">
        <f>BS!X12-BS!X22</f>
        <v>-2.5743000000000009</v>
      </c>
      <c r="Z5" s="33">
        <f>BS!Y12-BS!Y22</f>
        <v>-1.5658999999999992</v>
      </c>
      <c r="AA5" s="33">
        <f>BS!Z12-BS!Z22</f>
        <v>-3.8426999999999989</v>
      </c>
      <c r="AB5" s="33">
        <f>BS!AA12-BS!AA22</f>
        <v>-1.8531999999999975</v>
      </c>
      <c r="AC5" s="33">
        <f>BS!AB12-BS!AB22</f>
        <v>-2.0156999999999989</v>
      </c>
      <c r="AD5" s="33">
        <f>BS!AC12-BS!AC22</f>
        <v>-2.1451999999999991</v>
      </c>
      <c r="AE5" s="33">
        <f>BS!AD12-BS!AD22</f>
        <v>-2.4991000000000021</v>
      </c>
      <c r="AF5" s="33">
        <f>BS!AE12-BS!AE22</f>
        <v>-1.8138999999999967</v>
      </c>
      <c r="AG5" s="33">
        <f>BS!AF12-BS!AF22</f>
        <v>-4.8500000000000654E-2</v>
      </c>
      <c r="AH5" s="33">
        <f>BS!AG12-BS!AG22</f>
        <v>0.54439999999999777</v>
      </c>
      <c r="AI5" s="33">
        <f>BS!AH12-BS!AH22</f>
        <v>-8.267100000000001</v>
      </c>
      <c r="AJ5" s="33">
        <f>BS!AI12-BS!AI22</f>
        <v>-6.9045000000000023</v>
      </c>
      <c r="AK5" s="33">
        <f>BS!AJ12-BS!AJ22</f>
        <v>-0.78940000000000055</v>
      </c>
      <c r="AL5" s="33">
        <f>BS!AK12-BS!AK22</f>
        <v>-0.96950000000000003</v>
      </c>
      <c r="AM5" s="33">
        <f>BS!AL12-BS!AL22</f>
        <v>-5.3978999999999999</v>
      </c>
      <c r="AN5" s="33">
        <f>BS!AM12-BS!AM22</f>
        <v>-1.2500999999999998</v>
      </c>
      <c r="AO5" s="33">
        <f>BS!AN12-BS!AN22</f>
        <v>-2.6234999999999999</v>
      </c>
      <c r="AP5" s="33">
        <f>BS!AO12-BS!AO22</f>
        <v>-0.77949999999999875</v>
      </c>
      <c r="AQ5" s="33">
        <f>BS!AP12-BS!AP22</f>
        <v>-8.4075999999999986</v>
      </c>
      <c r="AR5" s="33">
        <f>BS!AQ12-BS!AQ22</f>
        <v>-6.3769999999999989</v>
      </c>
      <c r="AS5" s="33">
        <f>BS!AR12-BS!AR22</f>
        <v>-1.0457000000000001</v>
      </c>
      <c r="AT5" s="33">
        <f>BS!AS12-BS!AS22</f>
        <v>1.8687000000000005</v>
      </c>
      <c r="AU5" s="33">
        <f>BS!AT12-BS!AT22</f>
        <v>-5.5208999999999975</v>
      </c>
      <c r="AV5" s="33">
        <f>BS!AU12-BS!AU22</f>
        <v>-2.2016999999999989</v>
      </c>
      <c r="AW5" s="33">
        <f>BS!AV12-BS!AV22</f>
        <v>-3.075800000000001</v>
      </c>
      <c r="AX5" s="33">
        <f>BS!AW12-BS!AW22</f>
        <v>-1.8012000000000015</v>
      </c>
      <c r="AY5" s="33">
        <f>BS!AX12-BS!AX22</f>
        <v>-17.465100000000003</v>
      </c>
      <c r="AZ5" s="33">
        <f>BS!AY12-BS!AY22</f>
        <v>-7.7319999999999993</v>
      </c>
      <c r="BA5" s="33">
        <f>BS!AZ12-BS!AZ22</f>
        <v>-6.6277000000000008</v>
      </c>
      <c r="BB5" s="33">
        <f>BS!BA12-BS!BA22</f>
        <v>0.60460000000000136</v>
      </c>
      <c r="BC5" s="33">
        <f>BS!BB12-BS!BB22</f>
        <v>-11.726300000000002</v>
      </c>
      <c r="BD5" s="33">
        <f>BS!BC12-BS!BC22</f>
        <v>-6.2969000000000008</v>
      </c>
      <c r="BE5" s="33">
        <f>BS!BD12-BS!BD22</f>
        <v>-0.88849999999999696</v>
      </c>
      <c r="BF5" s="33">
        <f>BS!BE12-BS!BE22</f>
        <v>3.4380999999999986</v>
      </c>
      <c r="BG5" s="33">
        <f>BS!BF12-BS!BF22</f>
        <v>-1.5499999999999972</v>
      </c>
      <c r="BH5" s="33">
        <f>BS!BG12-BS!BG22</f>
        <v>2.2035999999999945</v>
      </c>
      <c r="BI5" s="33">
        <f>BS!BH12-BS!BH22</f>
        <v>3.8795999999999964</v>
      </c>
      <c r="BJ5" s="33">
        <f>BS!BI12-BS!BI22</f>
        <v>9.3665999999999983</v>
      </c>
      <c r="BK5" s="33">
        <f>BS!BJ12-BS!BJ22</f>
        <v>4.0459999999999994</v>
      </c>
      <c r="BL5" s="33">
        <f>BS!BK12-BS!BK22</f>
        <v>12.384400000000003</v>
      </c>
      <c r="BM5" s="33">
        <f>BS!BL12-BS!BL22</f>
        <v>16.135000000000002</v>
      </c>
      <c r="BN5" s="33">
        <f>BS!BM12-BS!BM22</f>
        <v>20.331399999999999</v>
      </c>
      <c r="BO5" s="33">
        <f>BS!BN12-BS!BN22</f>
        <v>15.401</v>
      </c>
      <c r="BP5" s="33">
        <f>BS!BO12-BS!BO22</f>
        <v>19.687000000000001</v>
      </c>
      <c r="BQ5" s="33">
        <f>BS!BP12-BS!BP22</f>
        <v>14.950000000000003</v>
      </c>
      <c r="BR5" s="33">
        <f>BS!BQ12-BS!BQ22</f>
        <v>17.742999999999999</v>
      </c>
      <c r="BS5" s="33">
        <f>BS!BR12-BS!BR22</f>
        <v>16.836999999999996</v>
      </c>
    </row>
    <row r="6" spans="1:71" s="37" customFormat="1" x14ac:dyDescent="0.25">
      <c r="A6" s="34" t="s">
        <v>286</v>
      </c>
      <c r="B6" s="35" t="s">
        <v>225</v>
      </c>
      <c r="C6" s="30" t="s">
        <v>250</v>
      </c>
      <c r="D6" s="36">
        <f>D5/BS!C16</f>
        <v>0.15402408215492636</v>
      </c>
      <c r="E6" s="36">
        <f>E5/BS!D16</f>
        <v>0.15717594542238691</v>
      </c>
      <c r="F6" s="36">
        <f>F5/BS!E16</f>
        <v>9.5952072655661053E-2</v>
      </c>
      <c r="G6" s="36">
        <f>G5/BS!F16</f>
        <v>-4.4472684456188606E-2</v>
      </c>
      <c r="H6" s="36">
        <f>H5/BS!G16</f>
        <v>-9.8577500092889535E-3</v>
      </c>
      <c r="I6" s="36">
        <f>I5/BS!H16</f>
        <v>-1.0463907581293924E-2</v>
      </c>
      <c r="J6" s="36">
        <f>J5/BS!I16</f>
        <v>6.6964673960306627E-4</v>
      </c>
      <c r="K6" s="36">
        <f>K5/BS!J16</f>
        <v>-3.9496618313677498E-2</v>
      </c>
      <c r="L6" s="36">
        <f>L5/BS!K16</f>
        <v>7.7844294633944346E-3</v>
      </c>
      <c r="M6" s="36">
        <f>M5/BS!L16</f>
        <v>-2.7687386244553563E-2</v>
      </c>
      <c r="N6" s="36">
        <f>N5/BS!M16</f>
        <v>6.8836299947049187E-3</v>
      </c>
      <c r="O6" s="36">
        <f>O5/BS!N16</f>
        <v>-5.2097443111987413E-2</v>
      </c>
      <c r="P6" s="36">
        <f>P5/BS!O16</f>
        <v>-4.082314646639866E-2</v>
      </c>
      <c r="Q6" s="36">
        <f>Q5/BS!P16</f>
        <v>-2.0973233407437418E-2</v>
      </c>
      <c r="R6" s="36">
        <f>R5/BS!Q16</f>
        <v>-1.6334196073479988E-3</v>
      </c>
      <c r="S6" s="36">
        <f>S5/BS!R16</f>
        <v>-9.1499867476857552E-2</v>
      </c>
      <c r="T6" s="36">
        <f>T5/BS!S16</f>
        <v>-7.1579462769139138E-2</v>
      </c>
      <c r="U6" s="36">
        <f>U5/BS!T16</f>
        <v>-2.8352077407309058E-2</v>
      </c>
      <c r="V6" s="36">
        <f>V5/BS!U16</f>
        <v>1.2105232928640405E-2</v>
      </c>
      <c r="W6" s="36">
        <f>W5/BS!V16</f>
        <v>-3.6053832051956156E-2</v>
      </c>
      <c r="X6" s="36">
        <f>X5/BS!W16</f>
        <v>-7.2526966619502267E-2</v>
      </c>
      <c r="Y6" s="36">
        <f>Y5/BS!X16</f>
        <v>-4.0948416416269943E-2</v>
      </c>
      <c r="Z6" s="36">
        <f>Z5/BS!Y16</f>
        <v>-2.4658755204494908E-2</v>
      </c>
      <c r="AA6" s="36">
        <f>AA5/BS!Z16</f>
        <v>-5.5595422387476653E-2</v>
      </c>
      <c r="AB6" s="36">
        <f>AB5/BS!AA16</f>
        <v>-2.6337743327804818E-2</v>
      </c>
      <c r="AC6" s="36">
        <f>AC5/BS!AB16</f>
        <v>-2.8494124332599655E-2</v>
      </c>
      <c r="AD6" s="36">
        <f>AD5/BS!AC16</f>
        <v>-3.0167897880287491E-2</v>
      </c>
      <c r="AE6" s="36">
        <f>AE5/BS!AD16</f>
        <v>-3.448865949504222E-2</v>
      </c>
      <c r="AF6" s="36">
        <f>AF5/BS!AE16</f>
        <v>-2.4902491896633811E-2</v>
      </c>
      <c r="AG6" s="36">
        <f>AG5/BS!AF16</f>
        <v>-6.6019359326358398E-4</v>
      </c>
      <c r="AH6" s="36">
        <f>AH5/BS!AG16</f>
        <v>7.3884171225616496E-3</v>
      </c>
      <c r="AI6" s="36">
        <f>AI5/BS!AH16</f>
        <v>-0.11233251217135973</v>
      </c>
      <c r="AJ6" s="36">
        <f>AJ5/BS!AI16</f>
        <v>-9.2014851379589785E-2</v>
      </c>
      <c r="AK6" s="36">
        <f>AK5/BS!AJ16</f>
        <v>-1.046921832312141E-2</v>
      </c>
      <c r="AL6" s="36">
        <f>AL5/BS!AK16</f>
        <v>-1.2377501672462835E-2</v>
      </c>
      <c r="AM6" s="36">
        <f>AM5/BS!AL16</f>
        <v>-6.3617495960485243E-2</v>
      </c>
      <c r="AN6" s="36">
        <f>AN5/BS!AM16</f>
        <v>-1.4564956256196891E-2</v>
      </c>
      <c r="AO6" s="36">
        <f>AO5/BS!AN16</f>
        <v>-2.8860719389321037E-2</v>
      </c>
      <c r="AP6" s="36">
        <f>AP5/BS!AO16</f>
        <v>-8.2398793246152915E-3</v>
      </c>
      <c r="AQ6" s="36">
        <f>AQ5/BS!AP16</f>
        <v>-8.7127555503971069E-2</v>
      </c>
      <c r="AR6" s="36">
        <f>AR5/BS!AQ16</f>
        <v>-6.3844250863754531E-2</v>
      </c>
      <c r="AS6" s="36">
        <f>AS5/BS!AR16</f>
        <v>-1.0461686835702396E-2</v>
      </c>
      <c r="AT6" s="36">
        <f>AT5/BS!AS16</f>
        <v>1.8237268947748526E-2</v>
      </c>
      <c r="AU6" s="36">
        <f>AU5/BS!AT16</f>
        <v>-5.2401435869010152E-2</v>
      </c>
      <c r="AV6" s="36">
        <f>AV5/BS!AU16</f>
        <v>-2.0867374598613188E-2</v>
      </c>
      <c r="AW6" s="36">
        <f>AW5/BS!AV16</f>
        <v>-2.8570977393462624E-2</v>
      </c>
      <c r="AX6" s="36">
        <f>AX5/BS!AW16</f>
        <v>-1.544618746210703E-2</v>
      </c>
      <c r="AY6" s="36">
        <f>AY5/BS!AX16</f>
        <v>-0.14436890114114018</v>
      </c>
      <c r="AZ6" s="36">
        <f>AZ5/BS!AY16</f>
        <v>-6.4475941184466062E-2</v>
      </c>
      <c r="BA6" s="36">
        <f>BA5/BS!AZ16</f>
        <v>-5.5530094266350409E-2</v>
      </c>
      <c r="BB6" s="36">
        <f>BB5/BS!BA16</f>
        <v>5.1200840079943209E-3</v>
      </c>
      <c r="BC6" s="36">
        <f>BC5/BS!BB16</f>
        <v>-0.10148502212517668</v>
      </c>
      <c r="BD6" s="36">
        <f>BD5/BS!BC16</f>
        <v>-5.4870976652669136E-2</v>
      </c>
      <c r="BE6" s="36">
        <f>BE5/BS!BD16</f>
        <v>-7.6977792101913653E-3</v>
      </c>
      <c r="BF6" s="36">
        <f>BF5/BS!BE16</f>
        <v>2.964395524048152E-2</v>
      </c>
      <c r="BG6" s="36">
        <f>BG5/BS!BF16</f>
        <v>-1.3437585881345224E-2</v>
      </c>
      <c r="BH6" s="36">
        <f>BH5/BS!BG16</f>
        <v>1.8156156458016933E-2</v>
      </c>
      <c r="BI6" s="36">
        <f>BI5/BS!BH16</f>
        <v>3.2369274719993561E-2</v>
      </c>
      <c r="BJ6" s="36">
        <f>BJ5/BS!BI16</f>
        <v>7.8028990336554457E-2</v>
      </c>
      <c r="BK6" s="36">
        <f>BK5/BS!BJ16</f>
        <v>3.472246060897325E-2</v>
      </c>
      <c r="BL6" s="36">
        <f>BL5/BS!BK16</f>
        <v>0.10386199146252487</v>
      </c>
      <c r="BM6" s="36">
        <f>BM5/BS!BL16</f>
        <v>0.1411495266438868</v>
      </c>
      <c r="BN6" s="36">
        <f>BN5/BS!BM16</f>
        <v>0.17712654833488115</v>
      </c>
      <c r="BO6" s="36">
        <f>BO5/BS!BN16</f>
        <v>0.12502739870596927</v>
      </c>
      <c r="BP6" s="36">
        <f>BP5/BS!BO16</f>
        <v>0.15622495377607784</v>
      </c>
      <c r="BQ6" s="36">
        <f>BQ5/BS!BP16</f>
        <v>0.12210859905906954</v>
      </c>
      <c r="BR6" s="36">
        <f>BR5/BS!BQ16</f>
        <v>0.14066897639792916</v>
      </c>
      <c r="BS6" s="36">
        <f>BS5/BS!BR16</f>
        <v>0.12647511737089198</v>
      </c>
    </row>
    <row r="7" spans="1:71" s="32" customFormat="1" x14ac:dyDescent="0.25">
      <c r="A7" s="38" t="s">
        <v>287</v>
      </c>
      <c r="B7" s="26" t="s">
        <v>226</v>
      </c>
      <c r="C7" s="30" t="s">
        <v>251</v>
      </c>
      <c r="D7" s="39">
        <f>BS!C50/BS!C43</f>
        <v>7.277374415436684E-2</v>
      </c>
      <c r="E7" s="39">
        <f>BS!D50/BS!D43</f>
        <v>7.1223626439619395E-2</v>
      </c>
      <c r="F7" s="39">
        <f>BS!E50/BS!E43</f>
        <v>5.6428110896196003E-2</v>
      </c>
      <c r="G7" s="39">
        <f>BS!F50/BS!F43</f>
        <v>0.17753267287969576</v>
      </c>
      <c r="H7" s="39">
        <f>BS!G50/BS!G43</f>
        <v>4.7786876749248475E-2</v>
      </c>
      <c r="I7" s="39">
        <f>BS!H50/BS!H43</f>
        <v>4.3019738468238367E-2</v>
      </c>
      <c r="J7" s="39">
        <f>BS!I50/BS!I43</f>
        <v>4.5363206468769172E-2</v>
      </c>
      <c r="K7" s="39">
        <f>BS!J50/BS!J43</f>
        <v>4.3458880752171102E-2</v>
      </c>
      <c r="L7" s="39">
        <f>BS!K50/BS!K43</f>
        <v>3.6989821728484994E-2</v>
      </c>
      <c r="M7" s="39">
        <f>BS!L50/BS!L43</f>
        <v>2.2732911549435558E-2</v>
      </c>
      <c r="N7" s="39">
        <f>BS!M50/BS!M43</f>
        <v>5.241581259150805E-2</v>
      </c>
      <c r="O7" s="39">
        <f>BS!N50/BS!N43</f>
        <v>2.9135036886560464E-2</v>
      </c>
      <c r="P7" s="39">
        <f>BS!O50/BS!O43</f>
        <v>2.3897932248130225E-2</v>
      </c>
      <c r="Q7" s="39">
        <f>BS!P50/BS!P43</f>
        <v>-2.9065207478340172E-2</v>
      </c>
      <c r="R7" s="39">
        <f>BS!Q50/BS!Q43</f>
        <v>-7.3933198621181501E-2</v>
      </c>
      <c r="S7" s="39">
        <f>BS!R50/BS!R43</f>
        <v>-3.5002009832720081E-2</v>
      </c>
      <c r="T7" s="39">
        <f>BS!S50/BS!S43</f>
        <v>9.1049482015314338E-3</v>
      </c>
      <c r="U7" s="39">
        <f>BS!T50/BS!T43</f>
        <v>1.0178525988723264E-2</v>
      </c>
      <c r="V7" s="39">
        <f>BS!U50/BS!U43</f>
        <v>2.5285638528660268E-2</v>
      </c>
      <c r="W7" s="39">
        <f>BS!V50/BS!V43</f>
        <v>3.9803334758443783E-2</v>
      </c>
      <c r="X7" s="39">
        <f>BS!W50/BS!W43</f>
        <v>4.9545124503480977E-3</v>
      </c>
      <c r="Y7" s="39">
        <f>BS!X50/BS!X43</f>
        <v>7.6036387122198998E-2</v>
      </c>
      <c r="Z7" s="39">
        <f>BS!Y50/BS!Y43</f>
        <v>6.8845297819466579E-3</v>
      </c>
      <c r="AA7" s="39">
        <f>BS!Z50/BS!Z43</f>
        <v>2.3052337377523061E-2</v>
      </c>
      <c r="AB7" s="39">
        <f>BS!AA50/BS!AA43</f>
        <v>1.6703088742199293E-2</v>
      </c>
      <c r="AC7" s="39">
        <f>BS!AB50/BS!AB43</f>
        <v>3.3917819096142394E-2</v>
      </c>
      <c r="AD7" s="39">
        <f>BS!AC50/BS!AC43</f>
        <v>4.0293260935973942E-2</v>
      </c>
      <c r="AE7" s="39">
        <f>BS!AD50/BS!AD43</f>
        <v>7.5645694970125452E-2</v>
      </c>
      <c r="AF7" s="39">
        <f>BS!AE50/BS!AE43</f>
        <v>1.4383363179920294E-2</v>
      </c>
      <c r="AG7" s="39">
        <f>BS!AF50/BS!AF43</f>
        <v>3.930193916459368E-2</v>
      </c>
      <c r="AH7" s="39">
        <f>BS!AG50/BS!AG43</f>
        <v>6.5544449309249436E-2</v>
      </c>
      <c r="AI7" s="39">
        <f>BS!AH50/BS!AH43</f>
        <v>4.033201981974952E-3</v>
      </c>
      <c r="AJ7" s="39">
        <f>BS!AI50/BS!AI43</f>
        <v>2.3587063347207192E-2</v>
      </c>
      <c r="AK7" s="39">
        <f>BS!AJ50/BS!AJ43</f>
        <v>3.1042090385742356E-2</v>
      </c>
      <c r="AL7" s="39">
        <f>BS!AK50/BS!AK43</f>
        <v>7.5516587231907684E-2</v>
      </c>
      <c r="AM7" s="39">
        <f>BS!AL50/BS!AL43</f>
        <v>2.6796315250767654E-2</v>
      </c>
      <c r="AN7" s="39">
        <f>BS!AM50/BS!AM43</f>
        <v>3.8476945879902254E-2</v>
      </c>
      <c r="AO7" s="39">
        <f>BS!AN50/BS!AN43</f>
        <v>7.2699107333036417E-2</v>
      </c>
      <c r="AP7" s="39">
        <f>BS!AO50/BS!AO43</f>
        <v>8.2776604198529682E-2</v>
      </c>
      <c r="AQ7" s="39">
        <f>BS!AP50/BS!AP43</f>
        <v>7.9606858878366701E-2</v>
      </c>
      <c r="AR7" s="39">
        <f>BS!AQ50/BS!AQ43</f>
        <v>8.4446142629336071E-2</v>
      </c>
      <c r="AS7" s="39">
        <f>BS!AR50/BS!AR43</f>
        <v>7.3759441685260219E-2</v>
      </c>
      <c r="AT7" s="39">
        <f>BS!AS50/BS!AS43</f>
        <v>6.845396881854289E-2</v>
      </c>
      <c r="AU7" s="39">
        <f>BS!AT50/BS!AT43</f>
        <v>7.3021851099736287E-2</v>
      </c>
      <c r="AV7" s="39">
        <f>BS!AU50/BS!AU43</f>
        <v>4.531085758729695E-2</v>
      </c>
      <c r="AW7" s="39">
        <f>BS!AV50/BS!AV43</f>
        <v>3.3434950163929035E-2</v>
      </c>
      <c r="AX7" s="39">
        <f>BS!AW50/BS!AW43</f>
        <v>4.9061601175326423E-2</v>
      </c>
      <c r="AY7" s="39">
        <f>BS!AX50/BS!AX43</f>
        <v>4.1909641826029791E-2</v>
      </c>
      <c r="AZ7" s="39">
        <f>BS!AY50/BS!AY43</f>
        <v>4.4933698949515828E-2</v>
      </c>
      <c r="BA7" s="39">
        <f>BS!AZ50/BS!AZ43</f>
        <v>5.5114925182725906E-2</v>
      </c>
      <c r="BB7" s="39">
        <f>BS!BA50/BS!BA43</f>
        <v>7.4501772165346994E-2</v>
      </c>
      <c r="BC7" s="39">
        <f>BS!BB50/BS!BB43</f>
        <v>0.10416072277698525</v>
      </c>
      <c r="BD7" s="39">
        <f>BS!BC50/BS!BC43</f>
        <v>9.6106405893965116E-2</v>
      </c>
      <c r="BE7" s="39">
        <f>BS!BD50/BS!BD43</f>
        <v>0.11929837416474794</v>
      </c>
      <c r="BF7" s="39">
        <f>BS!BE50/BS!BE43</f>
        <v>0.10248006088196428</v>
      </c>
      <c r="BG7" s="39">
        <f>BS!BF50/BS!BF43</f>
        <v>7.6076258626279467E-2</v>
      </c>
      <c r="BH7" s="39">
        <f>BS!BG50/BS!BG43</f>
        <v>7.5711244854077306E-2</v>
      </c>
      <c r="BI7" s="39">
        <f>BS!BH50/BS!BH43</f>
        <v>7.7191165811156648E-2</v>
      </c>
      <c r="BJ7" s="39">
        <f>BS!BI50/BS!BI43</f>
        <v>0.14334099465587502</v>
      </c>
      <c r="BK7" s="39">
        <f>BS!BJ50/BS!BJ43</f>
        <v>8.9449037611210355E-2</v>
      </c>
      <c r="BL7" s="39">
        <f>BS!BK50/BS!BK43</f>
        <v>0.1110683950979226</v>
      </c>
      <c r="BM7" s="39">
        <f>BS!BL50/BS!BL43</f>
        <v>4.2434837889383341E-2</v>
      </c>
      <c r="BN7" s="39">
        <f>BS!BM50/BS!BM43</f>
        <v>6.8536356124116099E-2</v>
      </c>
      <c r="BO7" s="39">
        <f>BS!BN50/BS!BN43</f>
        <v>0.18042512943662059</v>
      </c>
      <c r="BP7" s="39">
        <f>BS!BO50/BS!BO43</f>
        <v>9.447740757644911E-2</v>
      </c>
      <c r="BQ7" s="39">
        <f>BS!BP50/BS!BP43</f>
        <v>0.10058482558741332</v>
      </c>
      <c r="BR7" s="39">
        <f>BS!BQ50/BS!BQ43</f>
        <v>6.461349916027416E-2</v>
      </c>
      <c r="BS7" s="39">
        <f>BS!BR50/BS!BR43</f>
        <v>4.8841660616460961E-2</v>
      </c>
    </row>
    <row r="8" spans="1:71" s="32" customFormat="1" x14ac:dyDescent="0.25">
      <c r="A8" s="40" t="s">
        <v>288</v>
      </c>
      <c r="B8" s="30" t="s">
        <v>227</v>
      </c>
      <c r="C8" s="30" t="s">
        <v>252</v>
      </c>
      <c r="D8" s="41">
        <f>BS!C45/BS!C43</f>
        <v>0.25059334054236237</v>
      </c>
      <c r="E8" s="41">
        <f>BS!D45/BS!D43</f>
        <v>0.2548810270508321</v>
      </c>
      <c r="F8" s="41">
        <f>BS!E45/BS!E43</f>
        <v>0.23947130883301096</v>
      </c>
      <c r="G8" s="41">
        <f>BS!F45/BS!F43</f>
        <v>0.25103010732783237</v>
      </c>
      <c r="H8" s="41">
        <f>BS!G45/BS!G43</f>
        <v>0.21415984243806366</v>
      </c>
      <c r="I8" s="41">
        <f>BS!H45/BS!H43</f>
        <v>0.21036710961499983</v>
      </c>
      <c r="J8" s="41">
        <f>BS!I45/BS!I43</f>
        <v>0.21745460671182931</v>
      </c>
      <c r="K8" s="41">
        <f>BS!J45/BS!J43</f>
        <v>0.18795143937237069</v>
      </c>
      <c r="L8" s="41">
        <f>BS!K45/BS!K43</f>
        <v>0.1820554847325927</v>
      </c>
      <c r="M8" s="41">
        <f>BS!L45/BS!L43</f>
        <v>0.17358268204937355</v>
      </c>
      <c r="N8" s="41">
        <f>BS!M45/BS!M43</f>
        <v>0.21302159590043923</v>
      </c>
      <c r="O8" s="41">
        <f>BS!N45/BS!N43</f>
        <v>0.17946113546455686</v>
      </c>
      <c r="P8" s="41">
        <f>BS!O45/BS!O43</f>
        <v>0.15129784425868895</v>
      </c>
      <c r="Q8" s="41">
        <f>BS!P45/BS!P43</f>
        <v>0.10923848609211126</v>
      </c>
      <c r="R8" s="41">
        <f>BS!Q45/BS!Q43</f>
        <v>8.9018978564919388E-2</v>
      </c>
      <c r="S8" s="41">
        <f>BS!R45/BS!R43</f>
        <v>7.9713057728579825E-2</v>
      </c>
      <c r="T8" s="41">
        <f>BS!S45/BS!S43</f>
        <v>0.1409068485511443</v>
      </c>
      <c r="U8" s="41">
        <f>BS!T45/BS!T43</f>
        <v>0.16955281449636386</v>
      </c>
      <c r="V8" s="41">
        <f>BS!U45/BS!U43</f>
        <v>0.18388130935737357</v>
      </c>
      <c r="W8" s="41">
        <f>BS!V45/BS!V43</f>
        <v>0.18554938007695596</v>
      </c>
      <c r="X8" s="41">
        <f>BS!W45/BS!W43</f>
        <v>0.10206295647717081</v>
      </c>
      <c r="Y8" s="41">
        <f>BS!X45/BS!X43</f>
        <v>0.11578417313439372</v>
      </c>
      <c r="Z8" s="41">
        <f>BS!Y45/BS!Y43</f>
        <v>0.11694362156357167</v>
      </c>
      <c r="AA8" s="41">
        <f>BS!Z45/BS!Z43</f>
        <v>0.17850059500198334</v>
      </c>
      <c r="AB8" s="41">
        <f>BS!AA45/BS!AA43</f>
        <v>0.11982787753170974</v>
      </c>
      <c r="AC8" s="41">
        <f>BS!AB45/BS!AB43</f>
        <v>0.1214318798385496</v>
      </c>
      <c r="AD8" s="41">
        <f>BS!AC45/BS!AC43</f>
        <v>0.18372264124154014</v>
      </c>
      <c r="AE8" s="41">
        <f>BS!AD45/BS!AD43</f>
        <v>0.18171344235759002</v>
      </c>
      <c r="AF8" s="41">
        <f>BS!AE45/BS!AE43</f>
        <v>0.13074705136304693</v>
      </c>
      <c r="AG8" s="41">
        <f>BS!AF45/BS!AF43</f>
        <v>0.1687716703324145</v>
      </c>
      <c r="AH8" s="41">
        <f>BS!AG45/BS!AG43</f>
        <v>0.16080561170782601</v>
      </c>
      <c r="AI8" s="41">
        <f>BS!AH45/BS!AH43</f>
        <v>0.15852873473528151</v>
      </c>
      <c r="AJ8" s="41">
        <f>BS!AI45/BS!AI43</f>
        <v>0.13627326210716537</v>
      </c>
      <c r="AK8" s="41">
        <f>BS!AJ45/BS!AJ43</f>
        <v>0.15252594022544727</v>
      </c>
      <c r="AL8" s="41">
        <f>BS!AK45/BS!AK43</f>
        <v>0.18599492035620219</v>
      </c>
      <c r="AM8" s="41">
        <f>BS!AL45/BS!AL43</f>
        <v>0.15452610030706243</v>
      </c>
      <c r="AN8" s="41">
        <f>BS!AM45/BS!AM43</f>
        <v>0.15375956415494932</v>
      </c>
      <c r="AO8" s="41">
        <f>BS!AN45/BS!AN43</f>
        <v>0.19711480742791859</v>
      </c>
      <c r="AP8" s="41">
        <f>BS!AO45/BS!AO43</f>
        <v>0.2126778504997584</v>
      </c>
      <c r="AQ8" s="41">
        <f>BS!AP45/BS!AP43</f>
        <v>0.18696981840423516</v>
      </c>
      <c r="AR8" s="41">
        <f>BS!AQ45/BS!AQ43</f>
        <v>0.18622286857218609</v>
      </c>
      <c r="AS8" s="41">
        <f>BS!AR45/BS!AR43</f>
        <v>0.21697608171527041</v>
      </c>
      <c r="AT8" s="41">
        <f>BS!AS45/BS!AS43</f>
        <v>0.20224598375718775</v>
      </c>
      <c r="AU8" s="41">
        <f>BS!AT45/BS!AT43</f>
        <v>0.18733617659614363</v>
      </c>
      <c r="AV8" s="41">
        <f>BS!AU45/BS!AU43</f>
        <v>0.17183318766195513</v>
      </c>
      <c r="AW8" s="41">
        <f>BS!AV45/BS!AV43</f>
        <v>0.1711764270865003</v>
      </c>
      <c r="AX8" s="41">
        <f>BS!AW45/BS!AW43</f>
        <v>0.18018498975727856</v>
      </c>
      <c r="AY8" s="41">
        <f>BS!AX45/BS!AX43</f>
        <v>0.16100677471914931</v>
      </c>
      <c r="AZ8" s="41">
        <f>BS!AY45/BS!AY43</f>
        <v>0.16948826981414511</v>
      </c>
      <c r="BA8" s="41">
        <f>BS!AZ45/BS!AZ43</f>
        <v>0.18633841864691036</v>
      </c>
      <c r="BB8" s="41">
        <f>BS!BA45/BS!BA43</f>
        <v>0.20146317998176189</v>
      </c>
      <c r="BC8" s="41">
        <f>BS!BB45/BS!BB43</f>
        <v>0.18613884926295768</v>
      </c>
      <c r="BD8" s="41">
        <f>BS!BC45/BS!BC43</f>
        <v>0.20826838472464096</v>
      </c>
      <c r="BE8" s="41">
        <f>BS!BD45/BS!BD43</f>
        <v>0.23976349437622768</v>
      </c>
      <c r="BF8" s="41">
        <f>BS!BE45/BS!BE43</f>
        <v>0.22042787712612949</v>
      </c>
      <c r="BG8" s="41">
        <f>BS!BF45/BS!BF43</f>
        <v>0.16674192950766523</v>
      </c>
      <c r="BH8" s="41">
        <f>BS!BG45/BS!BG43</f>
        <v>0.19196587753514355</v>
      </c>
      <c r="BI8" s="41">
        <f>BS!BH45/BS!BH43</f>
        <v>0.20554133814588543</v>
      </c>
      <c r="BJ8" s="41">
        <f>BS!BI45/BS!BI43</f>
        <v>0.26053102835629383</v>
      </c>
      <c r="BK8" s="41">
        <f>BS!BJ45/BS!BJ43</f>
        <v>0.29322143548166923</v>
      </c>
      <c r="BL8" s="41">
        <f>BS!BK45/BS!BK43</f>
        <v>0.2675869355378484</v>
      </c>
      <c r="BM8" s="41">
        <f>BS!BL45/BS!BL43</f>
        <v>0.21265098537825811</v>
      </c>
      <c r="BN8" s="41">
        <f>BS!BM45/BS!BM43</f>
        <v>0.22119927584227492</v>
      </c>
      <c r="BO8" s="41">
        <f>BS!BN45/BS!BN43</f>
        <v>0.32176132071415847</v>
      </c>
      <c r="BP8" s="41">
        <f>BS!BO45/BS!BO43</f>
        <v>0.2482599269739845</v>
      </c>
      <c r="BQ8" s="41">
        <f>BS!BP45/BS!BP43</f>
        <v>0.23851050615878275</v>
      </c>
      <c r="BR8" s="41">
        <f>BS!BQ45/BS!BQ43</f>
        <v>0.19050428941037631</v>
      </c>
      <c r="BS8" s="41">
        <f>BS!BR45/BS!BR43</f>
        <v>0.1593734186962355</v>
      </c>
    </row>
    <row r="9" spans="1:71" s="32" customFormat="1" ht="30" x14ac:dyDescent="0.25">
      <c r="A9" s="40" t="s">
        <v>289</v>
      </c>
      <c r="B9" s="30" t="s">
        <v>228</v>
      </c>
      <c r="C9" s="30" t="s">
        <v>253</v>
      </c>
      <c r="D9" s="41">
        <f>BS!C48/BS!C43</f>
        <v>9.2350471161543102E-2</v>
      </c>
      <c r="E9" s="41">
        <f>BS!D48/BS!D43</f>
        <v>8.5716573472301924E-2</v>
      </c>
      <c r="F9" s="41">
        <f>BS!E48/BS!E43</f>
        <v>7.8039974210186977E-2</v>
      </c>
      <c r="G9" s="41">
        <f>BS!F48/BS!F43</f>
        <v>0.20778328104130059</v>
      </c>
      <c r="H9" s="41">
        <f>BS!G48/BS!G43</f>
        <v>6.7747025557743909E-2</v>
      </c>
      <c r="I9" s="41">
        <f>BS!H48/BS!H43</f>
        <v>6.7760501877331944E-2</v>
      </c>
      <c r="J9" s="41">
        <f>BS!I48/BS!I43</f>
        <v>7.2545032307747837E-2</v>
      </c>
      <c r="K9" s="41">
        <f>BS!J48/BS!J43</f>
        <v>7.7584027411953818E-2</v>
      </c>
      <c r="L9" s="41">
        <f>BS!K48/BS!K43</f>
        <v>5.8904469940711066E-2</v>
      </c>
      <c r="M9" s="41">
        <f>BS!L48/BS!L43</f>
        <v>4.3542984741347233E-2</v>
      </c>
      <c r="N9" s="41">
        <f>BS!M48/BS!M43</f>
        <v>7.7177891654465591E-2</v>
      </c>
      <c r="O9" s="41">
        <f>BS!N48/BS!N43</f>
        <v>5.7022702163298765E-2</v>
      </c>
      <c r="P9" s="41">
        <f>BS!O48/BS!O43</f>
        <v>4.2085349758029036E-2</v>
      </c>
      <c r="Q9" s="41">
        <f>BS!P48/BS!P43</f>
        <v>-1.4108527131782947E-2</v>
      </c>
      <c r="R9" s="41">
        <f>BS!Q48/BS!Q43</f>
        <v>-5.7619160822536555E-2</v>
      </c>
      <c r="S9" s="41">
        <f>BS!R48/BS!R43</f>
        <v>-1.3759624006678831E-2</v>
      </c>
      <c r="T9" s="41">
        <f>BS!S48/BS!S43</f>
        <v>3.3374085751667629E-2</v>
      </c>
      <c r="U9" s="41">
        <f>BS!T48/BS!T43</f>
        <v>3.7995366092115658E-2</v>
      </c>
      <c r="V9" s="41">
        <f>BS!U48/BS!U43</f>
        <v>4.6220411705153543E-2</v>
      </c>
      <c r="W9" s="41">
        <f>BS!V48/BS!V43</f>
        <v>5.7952116289012402E-2</v>
      </c>
      <c r="X9" s="41">
        <f>BS!W48/BS!W43</f>
        <v>4.8263785076666814E-3</v>
      </c>
      <c r="Y9" s="41">
        <f>BS!X48/BS!X43</f>
        <v>7.4131646068461218E-2</v>
      </c>
      <c r="Z9" s="41">
        <f>BS!Y48/BS!Y43</f>
        <v>5.4484801635270377E-2</v>
      </c>
      <c r="AA9" s="41">
        <f>BS!Z48/BS!Z43</f>
        <v>8.5324652231599393E-2</v>
      </c>
      <c r="AB9" s="41">
        <f>BS!AA48/BS!AA43</f>
        <v>4.6527136323698377E-2</v>
      </c>
      <c r="AC9" s="41">
        <f>BS!AB48/BS!AB43</f>
        <v>4.0459648426299656E-2</v>
      </c>
      <c r="AD9" s="41">
        <f>BS!AC48/BS!AC43</f>
        <v>9.2969223951364116E-2</v>
      </c>
      <c r="AE9" s="41">
        <f>BS!AD48/BS!AD43</f>
        <v>7.0194482134780634E-2</v>
      </c>
      <c r="AF9" s="41">
        <f>BS!AE48/BS!AE43</f>
        <v>2.0083507108554492E-2</v>
      </c>
      <c r="AG9" s="41">
        <f>BS!AF48/BS!AF43</f>
        <v>4.5396044834176939E-2</v>
      </c>
      <c r="AH9" s="41">
        <f>BS!AG48/BS!AG43</f>
        <v>8.9490158085461166E-2</v>
      </c>
      <c r="AI9" s="41">
        <f>BS!AH48/BS!AH43</f>
        <v>1.3986968904841794E-2</v>
      </c>
      <c r="AJ9" s="41">
        <f>BS!AI48/BS!AI43</f>
        <v>3.1195793459209507E-2</v>
      </c>
      <c r="AK9" s="41">
        <f>BS!AJ48/BS!AJ43</f>
        <v>4.0577924092523011E-2</v>
      </c>
      <c r="AL9" s="41">
        <f>BS!AK48/BS!AK43</f>
        <v>8.6142292737990719E-2</v>
      </c>
      <c r="AM9" s="41">
        <f>BS!AL48/BS!AL43</f>
        <v>4.8348004094165814E-2</v>
      </c>
      <c r="AN9" s="41">
        <f>BS!AM48/BS!AM43</f>
        <v>4.979770059688339E-2</v>
      </c>
      <c r="AO9" s="41">
        <f>BS!AN48/BS!AN43</f>
        <v>8.6737796022694269E-2</v>
      </c>
      <c r="AP9" s="41">
        <f>BS!AO48/BS!AO43</f>
        <v>0.10188442662556255</v>
      </c>
      <c r="AQ9" s="41">
        <f>BS!AP48/BS!AP43</f>
        <v>9.0371838947124208E-2</v>
      </c>
      <c r="AR9" s="41">
        <f>BS!AQ48/BS!AQ43</f>
        <v>0.10286061844254785</v>
      </c>
      <c r="AS9" s="41">
        <f>BS!AR48/BS!AR43</f>
        <v>5.6265215131704911E-2</v>
      </c>
      <c r="AT9" s="41">
        <f>BS!AS48/BS!AS43</f>
        <v>9.0413628549410166E-2</v>
      </c>
      <c r="AU9" s="41">
        <f>BS!AT48/BS!AT43</f>
        <v>6.3817818400884102E-2</v>
      </c>
      <c r="AV9" s="41">
        <f>BS!AU48/BS!AU43</f>
        <v>5.8394329212180955E-2</v>
      </c>
      <c r="AW9" s="41">
        <f>BS!AV48/BS!AV43</f>
        <v>3.1376593069786934E-2</v>
      </c>
      <c r="AX9" s="41">
        <f>BS!AW48/BS!AW43</f>
        <v>5.9002214083224702E-2</v>
      </c>
      <c r="AY9" s="41">
        <f>BS!AX48/BS!AX43</f>
        <v>3.678929765886288E-2</v>
      </c>
      <c r="AZ9" s="41">
        <f>BS!AY48/BS!AY43</f>
        <v>5.0971002397700325E-2</v>
      </c>
      <c r="BA9" s="41">
        <f>BS!AZ48/BS!AZ43</f>
        <v>5.9467986794572207E-2</v>
      </c>
      <c r="BB9" s="41">
        <f>BS!BA48/BS!BA43</f>
        <v>8.717400863506379E-2</v>
      </c>
      <c r="BC9" s="41">
        <f>BS!BB48/BS!BB43</f>
        <v>6.2452448882548729E-2</v>
      </c>
      <c r="BD9" s="41">
        <f>BS!BC48/BS!BC43</f>
        <v>9.7415991339570254E-2</v>
      </c>
      <c r="BE9" s="41">
        <f>BS!BD48/BS!BD43</f>
        <v>0.12505601226492463</v>
      </c>
      <c r="BF9" s="41">
        <f>BS!BE48/BS!BE43</f>
        <v>0.10705170296414943</v>
      </c>
      <c r="BG9" s="41">
        <f>BS!BF48/BS!BF43</f>
        <v>6.5012620999490525E-2</v>
      </c>
      <c r="BH9" s="41">
        <f>BS!BG48/BS!BG43</f>
        <v>8.2059233487125738E-2</v>
      </c>
      <c r="BI9" s="41">
        <f>BS!BH48/BS!BH43</f>
        <v>6.1280158577535833E-2</v>
      </c>
      <c r="BJ9" s="41">
        <f>BS!BI48/BS!BI43</f>
        <v>0.14681256080881006</v>
      </c>
      <c r="BK9" s="41">
        <f>BS!BJ48/BS!BJ43</f>
        <v>0.15945147103337348</v>
      </c>
      <c r="BL9" s="41">
        <f>BS!BK48/BS!BK43</f>
        <v>0.11669953341206601</v>
      </c>
      <c r="BM9" s="41">
        <f>BS!BL48/BS!BL43</f>
        <v>7.4387075375217659E-2</v>
      </c>
      <c r="BN9" s="41">
        <f>BS!BM48/BS!BM43</f>
        <v>8.8141601852027074E-2</v>
      </c>
      <c r="BO9" s="41">
        <f>BS!BN48/BS!BN43</f>
        <v>0.17564687601722137</v>
      </c>
      <c r="BP9" s="41">
        <f>BS!BO48/BS!BO43</f>
        <v>0.11358968507530809</v>
      </c>
      <c r="BQ9" s="41">
        <f>BS!BP48/BS!BP43</f>
        <v>0.1214160024842149</v>
      </c>
      <c r="BR9" s="41">
        <f>BS!BQ48/BS!BQ43</f>
        <v>7.1944078798057282E-2</v>
      </c>
      <c r="BS9" s="41">
        <f>BS!BR48/BS!BR43</f>
        <v>4.4375508767298115E-2</v>
      </c>
    </row>
    <row r="10" spans="1:71" s="32" customFormat="1" ht="30" x14ac:dyDescent="0.25">
      <c r="A10" s="40" t="s">
        <v>290</v>
      </c>
      <c r="B10" s="30" t="s">
        <v>229</v>
      </c>
      <c r="C10" s="30" t="s">
        <v>254</v>
      </c>
      <c r="D10" s="41">
        <f>BS!C49/BS!C43</f>
        <v>8.6999873607931807E-2</v>
      </c>
      <c r="E10" s="41">
        <f>BS!D49/BS!D43</f>
        <v>8.0925626893358082E-2</v>
      </c>
      <c r="F10" s="41">
        <f>BS!E49/BS!E43</f>
        <v>7.3127014829142495E-2</v>
      </c>
      <c r="G10" s="41">
        <f>BS!F49/BS!F43</f>
        <v>0.19864035867494131</v>
      </c>
      <c r="H10" s="41">
        <f>BS!G49/BS!G43</f>
        <v>5.8947513907605137E-2</v>
      </c>
      <c r="I10" s="41">
        <f>BS!H49/BS!H43</f>
        <v>5.6331728675509944E-2</v>
      </c>
      <c r="J10" s="41">
        <f>BS!I49/BS!I43</f>
        <v>5.4171128785782181E-2</v>
      </c>
      <c r="K10" s="41">
        <f>BS!J49/BS!J43</f>
        <v>6.852180116342875E-2</v>
      </c>
      <c r="L10" s="41">
        <f>BS!K49/BS!K43</f>
        <v>4.6328335255670892E-2</v>
      </c>
      <c r="M10" s="41">
        <f>BS!L49/BS!L43</f>
        <v>2.9297440350659554E-2</v>
      </c>
      <c r="N10" s="41">
        <f>BS!M49/BS!M43</f>
        <v>6.1713030746705706E-2</v>
      </c>
      <c r="O10" s="41">
        <f>BS!N49/BS!N43</f>
        <v>4.2196799600841092E-2</v>
      </c>
      <c r="P10" s="41">
        <f>BS!O49/BS!O43</f>
        <v>2.6458424989001323E-2</v>
      </c>
      <c r="Q10" s="41">
        <f>BS!P49/BS!P43</f>
        <v>-3.0916552667578662E-2</v>
      </c>
      <c r="R10" s="41">
        <f>BS!Q49/BS!Q43</f>
        <v>-7.7677404017591822E-2</v>
      </c>
      <c r="S10" s="41">
        <f>BS!R49/BS!R43</f>
        <v>-4.9833544623439807E-2</v>
      </c>
      <c r="T10" s="41">
        <f>BS!S49/BS!S43</f>
        <v>1.2858460416532613E-2</v>
      </c>
      <c r="U10" s="41">
        <f>BS!T49/BS!T43</f>
        <v>1.6352605568725139E-2</v>
      </c>
      <c r="V10" s="41">
        <f>BS!U49/BS!U43</f>
        <v>2.9238779347249676E-2</v>
      </c>
      <c r="W10" s="41">
        <f>BS!V49/BS!V43</f>
        <v>4.9850363403163747E-2</v>
      </c>
      <c r="X10" s="41">
        <f>BS!W49/BS!W43</f>
        <v>7.7392901379575449E-3</v>
      </c>
      <c r="Y10" s="41">
        <f>BS!X49/BS!X43</f>
        <v>9.0048275333603364E-2</v>
      </c>
      <c r="Z10" s="41">
        <f>BS!Y49/BS!Y43</f>
        <v>1.3909136658175576E-2</v>
      </c>
      <c r="AA10" s="41">
        <f>BS!Z49/BS!Z43</f>
        <v>2.291099591021625E-2</v>
      </c>
      <c r="AB10" s="41">
        <f>BS!AA49/BS!AA43</f>
        <v>2.0861964088584498E-2</v>
      </c>
      <c r="AC10" s="41">
        <f>BS!AB49/BS!AB43</f>
        <v>6.6953395531440932E-2</v>
      </c>
      <c r="AD10" s="41">
        <f>BS!AC49/BS!AC43</f>
        <v>4.7310699119270626E-2</v>
      </c>
      <c r="AE10" s="41">
        <f>BS!AD49/BS!AD43</f>
        <v>5.160322787974006E-2</v>
      </c>
      <c r="AF10" s="41">
        <f>BS!AE49/BS!AE43</f>
        <v>1.6145657677856366E-2</v>
      </c>
      <c r="AG10" s="41">
        <f>BS!AF49/BS!AF43</f>
        <v>5.9750088842360036E-2</v>
      </c>
      <c r="AH10" s="41">
        <f>BS!AG49/BS!AG43</f>
        <v>7.252182175561496E-2</v>
      </c>
      <c r="AI10" s="41">
        <f>BS!AH49/BS!AH43</f>
        <v>4.2185244430572354E-3</v>
      </c>
      <c r="AJ10" s="41">
        <f>BS!AI49/BS!AI43</f>
        <v>2.4701198827893244E-2</v>
      </c>
      <c r="AK10" s="41">
        <f>BS!AJ49/BS!AJ43</f>
        <v>3.4506532455444862E-2</v>
      </c>
      <c r="AL10" s="41">
        <f>BS!AK49/BS!AK43</f>
        <v>8.0564875203812863E-2</v>
      </c>
      <c r="AM10" s="41">
        <f>BS!AL49/BS!AL43</f>
        <v>4.3218014329580348E-2</v>
      </c>
      <c r="AN10" s="41">
        <f>BS!AM49/BS!AM43</f>
        <v>4.5142811360814002E-2</v>
      </c>
      <c r="AO10" s="41">
        <f>BS!AN49/BS!AN43</f>
        <v>7.8535329086226582E-2</v>
      </c>
      <c r="AP10" s="41">
        <f>BS!AO49/BS!AO43</f>
        <v>9.251620271462857E-2</v>
      </c>
      <c r="AQ10" s="41">
        <f>BS!AP49/BS!AP43</f>
        <v>8.5752852593170656E-2</v>
      </c>
      <c r="AR10" s="41">
        <f>BS!AQ49/BS!AQ43</f>
        <v>9.6053149721424036E-2</v>
      </c>
      <c r="AS10" s="41">
        <f>BS!AR49/BS!AR43</f>
        <v>8.0113163457893891E-2</v>
      </c>
      <c r="AT10" s="41">
        <f>BS!AS49/BS!AS43</f>
        <v>8.5978718359120271E-2</v>
      </c>
      <c r="AU10" s="41">
        <f>BS!AT49/BS!AT43</f>
        <v>6.4001340509313748E-2</v>
      </c>
      <c r="AV10" s="41">
        <f>BS!AU49/BS!AU43</f>
        <v>5.3304173388726964E-2</v>
      </c>
      <c r="AW10" s="41">
        <f>BS!AV49/BS!AV43</f>
        <v>3.8817081487933343E-2</v>
      </c>
      <c r="AX10" s="41">
        <f>BS!AW49/BS!AW43</f>
        <v>5.4797525192956324E-2</v>
      </c>
      <c r="AY10" s="41">
        <f>BS!AX49/BS!AX43</f>
        <v>3.0196809879084126E-2</v>
      </c>
      <c r="AZ10" s="41">
        <f>BS!AY49/BS!AY43</f>
        <v>4.4582654426472731E-2</v>
      </c>
      <c r="BA10" s="41">
        <f>BS!AZ49/BS!AZ43</f>
        <v>5.4088112936900828E-2</v>
      </c>
      <c r="BB10" s="41">
        <f>BS!BA49/BS!BA43</f>
        <v>8.2180663477457644E-2</v>
      </c>
      <c r="BC10" s="41">
        <f>BS!BB49/BS!BB43</f>
        <v>5.7911317165953394E-2</v>
      </c>
      <c r="BD10" s="41">
        <f>BS!BC49/BS!BC43</f>
        <v>9.3681042573986045E-2</v>
      </c>
      <c r="BE10" s="41">
        <f>BS!BD49/BS!BD43</f>
        <v>0.12110203955100006</v>
      </c>
      <c r="BF10" s="41">
        <f>BS!BE49/BS!BE43</f>
        <v>0.10437025905056006</v>
      </c>
      <c r="BG10" s="41">
        <f>BS!BF49/BS!BF43</f>
        <v>6.1952897040433517E-2</v>
      </c>
      <c r="BH10" s="41">
        <f>BS!BG49/BS!BG43</f>
        <v>7.9925228797717976E-2</v>
      </c>
      <c r="BI10" s="41">
        <f>BS!BH49/BS!BH43</f>
        <v>5.8250617594414286E-2</v>
      </c>
      <c r="BJ10" s="41">
        <f>BS!BI49/BS!BI43</f>
        <v>0.1440996065934376</v>
      </c>
      <c r="BK10" s="41">
        <f>BS!BJ49/BS!BJ43</f>
        <v>0.12682284093134782</v>
      </c>
      <c r="BL10" s="41">
        <f>BS!BK49/BS!BK43</f>
        <v>0.11609106070621554</v>
      </c>
      <c r="BM10" s="41">
        <f>BS!BL49/BS!BL43</f>
        <v>7.1415738411785848E-2</v>
      </c>
      <c r="BN10" s="41">
        <f>BS!BM49/BS!BM43</f>
        <v>8.6627683262999203E-2</v>
      </c>
      <c r="BO10" s="41">
        <f>BS!BN49/BS!BN43</f>
        <v>0.17366310242536281</v>
      </c>
      <c r="BP10" s="41">
        <f>BS!BO49/BS!BO43</f>
        <v>0.11030921953445916</v>
      </c>
      <c r="BQ10" s="41">
        <f>BS!BP49/BS!BP43</f>
        <v>0.12045854466411346</v>
      </c>
      <c r="BR10" s="41">
        <f>BS!BQ49/BS!BQ43</f>
        <v>7.1127048250192906E-2</v>
      </c>
      <c r="BS10" s="41">
        <f>BS!BR49/BS!BR43</f>
        <v>4.2219435460805664E-2</v>
      </c>
    </row>
    <row r="11" spans="1:71" s="32" customFormat="1" x14ac:dyDescent="0.25">
      <c r="A11" s="40" t="s">
        <v>291</v>
      </c>
      <c r="B11" s="30" t="s">
        <v>230</v>
      </c>
      <c r="C11" s="30" t="s">
        <v>255</v>
      </c>
      <c r="D11" s="43">
        <v>2.1252337675120577E-2</v>
      </c>
      <c r="E11" s="43">
        <v>2.2177804742235484E-2</v>
      </c>
      <c r="F11" s="43">
        <v>1.7003650578089148E-2</v>
      </c>
      <c r="G11" s="43">
        <v>4.7278980277613722E-2</v>
      </c>
      <c r="H11" s="43">
        <v>1.2362858629078835E-2</v>
      </c>
      <c r="I11" s="43">
        <v>1.0485307659868668E-2</v>
      </c>
      <c r="J11" s="43">
        <v>1.0892065982228884E-2</v>
      </c>
      <c r="K11" s="43">
        <v>1.1553043254463947E-2</v>
      </c>
      <c r="L11" s="43">
        <v>1.0305735001010476E-2</v>
      </c>
      <c r="M11" s="43">
        <v>6.1061537756661862E-3</v>
      </c>
      <c r="N11" s="43">
        <v>1.5674148463848618E-2</v>
      </c>
      <c r="O11" s="43">
        <v>8.7120662117032097E-3</v>
      </c>
      <c r="P11" s="43">
        <v>7.0142273115830307E-3</v>
      </c>
      <c r="Q11" s="43">
        <v>-8.1228598481710816E-3</v>
      </c>
      <c r="R11" s="43">
        <v>-1.9314895681707907E-2</v>
      </c>
      <c r="S11" s="43">
        <v>-8.6230099281415853E-3</v>
      </c>
      <c r="T11" s="43">
        <v>2.1127470315157656E-3</v>
      </c>
      <c r="U11" s="43">
        <v>1.9388150778587318E-3</v>
      </c>
      <c r="V11" s="43">
        <v>5.569462990148581E-3</v>
      </c>
      <c r="W11" s="43">
        <v>1.0381037601991465E-2</v>
      </c>
      <c r="X11" s="43">
        <v>1.1921082434285034E-3</v>
      </c>
      <c r="Y11" s="43">
        <v>2.2228978318265459E-2</v>
      </c>
      <c r="Z11" s="43">
        <v>2.1001869910271215E-3</v>
      </c>
      <c r="AA11" s="43">
        <v>7.6246891536685523E-3</v>
      </c>
      <c r="AB11" s="43">
        <v>5.3153850069435531E-3</v>
      </c>
      <c r="AC11" s="43">
        <v>1.0898359930774369E-2</v>
      </c>
      <c r="AD11" s="43">
        <v>1.3204126060277927E-2</v>
      </c>
      <c r="AE11" s="43">
        <v>2.2134119754656605E-2</v>
      </c>
      <c r="AF11" s="43">
        <v>4.1678825284786952E-3</v>
      </c>
      <c r="AG11" s="43">
        <v>1.1187709923351063E-2</v>
      </c>
      <c r="AH11" s="43">
        <v>1.9126555765626291E-2</v>
      </c>
      <c r="AI11" s="43">
        <v>1.1230477369977008E-3</v>
      </c>
      <c r="AJ11" s="43">
        <v>7.0079263037427422E-3</v>
      </c>
      <c r="AK11" s="43">
        <v>9.5773164901607824E-3</v>
      </c>
      <c r="AL11" s="43">
        <v>2.5066090069836906E-2</v>
      </c>
      <c r="AM11" s="43">
        <v>8.0219687958283312E-3</v>
      </c>
      <c r="AN11" s="43">
        <v>1.1255072399234584E-2</v>
      </c>
      <c r="AO11" s="43">
        <v>2.1243536802175503E-2</v>
      </c>
      <c r="AP11" s="43">
        <v>2.2348964706770245E-2</v>
      </c>
      <c r="AQ11" s="43">
        <v>1.9751070782868519E-2</v>
      </c>
      <c r="AR11" s="43">
        <v>2.2058108384046749E-2</v>
      </c>
      <c r="AS11" s="43">
        <v>1.8891216875192966E-2</v>
      </c>
      <c r="AT11" s="43">
        <v>1.8255004910552847E-2</v>
      </c>
      <c r="AU11" s="43">
        <v>1.7613959517629837E-2</v>
      </c>
      <c r="AV11" s="43">
        <v>1.1161537841388174E-2</v>
      </c>
      <c r="AW11" s="43">
        <v>7.6354392089842595E-3</v>
      </c>
      <c r="AX11" s="43">
        <v>1.0572266861673191E-2</v>
      </c>
      <c r="AY11" s="43">
        <v>9.8734441475704891E-3</v>
      </c>
      <c r="AZ11" s="43">
        <v>1.1264602762517633E-2</v>
      </c>
      <c r="BA11" s="43">
        <v>1.4805620334846245E-2</v>
      </c>
      <c r="BB11" s="43">
        <v>2.1264561212581173E-2</v>
      </c>
      <c r="BC11" s="43">
        <v>3.0002854928132427E-2</v>
      </c>
      <c r="BD11" s="43">
        <v>3.0144321409745493E-2</v>
      </c>
      <c r="BE11" s="43">
        <v>3.6780588510269302E-2</v>
      </c>
      <c r="BF11" s="43">
        <v>3.2239036104591695E-2</v>
      </c>
      <c r="BG11" s="43">
        <v>2.2721859317445064E-2</v>
      </c>
      <c r="BH11" s="43">
        <v>2.3680557491760217E-2</v>
      </c>
      <c r="BI11" s="43">
        <v>2.1632202805943197E-2</v>
      </c>
      <c r="BJ11" s="43">
        <v>4.2375311803860359E-2</v>
      </c>
      <c r="BK11" s="43">
        <v>2.5483167345834532E-2</v>
      </c>
      <c r="BL11" s="43">
        <v>3.4066414153196216E-2</v>
      </c>
      <c r="BM11" s="43">
        <v>1.0517644157321074E-2</v>
      </c>
      <c r="BN11" s="43">
        <v>1.8970213360338023E-2</v>
      </c>
      <c r="BO11" s="43">
        <v>4.9380246556645163E-2</v>
      </c>
      <c r="BP11" s="43">
        <v>2.6581272722895049E-2</v>
      </c>
      <c r="BQ11" s="43">
        <v>3.1290123928854614E-2</v>
      </c>
      <c r="BR11" s="43">
        <v>2.2907488986784141E-2</v>
      </c>
      <c r="BS11" s="43">
        <v>1.7125797468159135E-2</v>
      </c>
    </row>
    <row r="12" spans="1:71" s="32" customFormat="1" ht="30" x14ac:dyDescent="0.25">
      <c r="A12" s="40" t="s">
        <v>292</v>
      </c>
      <c r="B12" s="30" t="s">
        <v>231</v>
      </c>
      <c r="C12" s="30" t="s">
        <v>256</v>
      </c>
      <c r="D12" s="43">
        <v>3.2037490417192171E-2</v>
      </c>
      <c r="E12" s="43">
        <v>3.2625240700553226E-2</v>
      </c>
      <c r="F12" s="43">
        <v>2.6244452440925992E-2</v>
      </c>
      <c r="G12" s="43">
        <v>7.9290802720652781E-2</v>
      </c>
      <c r="H12" s="43">
        <v>2.1643858557518415E-2</v>
      </c>
      <c r="I12" s="43">
        <v>1.9081777555026522E-2</v>
      </c>
      <c r="J12" s="43">
        <v>2.0018053416874636E-2</v>
      </c>
      <c r="K12" s="43">
        <v>2.0940016816326019E-2</v>
      </c>
      <c r="L12" s="43">
        <v>1.8447689918095467E-2</v>
      </c>
      <c r="M12" s="43">
        <v>1.1094098030658859E-2</v>
      </c>
      <c r="N12" s="43">
        <v>2.8743332279544963E-2</v>
      </c>
      <c r="O12" s="43">
        <v>1.6046717047796644E-2</v>
      </c>
      <c r="P12" s="43">
        <v>1.3135177223331868E-2</v>
      </c>
      <c r="Q12" s="43">
        <v>-1.565005168396422E-2</v>
      </c>
      <c r="R12" s="43">
        <v>-3.8194657660423695E-2</v>
      </c>
      <c r="S12" s="43">
        <v>-1.7874624980262117E-2</v>
      </c>
      <c r="T12" s="43">
        <v>4.4988117096279338E-3</v>
      </c>
      <c r="U12" s="43">
        <v>4.0101096976060697E-3</v>
      </c>
      <c r="V12" s="43">
        <v>1.0987198185907793E-2</v>
      </c>
      <c r="W12" s="43">
        <v>1.9209738986897762E-2</v>
      </c>
      <c r="X12" s="43">
        <v>2.9367088607594937E-3</v>
      </c>
      <c r="Y12" s="43">
        <v>6.8444792613559388E-2</v>
      </c>
      <c r="Z12" s="43">
        <v>6.3509687979343803E-3</v>
      </c>
      <c r="AA12" s="43">
        <v>2.1804851752021567E-2</v>
      </c>
      <c r="AB12" s="43">
        <v>1.4603457241455382E-2</v>
      </c>
      <c r="AC12" s="43">
        <v>2.989386104739318E-2</v>
      </c>
      <c r="AD12" s="43">
        <v>3.5444283592116342E-2</v>
      </c>
      <c r="AE12" s="43">
        <v>5.7314145653463863E-2</v>
      </c>
      <c r="AF12" s="43">
        <v>1.0571942803973906E-2</v>
      </c>
      <c r="AG12" s="43">
        <v>2.8133137391394024E-2</v>
      </c>
      <c r="AH12" s="43">
        <v>4.6889239499319418E-2</v>
      </c>
      <c r="AI12" s="43">
        <v>2.6969164820077841E-3</v>
      </c>
      <c r="AJ12" s="43">
        <v>1.6833912187616668E-2</v>
      </c>
      <c r="AK12" s="43">
        <v>2.197641287834878E-2</v>
      </c>
      <c r="AL12" s="43">
        <v>5.4534775932464835E-2</v>
      </c>
      <c r="AM12" s="43">
        <v>1.7926448152986964E-2</v>
      </c>
      <c r="AN12" s="43">
        <v>2.6061274519779298E-2</v>
      </c>
      <c r="AO12" s="43">
        <v>5.0273771376462752E-2</v>
      </c>
      <c r="AP12" s="43">
        <v>5.3451845892415556E-2</v>
      </c>
      <c r="AQ12" s="43">
        <v>4.645015198690574E-2</v>
      </c>
      <c r="AR12" s="43">
        <v>5.1179595270276657E-2</v>
      </c>
      <c r="AS12" s="43">
        <v>4.3421901652015184E-2</v>
      </c>
      <c r="AT12" s="43">
        <v>4.1318959511847664E-2</v>
      </c>
      <c r="AU12" s="43">
        <v>3.9303560576615423E-2</v>
      </c>
      <c r="AV12" s="43">
        <v>2.4565618779922908E-2</v>
      </c>
      <c r="AW12" s="43">
        <v>1.6966060582053879E-2</v>
      </c>
      <c r="AX12" s="43">
        <v>2.461903318118196E-2</v>
      </c>
      <c r="AY12" s="43">
        <v>2.3742554515872736E-2</v>
      </c>
      <c r="AZ12" s="43">
        <v>2.6707268223212767E-2</v>
      </c>
      <c r="BA12" s="43">
        <v>3.4748133413371941E-2</v>
      </c>
      <c r="BB12" s="43">
        <v>4.8859934853420189E-2</v>
      </c>
      <c r="BC12" s="43">
        <v>6.4102423411065382E-2</v>
      </c>
      <c r="BD12" s="43">
        <v>5.9624836925761829E-2</v>
      </c>
      <c r="BE12" s="43">
        <v>7.0298066392156966E-2</v>
      </c>
      <c r="BF12" s="43">
        <v>5.9879441675295172E-2</v>
      </c>
      <c r="BG12" s="43">
        <v>4.0109059525653627E-2</v>
      </c>
      <c r="BH12" s="43">
        <v>4.1020507326554156E-2</v>
      </c>
      <c r="BI12" s="43">
        <v>3.7756545459149894E-2</v>
      </c>
      <c r="BJ12" s="43">
        <v>7.1478393915870714E-2</v>
      </c>
      <c r="BK12" s="43">
        <v>4.0015877841516313E-2</v>
      </c>
      <c r="BL12" s="43">
        <v>5.1024479247402263E-2</v>
      </c>
      <c r="BM12" s="43">
        <v>1.5128382468961381E-2</v>
      </c>
      <c r="BN12" s="43">
        <v>2.6243897961599125E-2</v>
      </c>
      <c r="BO12" s="43">
        <v>6.7797548953709819E-2</v>
      </c>
      <c r="BP12" s="43">
        <v>3.6279192043114403E-2</v>
      </c>
      <c r="BQ12" s="43">
        <v>4.2688953807630638E-2</v>
      </c>
      <c r="BR12" s="43">
        <v>3.1437894423003661E-2</v>
      </c>
      <c r="BS12" s="43">
        <v>2.3828818917076784E-2</v>
      </c>
    </row>
    <row r="13" spans="1:71" s="32" customFormat="1" x14ac:dyDescent="0.25">
      <c r="A13" s="44" t="s">
        <v>293</v>
      </c>
      <c r="B13" s="26" t="s">
        <v>232</v>
      </c>
      <c r="C13" s="30" t="s">
        <v>257</v>
      </c>
      <c r="D13" s="45">
        <f>BS!C26/BS!C16</f>
        <v>0.33664162210046261</v>
      </c>
      <c r="E13" s="45">
        <f>BS!D26/BS!D16</f>
        <v>0.30336898846121457</v>
      </c>
      <c r="F13" s="45">
        <f>BS!E26/BS!E16</f>
        <v>0.39384605396515093</v>
      </c>
      <c r="G13" s="45">
        <f>BS!F26/BS!F16</f>
        <v>0.40752090023755499</v>
      </c>
      <c r="H13" s="45">
        <f>BS!G26/BS!G16</f>
        <v>0.44400746548072612</v>
      </c>
      <c r="I13" s="45">
        <f>BS!H26/BS!H16</f>
        <v>0.45705449927869868</v>
      </c>
      <c r="J13" s="45">
        <f>BS!I26/BS!I16</f>
        <v>0.45471332741956988</v>
      </c>
      <c r="K13" s="45">
        <f>BS!J26/BS!J16</f>
        <v>0.44197143741396022</v>
      </c>
      <c r="L13" s="45">
        <f>BS!K26/BS!K16</f>
        <v>0.44074578413307347</v>
      </c>
      <c r="M13" s="45">
        <f>BS!L26/BS!L16</f>
        <v>0.45833930836688547</v>
      </c>
      <c r="N13" s="45">
        <f>BS!M26/BS!M16</f>
        <v>0.4510882109350603</v>
      </c>
      <c r="O13" s="45">
        <f>BS!N26/BS!N16</f>
        <v>0.4628521670005073</v>
      </c>
      <c r="P13" s="45">
        <f>BS!O26/BS!O16</f>
        <v>0.46906440684883977</v>
      </c>
      <c r="Q13" s="45">
        <f>BS!P26/BS!P16</f>
        <v>0.49285315935430146</v>
      </c>
      <c r="R13" s="45">
        <f>BS!Q26/BS!Q16</f>
        <v>0.49580203269995576</v>
      </c>
      <c r="S13" s="45">
        <f>BS!R26/BS!R16</f>
        <v>0.53790407287791187</v>
      </c>
      <c r="T13" s="45">
        <f>BS!S26/BS!S16</f>
        <v>0.52263279970319299</v>
      </c>
      <c r="U13" s="45">
        <f>BS!T26/BS!T16</f>
        <v>0.51027034275737748</v>
      </c>
      <c r="V13" s="45">
        <f>BS!U26/BS!U16</f>
        <v>0.47488013740779539</v>
      </c>
      <c r="W13" s="45">
        <f>BS!V26/BS!V16</f>
        <v>0.44370798811943096</v>
      </c>
      <c r="X13" s="45">
        <f>BS!W26/BS!W16</f>
        <v>0.67922077294919281</v>
      </c>
      <c r="Y13" s="45">
        <f>BS!X26/BS!X16</f>
        <v>0.67128011719998926</v>
      </c>
      <c r="Z13" s="45">
        <f>BS!Y26/BS!Y16</f>
        <v>0.66736427370131712</v>
      </c>
      <c r="AA13" s="45">
        <f>BS!Z26/BS!Z16</f>
        <v>0.63466485336882772</v>
      </c>
      <c r="AB13" s="45">
        <f>BS!AA26/BS!AA16</f>
        <v>0.63734865959191567</v>
      </c>
      <c r="AC13" s="45">
        <f>BS!AB26/BS!AB16</f>
        <v>0.63352459468284972</v>
      </c>
      <c r="AD13" s="45">
        <f>BS!AC26/BS!AC16</f>
        <v>0.62144294579988102</v>
      </c>
      <c r="AE13" s="45">
        <f>BS!AD26/BS!AD16</f>
        <v>0.60632059783471215</v>
      </c>
      <c r="AF13" s="45">
        <f>BS!AE26/BS!AE16</f>
        <v>0.60520235419775636</v>
      </c>
      <c r="AG13" s="45">
        <f>BS!AF26/BS!AF16</f>
        <v>0.5994802847135916</v>
      </c>
      <c r="AH13" s="45">
        <f>BS!AG26/BS!AG16</f>
        <v>0.58472182826680275</v>
      </c>
      <c r="AI13" s="45">
        <f>BS!AH26/BS!AH16</f>
        <v>0.58243845701264629</v>
      </c>
      <c r="AJ13" s="45">
        <f>BS!AI26/BS!AI16</f>
        <v>0.58494098895475288</v>
      </c>
      <c r="AK13" s="45">
        <f>BS!AJ26/BS!AJ16</f>
        <v>0.54355852629903711</v>
      </c>
      <c r="AL13" s="45">
        <f>BS!AK26/BS!AK16</f>
        <v>0.53728953778744659</v>
      </c>
      <c r="AM13" s="45">
        <f>BS!AL26/BS!AL16</f>
        <v>0.56655387846452476</v>
      </c>
      <c r="AN13" s="45">
        <f>BS!AM26/BS!AM16</f>
        <v>0.56968890576994102</v>
      </c>
      <c r="AO13" s="45">
        <f>BS!AN26/BS!AN16</f>
        <v>0.58476426837223783</v>
      </c>
      <c r="AP13" s="45">
        <f>BS!AO26/BS!AO16</f>
        <v>0.57911922613844058</v>
      </c>
      <c r="AQ13" s="45">
        <f>BS!AP26/BS!AP16</f>
        <v>0.57054475966241636</v>
      </c>
      <c r="AR13" s="45">
        <f>BS!AQ26/BS!AQ16</f>
        <v>0.56752002578999372</v>
      </c>
      <c r="AS13" s="45">
        <f>BS!AR26/BS!AR16</f>
        <v>0.56235893680368809</v>
      </c>
      <c r="AT13" s="45">
        <f>BS!AS26/BS!AS16</f>
        <v>0.5541291745554624</v>
      </c>
      <c r="AU13" s="45">
        <f>BS!AT26/BS!AT16</f>
        <v>0.54962992773197616</v>
      </c>
      <c r="AV13" s="45">
        <f>BS!AU26/BS!AU16</f>
        <v>0.5416636653486141</v>
      </c>
      <c r="AW13" s="45">
        <f>BS!AV26/BS!AV16</f>
        <v>0.55808710627589875</v>
      </c>
      <c r="AX13" s="45">
        <f>BS!AW26/BS!AW16</f>
        <v>0.58208509809941233</v>
      </c>
      <c r="AY13" s="45">
        <f>BS!AX26/BS!AX16</f>
        <v>0.58613190274063764</v>
      </c>
      <c r="AZ13" s="45">
        <f>BS!AY26/BS!AY16</f>
        <v>0.57023766539054566</v>
      </c>
      <c r="BA13" s="45">
        <f>BS!AZ26/BS!AZ16</f>
        <v>0.57761285192784784</v>
      </c>
      <c r="BB13" s="45">
        <f>BS!BA26/BS!BA16</f>
        <v>0.55182073777988538</v>
      </c>
      <c r="BC13" s="45">
        <f>BS!BB26/BS!BB16</f>
        <v>0.51165195837887756</v>
      </c>
      <c r="BD13" s="45">
        <f>BS!BC26/BS!BC16</f>
        <v>0.47709664573281407</v>
      </c>
      <c r="BE13" s="45">
        <f>BS!BD26/BS!BD16</f>
        <v>0.47648690164603386</v>
      </c>
      <c r="BF13" s="45">
        <f>BS!BE26/BS!BE16</f>
        <v>0.44678642315299733</v>
      </c>
      <c r="BG13" s="45">
        <f>BS!BF26/BS!BF16</f>
        <v>0.42013695934306677</v>
      </c>
      <c r="BH13" s="45">
        <f>BS!BG26/BS!BG16</f>
        <v>0.42516352982179184</v>
      </c>
      <c r="BI13" s="45">
        <f>BS!BH26/BS!BH16</f>
        <v>0.42898299937257206</v>
      </c>
      <c r="BJ13" s="45">
        <f>BS!BI26/BS!BI16</f>
        <v>0.38536987670776407</v>
      </c>
      <c r="BK13" s="45">
        <f>BS!BJ26/BS!BJ16</f>
        <v>0.34030757612165735</v>
      </c>
      <c r="BL13" s="45">
        <f>BS!BK26/BS!BK16</f>
        <v>0.32457669051233234</v>
      </c>
      <c r="BM13" s="45">
        <f>BS!BL26/BS!BL16</f>
        <v>0.28411689472790991</v>
      </c>
      <c r="BN13" s="45">
        <f>BS!BM26/BS!BM16</f>
        <v>0.27022527412213837</v>
      </c>
      <c r="BO13" s="45">
        <f>BS!BN26/BS!BN16</f>
        <v>0.27298041093999886</v>
      </c>
      <c r="BP13" s="45">
        <f>BS!BO26/BS!BO16</f>
        <v>0.26177420506757026</v>
      </c>
      <c r="BQ13" s="45">
        <f>BS!BP26/BS!BP16</f>
        <v>0.27242060899111342</v>
      </c>
      <c r="BR13" s="45">
        <f>BS!BQ26/BS!BQ16</f>
        <v>0.27029405468830525</v>
      </c>
      <c r="BS13" s="45">
        <f>BS!BR26/BS!BR16</f>
        <v>0.29172582159624416</v>
      </c>
    </row>
    <row r="14" spans="1:71" s="32" customFormat="1" x14ac:dyDescent="0.25">
      <c r="A14" s="46" t="s">
        <v>294</v>
      </c>
      <c r="B14" s="30" t="s">
        <v>233</v>
      </c>
      <c r="C14" s="30" t="s">
        <v>258</v>
      </c>
      <c r="D14" s="47">
        <f>(BS!C20+BS!C23)/BS!C16</f>
        <v>0.1743946651793038</v>
      </c>
      <c r="E14" s="47">
        <f>(BS!D20+BS!D23)/BS!D16</f>
        <v>0.15603891181672705</v>
      </c>
      <c r="F14" s="47">
        <f>(BS!E20+BS!E23)/BS!E16</f>
        <v>0.22572163330964856</v>
      </c>
      <c r="G14" s="47">
        <f>(BS!F20+BS!F23)/BS!F16</f>
        <v>0.13691738335066492</v>
      </c>
      <c r="H14" s="47">
        <f>(BS!G20+BS!G23)/BS!G16</f>
        <v>0.24303969680773529</v>
      </c>
      <c r="I14" s="47">
        <f>(BS!H20+BS!H23)/BS!H16</f>
        <v>0.27460414813023154</v>
      </c>
      <c r="J14" s="47">
        <f>(BS!I20+BS!I23)/BS!I16</f>
        <v>0.28940914546118657</v>
      </c>
      <c r="K14" s="47">
        <f>(BS!J20+BS!J23)/BS!J16</f>
        <v>0.28180959695522667</v>
      </c>
      <c r="L14" s="47">
        <f>(BS!K20+BS!K23)/BS!K16</f>
        <v>0.27960194275200834</v>
      </c>
      <c r="M14" s="47">
        <f>(BS!L20+BS!L23)/BS!L16</f>
        <v>0.2751889029838398</v>
      </c>
      <c r="N14" s="47">
        <f>(BS!M20+BS!M23)/BS!M16</f>
        <v>0.27632818758231165</v>
      </c>
      <c r="O14" s="47">
        <f>(BS!N20+BS!N23)/BS!N16</f>
        <v>0.27713915139977724</v>
      </c>
      <c r="P14" s="47">
        <f>(BS!O20+BS!O23)/BS!O16</f>
        <v>0.26673690332850347</v>
      </c>
      <c r="Q14" s="47">
        <f>(BS!P20+BS!P23)/BS!P16</f>
        <v>0.30060276400528657</v>
      </c>
      <c r="R14" s="47">
        <f>(BS!Q20+BS!Q23)/BS!Q16</f>
        <v>0.33416450981629947</v>
      </c>
      <c r="S14" s="47">
        <f>(BS!R20+BS!R23)/BS!R16</f>
        <v>0.37868242546800301</v>
      </c>
      <c r="T14" s="47">
        <f>(BS!S20+BS!S23)/BS!S16</f>
        <v>0.38408750760315685</v>
      </c>
      <c r="U14" s="47">
        <f>(BS!T20+BS!T23)/BS!T16</f>
        <v>0.3958175914917979</v>
      </c>
      <c r="V14" s="47">
        <f>(BS!U20+BS!U23)/BS!U16</f>
        <v>0.34376290591230951</v>
      </c>
      <c r="W14" s="47">
        <f>(BS!V20+BS!V23)/BS!V16</f>
        <v>0.31369818238663005</v>
      </c>
      <c r="X14" s="47">
        <f>(BS!W20+BS!W23)/BS!W16</f>
        <v>0.52989145744497623</v>
      </c>
      <c r="Y14" s="47">
        <f>(BS!X20+BS!X23)/BS!X16</f>
        <v>0.50471074603646748</v>
      </c>
      <c r="Z14" s="47">
        <f>(BS!Y20+BS!Y23)/BS!Y16</f>
        <v>0.46893522805293625</v>
      </c>
      <c r="AA14" s="47">
        <f>(BS!Z20+BS!Z23)/BS!Z16</f>
        <v>0.4073814725328781</v>
      </c>
      <c r="AB14" s="47">
        <f>(BS!AA20+BS!AA23)/BS!AA16</f>
        <v>0.4111499099667581</v>
      </c>
      <c r="AC14" s="47">
        <f>(BS!AB20+BS!AB23)/BS!AB16</f>
        <v>0.40498071129996932</v>
      </c>
      <c r="AD14" s="47">
        <f>(BS!AC20+BS!AC23)/BS!AC16</f>
        <v>0.3922122046950654</v>
      </c>
      <c r="AE14" s="47">
        <f>(BS!AD20+BS!AD23)/BS!AD16</f>
        <v>0.38968969728752512</v>
      </c>
      <c r="AF14" s="47">
        <f>(BS!AE20+BS!AE23)/BS!AE16</f>
        <v>0.40169631837408243</v>
      </c>
      <c r="AG14" s="47">
        <f>(BS!AF20+BS!AF23)/BS!AF16</f>
        <v>0.397923861302174</v>
      </c>
      <c r="AH14" s="47">
        <f>(BS!AG20+BS!AG23)/BS!AG16</f>
        <v>0.38415018952837088</v>
      </c>
      <c r="AI14" s="47">
        <f>(BS!AH20+BS!AH23)/BS!AH16</f>
        <v>0.37077297475776178</v>
      </c>
      <c r="AJ14" s="47">
        <f>(BS!AI20+BS!AI23)/BS!AI16</f>
        <v>0.35504712354471402</v>
      </c>
      <c r="AK14" s="47">
        <f>(BS!AJ20+BS!AJ23)/BS!AJ16</f>
        <v>0.32065727699530516</v>
      </c>
      <c r="AL14" s="47">
        <f>(BS!AK20+BS!AK23)/BS!AK16</f>
        <v>0.3047354955341412</v>
      </c>
      <c r="AM14" s="47">
        <f>(BS!AL20+BS!AL23)/BS!AL16</f>
        <v>0.28465172959588353</v>
      </c>
      <c r="AN14" s="47">
        <f>(BS!AM20+BS!AM23)/BS!AM16</f>
        <v>0.31462216282784544</v>
      </c>
      <c r="AO14" s="47">
        <f>(BS!AN20+BS!AN23)/BS!AN16</f>
        <v>0.3185470962717033</v>
      </c>
      <c r="AP14" s="47">
        <f>(BS!AO20+BS!AO23)/BS!AO16</f>
        <v>0.333819234277898</v>
      </c>
      <c r="AQ14" s="47">
        <f>(BS!AP20+BS!AP23)/BS!AP16</f>
        <v>0.31947633930792063</v>
      </c>
      <c r="AR14" s="47">
        <f>(BS!AQ20+BS!AQ23)/BS!AQ16</f>
        <v>0.31143219564353342</v>
      </c>
      <c r="AS14" s="47">
        <f>(BS!AR20+BS!AR23)/BS!AR16</f>
        <v>0.33486401908054808</v>
      </c>
      <c r="AT14" s="47">
        <f>(BS!AS20+BS!AS23)/BS!AS16</f>
        <v>0.32203560205336407</v>
      </c>
      <c r="AU14" s="47">
        <f>(BS!AT20+BS!AT23)/BS!AT16</f>
        <v>0.33370951177796049</v>
      </c>
      <c r="AV14" s="47">
        <f>(BS!AU20+BS!AU23)/BS!AU16</f>
        <v>0.34376243967350711</v>
      </c>
      <c r="AW14" s="47">
        <f>(BS!AV20+BS!AV23)/BS!AV16</f>
        <v>0.3474906344079729</v>
      </c>
      <c r="AX14" s="47">
        <f>(BS!AW20+BS!AW23)/BS!AW16</f>
        <v>0.38278794593662879</v>
      </c>
      <c r="AY14" s="47">
        <f>(BS!AX20+BS!AX23)/BS!AX16</f>
        <v>0.37728796326528929</v>
      </c>
      <c r="AZ14" s="47">
        <f>(BS!AY20+BS!AY23)/BS!AY16</f>
        <v>0.38776207944083052</v>
      </c>
      <c r="BA14" s="47">
        <f>(BS!AZ20+BS!AZ23)/BS!AZ16</f>
        <v>0.37778595145672555</v>
      </c>
      <c r="BB14" s="47">
        <f>(BS!BA20+BS!BA23)/BS!BA16</f>
        <v>0.37353494122827824</v>
      </c>
      <c r="BC14" s="47">
        <f>(BS!BB20+BS!BB23)/BS!BB16</f>
        <v>0.30805359892199807</v>
      </c>
      <c r="BD14" s="47">
        <f>(BS!BC20+BS!BC23)/BS!BC16</f>
        <v>0.27924080436883431</v>
      </c>
      <c r="BE14" s="47">
        <f>(BS!BD20+BS!BD23)/BS!BD16</f>
        <v>0.27120268161690614</v>
      </c>
      <c r="BF14" s="47">
        <f>(BS!BE20+BS!BE23)/BS!BE16</f>
        <v>0.26358038210102103</v>
      </c>
      <c r="BG14" s="47">
        <f>(BS!BF20+BS!BF23)/BS!BF16</f>
        <v>0.20774767854867138</v>
      </c>
      <c r="BH14" s="47">
        <f>(BS!BG20+BS!BG23)/BS!BG16</f>
        <v>0.2205730773762393</v>
      </c>
      <c r="BI14" s="47">
        <f>(BS!BH20+BS!BH23)/BS!BH16</f>
        <v>0.22946675299363228</v>
      </c>
      <c r="BJ14" s="47">
        <f>(BS!BI20+BS!BI23)/BS!BI16</f>
        <v>0.18693935354881705</v>
      </c>
      <c r="BK14" s="47">
        <f>(BS!BJ20+BS!BJ23)/BS!BJ16</f>
        <v>0.16311661117023105</v>
      </c>
      <c r="BL14" s="47">
        <f>(BS!BK20+BS!BK23)/BS!BK16</f>
        <v>0.13518982883117101</v>
      </c>
      <c r="BM14" s="47">
        <f>(BS!BL20+BS!BL23)/BS!BL16</f>
        <v>0.12233687978626803</v>
      </c>
      <c r="BN14" s="47">
        <f>(BS!BM20+BS!BM23)/BS!BM16</f>
        <v>0.1049356795249537</v>
      </c>
      <c r="BO14" s="47">
        <f>(BS!BN20+BS!BN23)/BS!BN16</f>
        <v>9.1767399193057375E-2</v>
      </c>
      <c r="BP14" s="47">
        <f>(BS!BO20+BS!BO23)/BS!BO16</f>
        <v>7.5743748859280896E-2</v>
      </c>
      <c r="BQ14" s="47">
        <f>(BS!BP20+BS!BP23)/BS!BP16</f>
        <v>6.3284108729743854E-2</v>
      </c>
      <c r="BR14" s="47">
        <f>(BS!BQ20+BS!BQ23)/BS!BQ16</f>
        <v>4.6847375389469849E-2</v>
      </c>
      <c r="BS14" s="47">
        <f>(BS!BR20+BS!BR23)/BS!BR16</f>
        <v>4.8788732394366201E-2</v>
      </c>
    </row>
    <row r="15" spans="1:71" s="32" customFormat="1" x14ac:dyDescent="0.25">
      <c r="A15" s="46" t="s">
        <v>295</v>
      </c>
      <c r="B15" s="30" t="s">
        <v>234</v>
      </c>
      <c r="C15" s="30" t="s">
        <v>259</v>
      </c>
      <c r="D15" s="31">
        <f>BS!C26/BS!C33</f>
        <v>0.5074807725597843</v>
      </c>
      <c r="E15" s="31">
        <f>BS!D26/BS!D33</f>
        <v>0.43548016587878274</v>
      </c>
      <c r="F15" s="31">
        <f>BS!E26/BS!E33</f>
        <v>0.64974592105106566</v>
      </c>
      <c r="G15" s="31">
        <f>BS!F26/BS!F33</f>
        <v>0.69336024973736499</v>
      </c>
      <c r="H15" s="31">
        <f>BS!G26/BS!G33</f>
        <v>0.79858530090629165</v>
      </c>
      <c r="I15" s="31">
        <f>BS!H26/BS!H33</f>
        <v>0.84180548263408272</v>
      </c>
      <c r="J15" s="31">
        <f>BS!I26/BS!I33</f>
        <v>0.83389774642346404</v>
      </c>
      <c r="K15" s="31">
        <f>BS!J26/BS!J33</f>
        <v>0.79202296629003599</v>
      </c>
      <c r="L15" s="31">
        <f>BS!K26/BS!K33</f>
        <v>0.78809559522023898</v>
      </c>
      <c r="M15" s="31">
        <f>BS!L26/BS!L33</f>
        <v>0.84617421098988377</v>
      </c>
      <c r="N15" s="31">
        <f>BS!M26/BS!M33</f>
        <v>0.82178634148754592</v>
      </c>
      <c r="O15" s="31">
        <f>BS!N26/BS!N33</f>
        <v>0.8616848818245989</v>
      </c>
      <c r="P15" s="31">
        <f>BS!O26/BS!O33</f>
        <v>0.88346762375619203</v>
      </c>
      <c r="Q15" s="31">
        <f>BS!P26/BS!P33</f>
        <v>0.97181549771029163</v>
      </c>
      <c r="R15" s="31">
        <f>BS!Q26/BS!Q33</f>
        <v>0.98334794040315499</v>
      </c>
      <c r="S15" s="31">
        <f>BS!R26/BS!R33</f>
        <v>1.1640590147218151</v>
      </c>
      <c r="T15" s="31">
        <f>BS!S26/BS!S33</f>
        <v>1.0948234385987172</v>
      </c>
      <c r="U15" s="31">
        <f>BS!T26/BS!T33</f>
        <v>1.0419429070936963</v>
      </c>
      <c r="V15" s="31">
        <f>BS!U26/BS!U33</f>
        <v>0.90432712840758755</v>
      </c>
      <c r="W15" s="31">
        <f>BS!V26/BS!V33</f>
        <v>0.79762111566405414</v>
      </c>
      <c r="X15" s="31">
        <f>BS!W26/BS!W33</f>
        <v>2.1174088459338209</v>
      </c>
      <c r="Y15" s="31">
        <f>BS!X26/BS!X33</f>
        <v>2.0421136677070479</v>
      </c>
      <c r="Z15" s="31">
        <f>BS!Y26/BS!Y33</f>
        <v>2.0062821326112275</v>
      </c>
      <c r="AA15" s="31">
        <f>BS!Z26/BS!Z33</f>
        <v>1.7372126914730157</v>
      </c>
      <c r="AB15" s="31">
        <f>BS!AA26/BS!AA33</f>
        <v>1.7574694715721162</v>
      </c>
      <c r="AC15" s="31">
        <f>BS!AB26/BS!AB33</f>
        <v>1.7286960748009628</v>
      </c>
      <c r="AD15" s="31">
        <f>BS!AC26/BS!AC33</f>
        <v>1.6416097359827926</v>
      </c>
      <c r="AE15" s="31">
        <f>BS!AD26/BS!AD33</f>
        <v>1.5401379764851051</v>
      </c>
      <c r="AF15" s="31">
        <f>BS!AE26/BS!AE33</f>
        <v>1.5329431688174397</v>
      </c>
      <c r="AG15" s="31">
        <f>BS!AF26/BS!AF33</f>
        <v>1.4967610813162313</v>
      </c>
      <c r="AH15" s="31">
        <f>BS!AG26/BS!AG33</f>
        <v>1.4080244714679286</v>
      </c>
      <c r="AI15" s="31">
        <f>BS!AH26/BS!AH33</f>
        <v>1.3948565589774296</v>
      </c>
      <c r="AJ15" s="31">
        <f>BS!AI26/BS!AI33</f>
        <v>1.4092959636792135</v>
      </c>
      <c r="AK15" s="31">
        <f>BS!AJ26/BS!AJ33</f>
        <v>1.1908648468031322</v>
      </c>
      <c r="AL15" s="31">
        <f>BS!AK26/BS!AK33</f>
        <v>1.161178710371658</v>
      </c>
      <c r="AM15" s="31">
        <f>BS!AL26/BS!AL33</f>
        <v>1.3070918167580265</v>
      </c>
      <c r="AN15" s="31">
        <f>BS!AM26/BS!AM33</f>
        <v>1.3239001118232054</v>
      </c>
      <c r="AO15" s="31">
        <f>BS!AN26/BS!AN33</f>
        <v>1.4082705890456686</v>
      </c>
      <c r="AP15" s="31">
        <f>BS!AO26/BS!AO33</f>
        <v>1.3759732366208219</v>
      </c>
      <c r="AQ15" s="31">
        <f>BS!AP26/BS!AP33</f>
        <v>1.3285313720096328</v>
      </c>
      <c r="AR15" s="31">
        <f>BS!AQ26/BS!AQ33</f>
        <v>1.3122427531031673</v>
      </c>
      <c r="AS15" s="31">
        <f>BS!AR26/BS!AR33</f>
        <v>1.2849775400336043</v>
      </c>
      <c r="AT15" s="31">
        <f>BS!AS26/BS!AS33</f>
        <v>1.2428020469897083</v>
      </c>
      <c r="AU15" s="31">
        <f>BS!AT26/BS!AT33</f>
        <v>1.2203962065331928</v>
      </c>
      <c r="AV15" s="31">
        <f>BS!AU26/BS!AU33</f>
        <v>1.1818038946456377</v>
      </c>
      <c r="AW15" s="31">
        <f>BS!AV26/BS!AV33</f>
        <v>1.2628893933661245</v>
      </c>
      <c r="AX15" s="31">
        <f>BS!AW26/BS!AW33</f>
        <v>1.392831639772149</v>
      </c>
      <c r="AY15" s="31">
        <f>BS!AX26/BS!AX33</f>
        <v>1.4162287613420974</v>
      </c>
      <c r="AZ15" s="31">
        <f>BS!AY26/BS!AY33</f>
        <v>1.3268674787629955</v>
      </c>
      <c r="BA15" s="31">
        <f>BS!AZ26/BS!AZ33</f>
        <v>1.3674935632193026</v>
      </c>
      <c r="BB15" s="31">
        <f>BS!BA26/BS!BA33</f>
        <v>1.2312500472386192</v>
      </c>
      <c r="BC15" s="31">
        <f>BS!BB26/BS!BB33</f>
        <v>1.0477198939518531</v>
      </c>
      <c r="BD15" s="31">
        <f>BS!BC26/BS!BC33</f>
        <v>0.91239928342290544</v>
      </c>
      <c r="BE15" s="31">
        <f>BS!BD26/BS!BD33</f>
        <v>0.91017188136114946</v>
      </c>
      <c r="BF15" s="31">
        <f>BS!BE26/BS!BE33</f>
        <v>0.80762013416124279</v>
      </c>
      <c r="BG15" s="31">
        <f>BS!BF26/BS!BF33</f>
        <v>0.72454515960715316</v>
      </c>
      <c r="BH15" s="31">
        <f>BS!BG26/BS!BG33</f>
        <v>0.73962518364568031</v>
      </c>
      <c r="BI15" s="31">
        <f>BS!BH26/BS!BH33</f>
        <v>0.75126024635076505</v>
      </c>
      <c r="BJ15" s="31">
        <f>BS!BI26/BS!BI33</f>
        <v>0.62699477637631784</v>
      </c>
      <c r="BK15" s="31">
        <f>BS!BJ26/BS!BJ33</f>
        <v>0.51585794197996615</v>
      </c>
      <c r="BL15" s="31">
        <f>BS!BK26/BS!BK33</f>
        <v>0.48055298944085184</v>
      </c>
      <c r="BM15" s="31">
        <f>BS!BL26/BS!BL33</f>
        <v>0.39687658477273979</v>
      </c>
      <c r="BN15" s="31">
        <f>BS!BM26/BS!BM33</f>
        <v>0.37028587664101215</v>
      </c>
      <c r="BO15" s="31">
        <f>BS!BN26/BS!BN33</f>
        <v>0.37547875607168774</v>
      </c>
      <c r="BP15" s="31">
        <f>BS!BO26/BS!BO33</f>
        <v>0.35459910350535856</v>
      </c>
      <c r="BQ15" s="31">
        <f>BS!BP26/BS!BP33</f>
        <v>0.3744204582449287</v>
      </c>
      <c r="BR15" s="31">
        <f>BS!BQ26/BS!BQ33</f>
        <v>0.37041503694046068</v>
      </c>
      <c r="BS15" s="31">
        <f>BS!BR26/BS!BR33</f>
        <v>0.41188261621185934</v>
      </c>
    </row>
    <row r="16" spans="1:71" s="32" customFormat="1" x14ac:dyDescent="0.25">
      <c r="A16" s="46" t="s">
        <v>296</v>
      </c>
      <c r="B16" s="30" t="s">
        <v>235</v>
      </c>
      <c r="C16" s="30" t="s">
        <v>260</v>
      </c>
      <c r="D16" s="31">
        <f>(BS!C20+BS!C23)/BS!C33</f>
        <v>0.2628966045948018</v>
      </c>
      <c r="E16" s="31">
        <f>(BS!D20+BS!D23)/BS!D33</f>
        <v>0.22399076301822007</v>
      </c>
      <c r="F16" s="31">
        <f>(BS!E20+BS!E23)/BS!E33</f>
        <v>0.37238334384557709</v>
      </c>
      <c r="G16" s="31">
        <f>(BS!F20+BS!F23)/BS!F33</f>
        <v>0.23295264379830455</v>
      </c>
      <c r="H16" s="31">
        <f>(BS!G20+BS!G23)/BS!G33</f>
        <v>0.43712762621511442</v>
      </c>
      <c r="I16" s="31">
        <f>(BS!H20+BS!H23)/BS!H33</f>
        <v>0.50576742558032239</v>
      </c>
      <c r="J16" s="31">
        <f>(BS!I20+BS!I23)/BS!I33</f>
        <v>0.53074677965561057</v>
      </c>
      <c r="K16" s="31">
        <f>(BS!J20+BS!J23)/BS!J33</f>
        <v>0.50500926986470485</v>
      </c>
      <c r="L16" s="31">
        <f>(BS!K20+BS!K23)/BS!K33</f>
        <v>0.49995500224988754</v>
      </c>
      <c r="M16" s="31">
        <f>(BS!L20+BS!L23)/BS!L33</f>
        <v>0.50804665583936215</v>
      </c>
      <c r="N16" s="31">
        <f>(BS!M20+BS!M23)/BS!M33</f>
        <v>0.50341091790546399</v>
      </c>
      <c r="O16" s="31">
        <f>(BS!N20+BS!N23)/BS!N33</f>
        <v>0.51594576832266392</v>
      </c>
      <c r="P16" s="31">
        <f>(BS!O20+BS!O23)/BS!O33</f>
        <v>0.50239032148022156</v>
      </c>
      <c r="Q16" s="31">
        <f>(BS!P20+BS!P23)/BS!P33</f>
        <v>0.59273318872017355</v>
      </c>
      <c r="R16" s="31">
        <f>(BS!Q20+BS!Q23)/BS!Q33</f>
        <v>0.66276449229998746</v>
      </c>
      <c r="S16" s="31">
        <f>(BS!R20+BS!R23)/BS!R33</f>
        <v>0.81949312769528171</v>
      </c>
      <c r="T16" s="31">
        <f>(BS!S20+BS!S23)/BS!S33</f>
        <v>0.80459551340005597</v>
      </c>
      <c r="U16" s="31">
        <f>(BS!T20+BS!T23)/BS!T33</f>
        <v>0.80823692344958697</v>
      </c>
      <c r="V16" s="31">
        <f>(BS!U20+BS!U23)/BS!U33</f>
        <v>0.65463702746903607</v>
      </c>
      <c r="W16" s="31">
        <f>(BS!V20+BS!V23)/BS!V33</f>
        <v>0.56391207937789312</v>
      </c>
      <c r="X16" s="31">
        <f>(BS!W20+BS!W23)/BS!W33</f>
        <v>1.6518883168237337</v>
      </c>
      <c r="Y16" s="31">
        <f>(BS!X20+BS!X23)/BS!X33</f>
        <v>1.5353899010428007</v>
      </c>
      <c r="Z16" s="31">
        <f>(BS!Y20+BS!Y23)/BS!Y33</f>
        <v>1.4097493774676426</v>
      </c>
      <c r="AA16" s="31">
        <f>(BS!Z20+BS!Z23)/BS!Z33</f>
        <v>1.1150897368879598</v>
      </c>
      <c r="AB16" s="31">
        <f>(BS!AA20+BS!AA23)/BS!AA33</f>
        <v>1.1337333249729595</v>
      </c>
      <c r="AC16" s="31">
        <f>(BS!AB20+BS!AB23)/BS!AB33</f>
        <v>1.105069277294328</v>
      </c>
      <c r="AD16" s="31">
        <f>(BS!AC20+BS!AC23)/BS!AC33</f>
        <v>1.0360715784937606</v>
      </c>
      <c r="AE16" s="31">
        <f>(BS!AD20+BS!AD23)/BS!AD33</f>
        <v>0.98986559912502725</v>
      </c>
      <c r="AF16" s="31">
        <f>(BS!AE20+BS!AE23)/BS!AE33</f>
        <v>1.0174739455647475</v>
      </c>
      <c r="AG16" s="31">
        <f>(BS!AF20+BS!AF23)/BS!AF33</f>
        <v>0.99352216263246262</v>
      </c>
      <c r="AH16" s="31">
        <f>(BS!AG20+BS!AG23)/BS!AG33</f>
        <v>0.92504305710335988</v>
      </c>
      <c r="AI16" s="31">
        <f>(BS!AH20+BS!AH23)/BS!AH33</f>
        <v>0.88794809049019863</v>
      </c>
      <c r="AJ16" s="31">
        <f>(BS!AI20+BS!AI23)/BS!AI33</f>
        <v>0.85541360167219449</v>
      </c>
      <c r="AK16" s="31">
        <f>(BS!AJ20+BS!AJ23)/BS!AJ33</f>
        <v>0.70251768773698664</v>
      </c>
      <c r="AL16" s="31">
        <f>(BS!AK20+BS!AK23)/BS!AK33</f>
        <v>0.65858786524294344</v>
      </c>
      <c r="AM16" s="31">
        <f>(BS!AL20+BS!AL23)/BS!AL33</f>
        <v>0.65671767597668151</v>
      </c>
      <c r="AN16" s="31">
        <f>(BS!AM20+BS!AM23)/BS!AM33</f>
        <v>0.73115047937768884</v>
      </c>
      <c r="AO16" s="31">
        <f>(BS!AN20+BS!AN23)/BS!AN33</f>
        <v>0.76714760317704223</v>
      </c>
      <c r="AP16" s="31">
        <f>(BS!AO20+BS!AO23)/BS!AO33</f>
        <v>0.79314640492671207</v>
      </c>
      <c r="AQ16" s="31">
        <f>(BS!AP20+BS!AP23)/BS!AP33</f>
        <v>0.74391067869328742</v>
      </c>
      <c r="AR16" s="31">
        <f>(BS!AQ20+BS!AQ23)/BS!AQ33</f>
        <v>0.72010611651519285</v>
      </c>
      <c r="AS16" s="31">
        <f>(BS!AR20+BS!AR23)/BS!AR33</f>
        <v>0.76515676256443665</v>
      </c>
      <c r="AT16" s="31">
        <f>(BS!AS20+BS!AS23)/BS!AS33</f>
        <v>0.722262107488848</v>
      </c>
      <c r="AU16" s="31">
        <f>(BS!AT20+BS!AT23)/BS!AT33</f>
        <v>0.74096733403582715</v>
      </c>
      <c r="AV16" s="31">
        <f>(BS!AU20+BS!AU23)/BS!AU33</f>
        <v>0.75002222971254395</v>
      </c>
      <c r="AW16" s="31">
        <f>(BS!AV20+BS!AV23)/BS!AV33</f>
        <v>0.78633287089586745</v>
      </c>
      <c r="AX16" s="31">
        <f>(BS!AW20+BS!AW23)/BS!AW33</f>
        <v>0.91594710836055615</v>
      </c>
      <c r="AY16" s="31">
        <f>(BS!AX20+BS!AX23)/BS!AX33</f>
        <v>0.91161402814977266</v>
      </c>
      <c r="AZ16" s="31">
        <f>(BS!AY20+BS!AY23)/BS!AY33</f>
        <v>0.90227097214838159</v>
      </c>
      <c r="BA16" s="31">
        <f>(BS!AZ20+BS!AZ23)/BS!AZ33</f>
        <v>0.89440505897241607</v>
      </c>
      <c r="BB16" s="31">
        <f>(BS!BA20+BS!BA23)/BS!BA33</f>
        <v>0.83344985526087068</v>
      </c>
      <c r="BC16" s="31">
        <f>(BS!BB20+BS!BB23)/BS!BB33</f>
        <v>0.63080748291604061</v>
      </c>
      <c r="BD16" s="31">
        <f>(BS!BC20+BS!BC23)/BS!BC33</f>
        <v>0.53401991417739447</v>
      </c>
      <c r="BE16" s="31">
        <f>(BS!BD20+BS!BD23)/BS!BD33</f>
        <v>0.51804373657435443</v>
      </c>
      <c r="BF16" s="31">
        <f>(BS!BE20+BS!BE23)/BS!BE33</f>
        <v>0.47645320565571925</v>
      </c>
      <c r="BG16" s="31">
        <f>(BS!BF20+BS!BF23)/BS!BF33</f>
        <v>0.35827025346073399</v>
      </c>
      <c r="BH16" s="31">
        <f>(BS!BG20+BS!BG23)/BS!BG33</f>
        <v>0.38371448023793309</v>
      </c>
      <c r="BI16" s="31">
        <f>(BS!BH20+BS!BH23)/BS!BH33</f>
        <v>0.40185566709040171</v>
      </c>
      <c r="BJ16" s="31">
        <f>(BS!BI20+BS!BI23)/BS!BI33</f>
        <v>0.30414935172309104</v>
      </c>
      <c r="BK16" s="31">
        <f>(BS!BJ20+BS!BJ23)/BS!BJ33</f>
        <v>0.24726161051125276</v>
      </c>
      <c r="BL16" s="31">
        <f>(BS!BK20+BS!BK23)/BS!BK33</f>
        <v>0.20015570521798731</v>
      </c>
      <c r="BM16" s="31">
        <f>(BS!BL20+BS!BL23)/BS!BL33</f>
        <v>0.17088967232245963</v>
      </c>
      <c r="BN16" s="31">
        <f>(BS!BM20+BS!BM23)/BS!BM33</f>
        <v>0.14379187960877146</v>
      </c>
      <c r="BO16" s="31">
        <f>(BS!BN20+BS!BN23)/BS!BN33</f>
        <v>0.12622410809000056</v>
      </c>
      <c r="BP16" s="31">
        <f>(BS!BO20+BS!BO23)/BS!BO33</f>
        <v>0.10260241430091692</v>
      </c>
      <c r="BQ16" s="31">
        <f>(BS!BP20+BS!BP23)/BS!BP33</f>
        <v>8.6978973719956457E-2</v>
      </c>
      <c r="BR16" s="31">
        <f>(BS!BQ20+BS!BQ23)/BS!BQ33</f>
        <v>6.4200347674923941E-2</v>
      </c>
      <c r="BS16" s="31">
        <f>(BS!BR20+BS!BR23)/BS!BR33</f>
        <v>6.8883963134618031E-2</v>
      </c>
    </row>
    <row r="17" spans="1:71" s="32" customFormat="1" x14ac:dyDescent="0.25">
      <c r="A17" s="46" t="s">
        <v>297</v>
      </c>
      <c r="B17" s="32" t="s">
        <v>236</v>
      </c>
      <c r="C17" s="30" t="s">
        <v>261</v>
      </c>
      <c r="D17" s="48">
        <f>BS!C23/BS!C33</f>
        <v>0.22331651705121544</v>
      </c>
      <c r="E17" s="48">
        <f>BS!D23/BS!D33</f>
        <v>0.20798321867708042</v>
      </c>
      <c r="F17" s="48">
        <f>BS!E23/BS!E33</f>
        <v>0.28933463447143243</v>
      </c>
      <c r="G17" s="48">
        <f>BS!F23/BS!F33</f>
        <v>0.17173380394101731</v>
      </c>
      <c r="H17" s="48">
        <f>BS!G23/BS!G33</f>
        <v>0.29052737638089954</v>
      </c>
      <c r="I17" s="48">
        <f>BS!H23/BS!H33</f>
        <v>0.31341914201920884</v>
      </c>
      <c r="J17" s="48">
        <f>BS!I23/BS!I33</f>
        <v>0.3578449875332933</v>
      </c>
      <c r="K17" s="48">
        <f>BS!J23/BS!J33</f>
        <v>0.26444975394672449</v>
      </c>
      <c r="L17" s="48">
        <f>BS!K23/BS!K33</f>
        <v>0.31430428478576072</v>
      </c>
      <c r="M17" s="48">
        <f>BS!L23/BS!L33</f>
        <v>0.2815540406380303</v>
      </c>
      <c r="N17" s="48">
        <f>BS!M23/BS!M33</f>
        <v>0.29844913304805959</v>
      </c>
      <c r="O17" s="48">
        <f>BS!N23/BS!N33</f>
        <v>0.22658033736582042</v>
      </c>
      <c r="P17" s="48">
        <f>BS!O23/BS!O33</f>
        <v>0.22994171939787925</v>
      </c>
      <c r="Q17" s="48">
        <f>BS!P23/BS!P33</f>
        <v>0.33348899333172655</v>
      </c>
      <c r="R17" s="48">
        <f>BS!Q23/BS!Q33</f>
        <v>0.41092295814031132</v>
      </c>
      <c r="S17" s="48">
        <f>BS!R23/BS!R33</f>
        <v>0.43054935950544898</v>
      </c>
      <c r="T17" s="48">
        <f>BS!S23/BS!S33</f>
        <v>0.4286167462369343</v>
      </c>
      <c r="U17" s="48">
        <f>BS!T23/BS!T33</f>
        <v>0.50878089109588687</v>
      </c>
      <c r="V17" s="48">
        <f>BS!U23/BS!U33</f>
        <v>0.49945311930332603</v>
      </c>
      <c r="W17" s="48">
        <f>BS!V23/BS!V33</f>
        <v>0.33510284996065853</v>
      </c>
      <c r="X17" s="48">
        <f>BS!W23/BS!W33</f>
        <v>1.1965896887764831</v>
      </c>
      <c r="Y17" s="48">
        <f>BS!X23/BS!X33</f>
        <v>1.1549781036026228</v>
      </c>
      <c r="Z17" s="48">
        <f>BS!Y23/BS!Y33</f>
        <v>1.1269729304941438</v>
      </c>
      <c r="AA17" s="48">
        <f>BS!Z23/BS!Z33</f>
        <v>0.80579052416480546</v>
      </c>
      <c r="AB17" s="48">
        <f>BS!AA23/BS!AA33</f>
        <v>0.85279340993525932</v>
      </c>
      <c r="AC17" s="48">
        <f>BS!AB23/BS!AB33</f>
        <v>0.84103252484107871</v>
      </c>
      <c r="AD17" s="48">
        <f>BS!AC23/BS!AC33</f>
        <v>0.80042126848621953</v>
      </c>
      <c r="AE17" s="48">
        <f>BS!AD23/BS!AD33</f>
        <v>0.7470886821422813</v>
      </c>
      <c r="AF17" s="48">
        <f>BS!AE23/BS!AE33</f>
        <v>0.79713183874590976</v>
      </c>
      <c r="AG17" s="48">
        <f>BS!AF23/BS!AF33</f>
        <v>0.82722934806990356</v>
      </c>
      <c r="AH17" s="48">
        <f>BS!AG23/BS!AG33</f>
        <v>0.7948717110745811</v>
      </c>
      <c r="AI17" s="48">
        <f>BS!AH23/BS!AH33</f>
        <v>0.50810597974644001</v>
      </c>
      <c r="AJ17" s="48">
        <f>BS!AI23/BS!AI33</f>
        <v>0.50211432442759119</v>
      </c>
      <c r="AK17" s="48">
        <f>BS!AJ23/BS!AJ33</f>
        <v>0.49970217773451692</v>
      </c>
      <c r="AL17" s="48">
        <f>BS!AK23/BS!AK33</f>
        <v>0.4760201970035593</v>
      </c>
      <c r="AM17" s="48">
        <f>BS!AL23/BS!AL33</f>
        <v>0.48238601757591576</v>
      </c>
      <c r="AN17" s="48">
        <f>BS!AM23/BS!AM33</f>
        <v>0.57242921699387816</v>
      </c>
      <c r="AO17" s="48">
        <f>BS!AN23/BS!AN33</f>
        <v>0.63550911624604589</v>
      </c>
      <c r="AP17" s="48">
        <f>BS!AO23/BS!AO33</f>
        <v>0.69775665819427557</v>
      </c>
      <c r="AQ17" s="48">
        <f>BS!AP23/BS!AP33</f>
        <v>0.48281187411622195</v>
      </c>
      <c r="AR17" s="48">
        <f>BS!AQ23/BS!AQ33</f>
        <v>0.48604327072212006</v>
      </c>
      <c r="AS17" s="48">
        <f>BS!AR23/BS!AR33</f>
        <v>0.57990833133308184</v>
      </c>
      <c r="AT17" s="48">
        <f>BS!AS23/BS!AS33</f>
        <v>0.63277416135146858</v>
      </c>
      <c r="AU17" s="48">
        <f>BS!AT23/BS!AT33</f>
        <v>0.50885353003161216</v>
      </c>
      <c r="AV17" s="48">
        <f>BS!AU23/BS!AU33</f>
        <v>0.55118934131810826</v>
      </c>
      <c r="AW17" s="48">
        <f>BS!AV23/BS!AV33</f>
        <v>0.61121621053516628</v>
      </c>
      <c r="AX17" s="48">
        <f>BS!AW23/BS!AW33</f>
        <v>0.80626097805210362</v>
      </c>
      <c r="AY17" s="48">
        <f>BS!AX23/BS!AX33</f>
        <v>0.55286321175843212</v>
      </c>
      <c r="AZ17" s="48">
        <f>BS!AY23/BS!AY33</f>
        <v>0.64537986006278947</v>
      </c>
      <c r="BA17" s="48">
        <f>BS!AZ23/BS!AZ33</f>
        <v>0.65976902966274842</v>
      </c>
      <c r="BB17" s="48">
        <f>BS!BA23/BS!BA33</f>
        <v>0.66627616074735274</v>
      </c>
      <c r="BC17" s="48">
        <f>BS!BB23/BS!BB33</f>
        <v>0.32554867156265066</v>
      </c>
      <c r="BD17" s="48">
        <f>BS!BC23/BS!BC33</f>
        <v>0.30612506769987086</v>
      </c>
      <c r="BE17" s="48">
        <f>BS!BD23/BS!BD33</f>
        <v>0.36830207164536766</v>
      </c>
      <c r="BF17" s="48">
        <f>BS!BE23/BS!BE33</f>
        <v>0.33574443280716187</v>
      </c>
      <c r="BG17" s="48">
        <f>BS!BF23/BS!BF33</f>
        <v>0.17361753787408746</v>
      </c>
      <c r="BH17" s="48">
        <f>BS!BG23/BS!BG33</f>
        <v>0.23371340523882894</v>
      </c>
      <c r="BI17" s="48">
        <f>BS!BH23/BS!BH33</f>
        <v>0.28515174096640805</v>
      </c>
      <c r="BJ17" s="48">
        <f>BS!BI23/BS!BI33</f>
        <v>0.26495048807132543</v>
      </c>
      <c r="BK17" s="48">
        <f>BS!BJ23/BS!BJ33</f>
        <v>0.10334330688174841</v>
      </c>
      <c r="BL17" s="48">
        <f>BS!BK23/BS!BK33</f>
        <v>0.12906025568435794</v>
      </c>
      <c r="BM17" s="48">
        <f>BS!BL23/BS!BL33</f>
        <v>0.12663029199533199</v>
      </c>
      <c r="BN17" s="48">
        <f>BS!BM23/BS!BM33</f>
        <v>0.12364907857399521</v>
      </c>
      <c r="BO17" s="48">
        <f>BS!BN23/BS!BN33</f>
        <v>5.0393612863603367E-2</v>
      </c>
      <c r="BP17" s="48">
        <f>BS!BO23/BS!BO33</f>
        <v>4.878048780487805E-2</v>
      </c>
      <c r="BQ17" s="48">
        <f>BS!BP23/BS!BP33</f>
        <v>4.1019768969117305E-2</v>
      </c>
      <c r="BR17" s="48">
        <f>BS!BQ23/BS!BQ33</f>
        <v>3.8787483702737935E-2</v>
      </c>
      <c r="BS17" s="48">
        <f>BS!BR23/BS!BR33</f>
        <v>4.2857597386757734E-2</v>
      </c>
    </row>
    <row r="18" spans="1:71" s="32" customFormat="1" x14ac:dyDescent="0.25">
      <c r="A18" s="46" t="s">
        <v>298</v>
      </c>
      <c r="B18" s="30" t="s">
        <v>237</v>
      </c>
      <c r="C18" s="30" t="s">
        <v>262</v>
      </c>
      <c r="D18" s="31">
        <f>BS!C33/BS!C26</f>
        <v>1.9705180059451297</v>
      </c>
      <c r="E18" s="31">
        <f>BS!D33/BS!D26</f>
        <v>2.2963158333101976</v>
      </c>
      <c r="F18" s="31">
        <f>BS!E33/BS!E26</f>
        <v>1.5390631439168463</v>
      </c>
      <c r="G18" s="31">
        <f>BS!F33/BS!F26</f>
        <v>1.4422517015920453</v>
      </c>
      <c r="H18" s="31">
        <f>BS!G33/BS!G26</f>
        <v>1.2522143831912866</v>
      </c>
      <c r="I18" s="31">
        <f>BS!H33/BS!H26</f>
        <v>1.1879228879228878</v>
      </c>
      <c r="J18" s="31">
        <f>BS!I33/BS!I26</f>
        <v>1.199187795253001</v>
      </c>
      <c r="K18" s="31">
        <f>BS!J33/BS!J26</f>
        <v>1.2625896502523937</v>
      </c>
      <c r="L18" s="31">
        <f>BS!K33/BS!K26</f>
        <v>1.2688816002334626</v>
      </c>
      <c r="M18" s="31">
        <f>BS!L33/BS!L26</f>
        <v>1.1817897390540484</v>
      </c>
      <c r="N18" s="31">
        <f>BS!M33/BS!M26</f>
        <v>1.2168613050806647</v>
      </c>
      <c r="O18" s="31">
        <f>BS!N33/BS!N26</f>
        <v>1.160517053383276</v>
      </c>
      <c r="P18" s="31">
        <f>BS!O33/BS!O26</f>
        <v>1.1319033919413521</v>
      </c>
      <c r="Q18" s="31">
        <f>BS!P33/BS!P26</f>
        <v>1.0290019065924696</v>
      </c>
      <c r="R18" s="31">
        <f>BS!Q33/BS!Q26</f>
        <v>1.0169340463458112</v>
      </c>
      <c r="S18" s="31">
        <f>BS!R33/BS!R26</f>
        <v>0.85906297477450355</v>
      </c>
      <c r="T18" s="31">
        <f>BS!S33/BS!S26</f>
        <v>0.91338928702505373</v>
      </c>
      <c r="U18" s="31">
        <f>BS!T33/BS!T26</f>
        <v>0.95974548431766948</v>
      </c>
      <c r="V18" s="31">
        <f>BS!U33/BS!U26</f>
        <v>1.1057945389307087</v>
      </c>
      <c r="W18" s="31">
        <f>BS!V33/BS!V26</f>
        <v>1.2537280926514296</v>
      </c>
      <c r="X18" s="31">
        <f>BS!W33/BS!W26</f>
        <v>0.47227534820228795</v>
      </c>
      <c r="Y18" s="31">
        <f>BS!X33/BS!X26</f>
        <v>0.48968870627208166</v>
      </c>
      <c r="Z18" s="31">
        <f>BS!Y33/BS!Y26</f>
        <v>0.49843438454913341</v>
      </c>
      <c r="AA18" s="31">
        <f>BS!Z33/BS!Z26</f>
        <v>0.5756347538263038</v>
      </c>
      <c r="AB18" s="31">
        <f>BS!AA33/BS!AA26</f>
        <v>0.5689999264143496</v>
      </c>
      <c r="AC18" s="31">
        <f>BS!AB33/BS!AB26</f>
        <v>0.57847068352667907</v>
      </c>
      <c r="AD18" s="31">
        <f>BS!AC33/BS!AC26</f>
        <v>0.60915818058384252</v>
      </c>
      <c r="AE18" s="31">
        <f>BS!AD33/BS!AD26</f>
        <v>0.64929247591322614</v>
      </c>
      <c r="AF18" s="31">
        <f>BS!AE33/BS!AE26</f>
        <v>0.65233990427148791</v>
      </c>
      <c r="AG18" s="31">
        <f>BS!AF33/BS!AF26</f>
        <v>0.66810930113215772</v>
      </c>
      <c r="AH18" s="31">
        <f>BS!AG33/BS!AG26</f>
        <v>0.71021492897595395</v>
      </c>
      <c r="AI18" s="31">
        <f>BS!AH33/BS!AH26</f>
        <v>0.71691959546944439</v>
      </c>
      <c r="AJ18" s="31">
        <f>BS!AI33/BS!AI26</f>
        <v>0.70957416027029918</v>
      </c>
      <c r="AK18" s="31">
        <f>BS!AJ33/BS!AJ26</f>
        <v>0.83972585359664664</v>
      </c>
      <c r="AL18" s="31">
        <f>BS!AK33/BS!AK26</f>
        <v>0.86119388089705029</v>
      </c>
      <c r="AM18" s="31">
        <f>BS!AL33/BS!AL26</f>
        <v>0.7650571958137532</v>
      </c>
      <c r="AN18" s="31">
        <f>BS!AM33/BS!AM26</f>
        <v>0.75534399541884822</v>
      </c>
      <c r="AO18" s="31">
        <f>BS!AN33/BS!AN26</f>
        <v>0.71009080767472532</v>
      </c>
      <c r="AP18" s="31">
        <f>BS!AO33/BS!AO26</f>
        <v>0.72675832159050258</v>
      </c>
      <c r="AQ18" s="31">
        <f>BS!AP33/BS!AP26</f>
        <v>0.7527108663511104</v>
      </c>
      <c r="AR18" s="31">
        <f>BS!AQ33/BS!AQ26</f>
        <v>0.76205412271107509</v>
      </c>
      <c r="AS18" s="31">
        <f>BS!AR33/BS!AR26</f>
        <v>0.77822371897165488</v>
      </c>
      <c r="AT18" s="31">
        <f>BS!AS33/BS!AS26</f>
        <v>0.80463337055340489</v>
      </c>
      <c r="AU18" s="31">
        <f>BS!AT33/BS!AT26</f>
        <v>0.81940602129592222</v>
      </c>
      <c r="AV18" s="31">
        <f>BS!AU33/BS!AU26</f>
        <v>0.84616407555489448</v>
      </c>
      <c r="AW18" s="31">
        <f>BS!AV33/BS!AV26</f>
        <v>0.79183498194927815</v>
      </c>
      <c r="AX18" s="31">
        <f>BS!AW33/BS!AW26</f>
        <v>0.71796186376379867</v>
      </c>
      <c r="AY18" s="31">
        <f>BS!AX33/BS!AX26</f>
        <v>0.70610061544883762</v>
      </c>
      <c r="AZ18" s="31">
        <f>BS!AY33/BS!AY26</f>
        <v>0.75365476658774866</v>
      </c>
      <c r="BA18" s="31">
        <f>BS!AZ33/BS!AZ26</f>
        <v>0.73126486800116053</v>
      </c>
      <c r="BB18" s="31">
        <f>BS!BA33/BS!BA26</f>
        <v>0.81218270995623176</v>
      </c>
      <c r="BC18" s="31">
        <f>BS!BB33/BS!BB26</f>
        <v>0.95445357654529184</v>
      </c>
      <c r="BD18" s="31">
        <f>BS!BC33/BS!BC26</f>
        <v>1.0960113824820825</v>
      </c>
      <c r="BE18" s="31">
        <f>BS!BD33/BS!BD26</f>
        <v>1.098693576980772</v>
      </c>
      <c r="BF18" s="31">
        <f>BS!BE33/BS!BE26</f>
        <v>1.23820588133127</v>
      </c>
      <c r="BG18" s="31">
        <f>BS!BF33/BS!BF26</f>
        <v>1.3801762205439312</v>
      </c>
      <c r="BH18" s="31">
        <f>BS!BG33/BS!BG26</f>
        <v>1.3520361692809166</v>
      </c>
      <c r="BI18" s="31">
        <f>BS!BH33/BS!BH26</f>
        <v>1.3310966537328235</v>
      </c>
      <c r="BJ18" s="31">
        <f>BS!BI33/BS!BI26</f>
        <v>1.5949096191509691</v>
      </c>
      <c r="BK18" s="31">
        <f>BS!BJ33/BS!BJ26</f>
        <v>1.9385181822766933</v>
      </c>
      <c r="BL18" s="31">
        <f>BS!BK33/BS!BK26</f>
        <v>2.0809359674643821</v>
      </c>
      <c r="BM18" s="31">
        <f>BS!BL33/BS!BL26</f>
        <v>2.5196749779849621</v>
      </c>
      <c r="BN18" s="31">
        <f>BS!BM33/BS!BM26</f>
        <v>2.700616099839769</v>
      </c>
      <c r="BO18" s="31">
        <f>BS!BN33/BS!BN26</f>
        <v>2.6632665199547971</v>
      </c>
      <c r="BP18" s="31">
        <f>BS!BO33/BS!BO26</f>
        <v>2.8200860919122106</v>
      </c>
      <c r="BQ18" s="31">
        <f>BS!BP33/BS!BP26</f>
        <v>2.6707942314034718</v>
      </c>
      <c r="BR18" s="31">
        <f>BS!BQ33/BS!BQ26</f>
        <v>2.6996744199689084</v>
      </c>
      <c r="BS18" s="31">
        <f>BS!BR33/BS!BR26</f>
        <v>2.4278761973426715</v>
      </c>
    </row>
    <row r="19" spans="1:71" s="32" customFormat="1" x14ac:dyDescent="0.25">
      <c r="A19" s="46" t="s">
        <v>299</v>
      </c>
      <c r="B19" s="30" t="s">
        <v>238</v>
      </c>
      <c r="C19" s="30" t="s">
        <v>263</v>
      </c>
      <c r="D19" s="31">
        <f>(BS!C20+BS!C23)/(BS!C20+BS!C23+BS!C33)</f>
        <v>0.20816953948431247</v>
      </c>
      <c r="E19" s="31">
        <f>(BS!D20+BS!D23)/(BS!D20+BS!D23+BS!D33)</f>
        <v>0.18300037041610073</v>
      </c>
      <c r="F19" s="31">
        <f>(BS!E20+BS!E23)/(BS!E20+BS!E23+BS!E33)</f>
        <v>0.27134061741241761</v>
      </c>
      <c r="G19" s="31">
        <f>(BS!F20+BS!F23)/(BS!F20+BS!F23+BS!F33)</f>
        <v>0.18893884121993307</v>
      </c>
      <c r="H19" s="31">
        <f>(BS!G20+BS!G23)/(BS!G20+BS!G23+BS!G33)</f>
        <v>0.30416757582369625</v>
      </c>
      <c r="I19" s="31">
        <f>(BS!H20+BS!H23)/(BS!H20+BS!H23+BS!H33)</f>
        <v>0.33588681557870714</v>
      </c>
      <c r="J19" s="31">
        <f>(BS!I20+BS!I23)/(BS!I20+BS!I23+BS!I33)</f>
        <v>0.34672408703353186</v>
      </c>
      <c r="K19" s="31">
        <f>(BS!J20+BS!J23)/(BS!J20+BS!J23+BS!J33)</f>
        <v>0.3355522653425938</v>
      </c>
      <c r="L19" s="31">
        <f>(BS!K20+BS!K23)/(BS!K20+BS!K23+BS!K33)</f>
        <v>0.33331333373332533</v>
      </c>
      <c r="M19" s="31">
        <f>(BS!L20+BS!L23)/(BS!L20+BS!L23+BS!L33)</f>
        <v>0.3368905423927942</v>
      </c>
      <c r="N19" s="31">
        <f>(BS!M20+BS!M23)/(BS!M20+BS!M23+BS!M33)</f>
        <v>0.33484585744981199</v>
      </c>
      <c r="O19" s="31">
        <f>(BS!N20+BS!N23)/(BS!N20+BS!N23+BS!N33)</f>
        <v>0.34034579541294419</v>
      </c>
      <c r="P19" s="31">
        <f>(BS!O20+BS!O23)/(BS!O20+BS!O23+BS!O33)</f>
        <v>0.3343940081997096</v>
      </c>
      <c r="Q19" s="31">
        <f>(BS!P20+BS!P23)/(BS!P20+BS!P23+BS!P33)</f>
        <v>0.3721484508001362</v>
      </c>
      <c r="R19" s="31">
        <f>(BS!Q20+BS!Q23)/(BS!Q20+BS!Q23+BS!Q33)</f>
        <v>0.39859192048492148</v>
      </c>
      <c r="S19" s="31">
        <f>(BS!R20+BS!R23)/(BS!R20+BS!R23+BS!R33)</f>
        <v>0.45039638524676295</v>
      </c>
      <c r="T19" s="31">
        <f>(BS!S20+BS!S23)/(BS!S20+BS!S23+BS!S33)</f>
        <v>0.44585920081564967</v>
      </c>
      <c r="U19" s="31">
        <f>(BS!T20+BS!T23)/(BS!T20+BS!T23+BS!T33)</f>
        <v>0.44697512420424829</v>
      </c>
      <c r="V19" s="31">
        <f>(BS!U20+BS!U23)/(BS!U20+BS!U23+BS!U33)</f>
        <v>0.39563784479692277</v>
      </c>
      <c r="W19" s="31">
        <f>(BS!V20+BS!V23)/(BS!V20+BS!V23+BS!V33)</f>
        <v>0.36057786547835291</v>
      </c>
      <c r="X19" s="31">
        <f>(BS!W20+BS!W23)/(BS!W20+BS!W23+BS!W33)</f>
        <v>0.62291021320319495</v>
      </c>
      <c r="Y19" s="31">
        <f>(BS!X20+BS!X23)/(BS!X20+BS!X23+BS!X33)</f>
        <v>0.60558334653431334</v>
      </c>
      <c r="Z19" s="31">
        <f>(BS!Y20+BS!Y23)/(BS!Y20+BS!Y23+BS!Y33)</f>
        <v>0.58501908565658389</v>
      </c>
      <c r="AA19" s="31">
        <f>(BS!Z20+BS!Z23)/(BS!Z20+BS!Z23+BS!Z33)</f>
        <v>0.52720682127116203</v>
      </c>
      <c r="AB19" s="31">
        <f>(BS!AA20+BS!AA23)/(BS!AA20+BS!AA23+BS!AA33)</f>
        <v>0.53133787231228957</v>
      </c>
      <c r="AC19" s="31">
        <f>(BS!AB20+BS!AB23)/(BS!AB20+BS!AB23+BS!AB33)</f>
        <v>0.52495625166060456</v>
      </c>
      <c r="AD19" s="31">
        <f>(BS!AC20+BS!AC23)/(BS!AC20+BS!AC23+BS!AC33)</f>
        <v>0.50885813123535806</v>
      </c>
      <c r="AE19" s="31">
        <f>(BS!AD20+BS!AD23)/(BS!AD20+BS!AD23+BS!AD33)</f>
        <v>0.4974534961357619</v>
      </c>
      <c r="AF19" s="31">
        <f>(BS!AE20+BS!AE23)/(BS!AE20+BS!AE23+BS!AE33)</f>
        <v>0.50433064962329821</v>
      </c>
      <c r="AG19" s="31">
        <f>(BS!AF20+BS!AF23)/(BS!AF20+BS!AF23+BS!AF33)</f>
        <v>0.4983752783166997</v>
      </c>
      <c r="AH19" s="31">
        <f>(BS!AG20+BS!AG23)/(BS!AG20+BS!AG23+BS!AG33)</f>
        <v>0.48053109964994001</v>
      </c>
      <c r="AI19" s="31">
        <f>(BS!AH20+BS!AH23)/(BS!AH20+BS!AH23+BS!AH33)</f>
        <v>0.47032441991540469</v>
      </c>
      <c r="AJ19" s="31">
        <f>(BS!AI20+BS!AI23)/(BS!AI20+BS!AI23+BS!AI33)</f>
        <v>0.46103661248427391</v>
      </c>
      <c r="AK19" s="31">
        <f>(BS!AJ20+BS!AJ23)/(BS!AJ20+BS!AJ23+BS!AJ33)</f>
        <v>0.41263458981785039</v>
      </c>
      <c r="AL19" s="31">
        <f>(BS!AK20+BS!AK23)/(BS!AK20+BS!AK23+BS!AK33)</f>
        <v>0.39707746514018782</v>
      </c>
      <c r="AM19" s="31">
        <f>(BS!AL20+BS!AL23)/(BS!AL20+BS!AL23+BS!AL33)</f>
        <v>0.39639685475651609</v>
      </c>
      <c r="AN19" s="31">
        <f>(BS!AM20+BS!AM23)/(BS!AM20+BS!AM23+BS!AM33)</f>
        <v>0.42234946533389844</v>
      </c>
      <c r="AO19" s="31">
        <f>(BS!AN20+BS!AN23)/(BS!AN20+BS!AN23+BS!AN33)</f>
        <v>0.43411631365588038</v>
      </c>
      <c r="AP19" s="31">
        <f>(BS!AO20+BS!AO23)/(BS!AO20+BS!AO23+BS!AO33)</f>
        <v>0.44232105239567926</v>
      </c>
      <c r="AQ19" s="31">
        <f>(BS!AP20+BS!AP23)/(BS!AP20+BS!AP23+BS!AP33)</f>
        <v>0.4265761359123621</v>
      </c>
      <c r="AR19" s="31">
        <f>(BS!AQ20+BS!AQ23)/(BS!AQ20+BS!AQ23+BS!AQ33)</f>
        <v>0.41864051851293588</v>
      </c>
      <c r="AS19" s="31">
        <f>(BS!AR20+BS!AR23)/(BS!AR20+BS!AR23+BS!AR33)</f>
        <v>0.43347807899668334</v>
      </c>
      <c r="AT19" s="31">
        <f>(BS!AS20+BS!AS23)/(BS!AS20+BS!AS23+BS!AS33)</f>
        <v>0.41936828566817014</v>
      </c>
      <c r="AU19" s="31">
        <f>(BS!AT20+BS!AT23)/(BS!AT20+BS!AT23+BS!AT33)</f>
        <v>0.42560668402557111</v>
      </c>
      <c r="AV19" s="31">
        <f>(BS!AU20+BS!AU23)/(BS!AU20+BS!AU23+BS!AU33)</f>
        <v>0.42857868716087194</v>
      </c>
      <c r="AW19" s="31">
        <f>(BS!AV20+BS!AV23)/(BS!AV20+BS!AV23+BS!AV33)</f>
        <v>0.4401939211371686</v>
      </c>
      <c r="AX19" s="31">
        <f>(BS!AW20+BS!AW23)/(BS!AW20+BS!AW23+BS!AW33)</f>
        <v>0.47806492379860982</v>
      </c>
      <c r="AY19" s="31">
        <f>(BS!AX20+BS!AX23)/(BS!AX20+BS!AX23+BS!AX33)</f>
        <v>0.47688184681931456</v>
      </c>
      <c r="AZ19" s="31">
        <f>(BS!AY20+BS!AY23)/(BS!AY20+BS!AY23+BS!AY33)</f>
        <v>0.4743125376766788</v>
      </c>
      <c r="BA19" s="31">
        <f>(BS!AZ20+BS!AZ23)/(BS!AZ20+BS!AZ23+BS!AZ33)</f>
        <v>0.47212978804943073</v>
      </c>
      <c r="BB19" s="31">
        <f>(BS!BA20+BS!BA23)/(BS!BA20+BS!BA23+BS!BA33)</f>
        <v>0.45458012002312653</v>
      </c>
      <c r="BC19" s="31">
        <f>(BS!BB20+BS!BB23)/(BS!BB20+BS!BB23+BS!BB33)</f>
        <v>0.38680683619877443</v>
      </c>
      <c r="BD19" s="31">
        <f>(BS!BC20+BS!BC23)/(BS!BC20+BS!BC23+BS!BC33)</f>
        <v>0.34811798024392548</v>
      </c>
      <c r="BE19" s="31">
        <f>(BS!BD20+BS!BD23)/(BS!BD20+BS!BD23+BS!BD33)</f>
        <v>0.34125745134549385</v>
      </c>
      <c r="BF19" s="31">
        <f>(BS!BE20+BS!BE23)/(BS!BE20+BS!BE23+BS!BE33)</f>
        <v>0.32270118946581705</v>
      </c>
      <c r="BG19" s="31">
        <f>(BS!BF20+BS!BF23)/(BS!BF20+BS!BF23+BS!BF33)</f>
        <v>0.26376949104782199</v>
      </c>
      <c r="BH19" s="31">
        <f>(BS!BG20+BS!BG23)/(BS!BG20+BS!BG23+BS!BG33)</f>
        <v>0.27730755565407716</v>
      </c>
      <c r="BI19" s="31">
        <f>(BS!BH20+BS!BH23)/(BS!BH20+BS!BH23+BS!BH33)</f>
        <v>0.28665980137917235</v>
      </c>
      <c r="BJ19" s="31">
        <f>(BS!BI20+BS!BI23)/(BS!BI20+BS!BI23+BS!BI33)</f>
        <v>0.2332166567588578</v>
      </c>
      <c r="BK19" s="31">
        <f>(BS!BJ20+BS!BJ23)/(BS!BJ20+BS!BJ23+BS!BJ33)</f>
        <v>0.19824358292395464</v>
      </c>
      <c r="BL19" s="31">
        <f>(BS!BK20+BS!BK23)/(BS!BK20+BS!BK23+BS!BK33)</f>
        <v>0.16677478126193013</v>
      </c>
      <c r="BM19" s="31">
        <f>(BS!BL20+BS!BL23)/(BS!BL20+BS!BL23+BS!BL33)</f>
        <v>0.14594856916237034</v>
      </c>
      <c r="BN19" s="31">
        <f>(BS!BM20+BS!BM23)/(BS!BM20+BS!BM23+BS!BM33)</f>
        <v>0.12571507297110274</v>
      </c>
      <c r="BO19" s="31">
        <f>(BS!BN20+BS!BN23)/(BS!BN20+BS!BN23+BS!BN33)</f>
        <v>0.11207725636780058</v>
      </c>
      <c r="BP19" s="31">
        <f>(BS!BO20+BS!BO23)/(BS!BO20+BS!BO23+BS!BO33)</f>
        <v>9.3054770214674287E-2</v>
      </c>
      <c r="BQ19" s="31">
        <f>(BS!BP20+BS!BP23)/(BS!BP20+BS!BP23+BS!BP33)</f>
        <v>8.0019002964049291E-2</v>
      </c>
      <c r="BR19" s="31">
        <f>(BS!BQ20+BS!BQ23)/(BS!BQ20+BS!BQ23+BS!BQ33)</f>
        <v>6.032731319360074E-2</v>
      </c>
      <c r="BS19" s="31">
        <f>(BS!BR20+BS!BR23)/(BS!BR20+BS!BR23+BS!BR33)</f>
        <v>6.4444753135418323E-2</v>
      </c>
    </row>
    <row r="20" spans="1:71" s="32" customFormat="1" x14ac:dyDescent="0.25">
      <c r="A20" s="46" t="s">
        <v>300</v>
      </c>
      <c r="B20" s="30" t="s">
        <v>239</v>
      </c>
      <c r="C20" s="30" t="s">
        <v>264</v>
      </c>
      <c r="D20" s="31">
        <f>BS!C23/(BS!C23+BS!C33)</f>
        <v>0.18255007100657503</v>
      </c>
      <c r="E20" s="31">
        <f>BS!D23/(BS!D23+BS!D33)</f>
        <v>0.17217393044983911</v>
      </c>
      <c r="F20" s="31">
        <f>BS!E23/(BS!E23+BS!E33)</f>
        <v>0.22440616015100398</v>
      </c>
      <c r="G20" s="31">
        <f>BS!F23/(BS!F23+BS!F33)</f>
        <v>0.14656383844471044</v>
      </c>
      <c r="H20" s="31">
        <f>BS!G23/(BS!G23+BS!G33)</f>
        <v>0.22512298591885915</v>
      </c>
      <c r="I20" s="31">
        <f>BS!H23/(BS!H23+BS!H33)</f>
        <v>0.23862842560476788</v>
      </c>
      <c r="J20" s="31">
        <f>BS!I23/(BS!I23+BS!I33)</f>
        <v>0.26353890968317856</v>
      </c>
      <c r="K20" s="31">
        <f>BS!J23/(BS!J23+BS!J33)</f>
        <v>0.209142160944947</v>
      </c>
      <c r="L20" s="31">
        <f>BS!K23/(BS!K23+BS!K33)</f>
        <v>0.23914118551092919</v>
      </c>
      <c r="M20" s="31">
        <f>BS!L23/(BS!L23+BS!L33)</f>
        <v>0.21969736094613437</v>
      </c>
      <c r="N20" s="31">
        <f>BS!M23/(BS!M23+BS!M33)</f>
        <v>0.22985046194875702</v>
      </c>
      <c r="O20" s="31">
        <f>BS!N23/(BS!N23+BS!N33)</f>
        <v>0.18472523198310831</v>
      </c>
      <c r="P20" s="31">
        <f>BS!O23/(BS!O23+BS!O33)</f>
        <v>0.18695334565157096</v>
      </c>
      <c r="Q20" s="31">
        <f>BS!P23/(BS!P23+BS!P33)</f>
        <v>0.25008754852824333</v>
      </c>
      <c r="R20" s="31">
        <f>BS!Q23/(BS!Q23+BS!Q33)</f>
        <v>0.2912440794654973</v>
      </c>
      <c r="S20" s="31">
        <f>BS!R23/(BS!R23+BS!R33)</f>
        <v>0.30096784612471739</v>
      </c>
      <c r="T20" s="31">
        <f>BS!S23/(BS!S23+BS!S33)</f>
        <v>0.30002220495170423</v>
      </c>
      <c r="U20" s="31">
        <f>BS!T23/(BS!T23+BS!T33)</f>
        <v>0.33721323891260269</v>
      </c>
      <c r="V20" s="31">
        <f>BS!U23/(BS!U23+BS!U33)</f>
        <v>0.33309018659775191</v>
      </c>
      <c r="W20" s="31">
        <f>BS!V23/(BS!V23+BS!V33)</f>
        <v>0.25099403388325703</v>
      </c>
      <c r="X20" s="31">
        <f>BS!W23/(BS!W23+BS!W33)</f>
        <v>0.54474884175705685</v>
      </c>
      <c r="Y20" s="31">
        <f>BS!X23/(BS!X23+BS!X33)</f>
        <v>0.53595816202112112</v>
      </c>
      <c r="Z20" s="31">
        <f>BS!Y23/(BS!Y23+BS!Y33)</f>
        <v>0.52984827137989132</v>
      </c>
      <c r="AA20" s="31">
        <f>BS!Z23/(BS!Z23+BS!Z33)</f>
        <v>0.44622591235353332</v>
      </c>
      <c r="AB20" s="31">
        <f>BS!AA23/(BS!AA23+BS!AA33)</f>
        <v>0.4602744188112467</v>
      </c>
      <c r="AC20" s="31">
        <f>BS!AB23/(BS!AB23+BS!AB33)</f>
        <v>0.45682654352544816</v>
      </c>
      <c r="AD20" s="31">
        <f>BS!AC23/(BS!AC23+BS!AC33)</f>
        <v>0.44457443515939332</v>
      </c>
      <c r="AE20" s="31">
        <f>BS!AD23/(BS!AD23+BS!AD33)</f>
        <v>0.4276192100484566</v>
      </c>
      <c r="AF20" s="31">
        <f>BS!AE23/(BS!AE23+BS!AE33)</f>
        <v>0.44355779668461676</v>
      </c>
      <c r="AG20" s="31">
        <f>BS!AF23/(BS!AF23+BS!AF33)</f>
        <v>0.45272332613511446</v>
      </c>
      <c r="AH20" s="31">
        <f>BS!AG23/(BS!AG23+BS!AG33)</f>
        <v>0.44285711684580242</v>
      </c>
      <c r="AI20" s="31">
        <f>BS!AH23/(BS!AH23+BS!AH33)</f>
        <v>0.336916626928214</v>
      </c>
      <c r="AJ20" s="31">
        <f>BS!AI23/(BS!AI23+BS!AI33)</f>
        <v>0.33427171038990744</v>
      </c>
      <c r="AK20" s="31">
        <f>BS!AJ23/(BS!AJ23+BS!AJ33)</f>
        <v>0.33320094159586938</v>
      </c>
      <c r="AL20" s="31">
        <f>BS!AK23/(BS!AK23+BS!AK33)</f>
        <v>0.32250249554167276</v>
      </c>
      <c r="AM20" s="31">
        <f>BS!AL23/(BS!AL23+BS!AL33)</f>
        <v>0.32541187778116093</v>
      </c>
      <c r="AN20" s="31">
        <f>BS!AM23/(BS!AM23+BS!AM33)</f>
        <v>0.36404132587171761</v>
      </c>
      <c r="AO20" s="31">
        <f>BS!AN23/(BS!AN23+BS!AN33)</f>
        <v>0.38856959581168116</v>
      </c>
      <c r="AP20" s="31">
        <f>BS!AO23/(BS!AO23+BS!AO33)</f>
        <v>0.41098743734947601</v>
      </c>
      <c r="AQ20" s="31">
        <f>BS!AP23/(BS!AP23+BS!AP33)</f>
        <v>0.32560561629167223</v>
      </c>
      <c r="AR20" s="31">
        <f>BS!AQ23/(BS!AQ23+BS!AQ33)</f>
        <v>0.32707208484308453</v>
      </c>
      <c r="AS20" s="31">
        <f>BS!AR23/(BS!AR23+BS!AR33)</f>
        <v>0.36705188512030418</v>
      </c>
      <c r="AT20" s="31">
        <f>BS!AS23/(BS!AS23+BS!AS33)</f>
        <v>0.38754542809993581</v>
      </c>
      <c r="AU20" s="31">
        <f>BS!AT23/(BS!AT23+BS!AT33)</f>
        <v>0.33724514666506505</v>
      </c>
      <c r="AV20" s="31">
        <f>BS!AU23/(BS!AU23+BS!AU33)</f>
        <v>0.35533337332613468</v>
      </c>
      <c r="AW20" s="31">
        <f>BS!AV23/(BS!AV23+BS!AV33)</f>
        <v>0.37935083233314199</v>
      </c>
      <c r="AX20" s="31">
        <f>BS!AW23/(BS!AW23+BS!AW33)</f>
        <v>0.44637014686636617</v>
      </c>
      <c r="AY20" s="31">
        <f>BS!AX23/(BS!AX23+BS!AX33)</f>
        <v>0.35602827575030288</v>
      </c>
      <c r="AZ20" s="31">
        <f>BS!AY23/(BS!AY23+BS!AY33)</f>
        <v>0.39223760769635352</v>
      </c>
      <c r="BA20" s="31">
        <f>BS!AZ23/(BS!AZ23+BS!AZ33)</f>
        <v>0.39750653125321189</v>
      </c>
      <c r="BB20" s="31">
        <f>BS!BA23/(BS!BA23+BS!BA33)</f>
        <v>0.39985938492243495</v>
      </c>
      <c r="BC20" s="31">
        <f>BS!BB23/(BS!BB23+BS!BB33)</f>
        <v>0.24559541158067841</v>
      </c>
      <c r="BD20" s="31">
        <f>BS!BC23/(BS!BC23+BS!BC33)</f>
        <v>0.23437653504267181</v>
      </c>
      <c r="BE20" s="31">
        <f>BS!BD23/(BS!BD23+BS!BD33)</f>
        <v>0.269167225042997</v>
      </c>
      <c r="BF20" s="31">
        <f>BS!BE23/(BS!BE23+BS!BE33)</f>
        <v>0.25135379535258184</v>
      </c>
      <c r="BG20" s="31">
        <f>BS!BF23/(BS!BF23+BS!BF33)</f>
        <v>0.14793366004787342</v>
      </c>
      <c r="BH20" s="31">
        <f>BS!BG23/(BS!BG23+BS!BG33)</f>
        <v>0.18943897686966077</v>
      </c>
      <c r="BI20" s="31">
        <f>BS!BH23/(BS!BH23+BS!BH33)</f>
        <v>0.22188176841435062</v>
      </c>
      <c r="BJ20" s="31">
        <f>BS!BI23/(BS!BI23+BS!BI33)</f>
        <v>0.20945522419244755</v>
      </c>
      <c r="BK20" s="31">
        <f>BS!BJ23/(BS!BJ23+BS!BJ33)</f>
        <v>9.3663781922795758E-2</v>
      </c>
      <c r="BL20" s="31">
        <f>BS!BK23/(BS!BK23+BS!BK33)</f>
        <v>0.11430767758814661</v>
      </c>
      <c r="BM20" s="31">
        <f>BS!BL23/(BS!BL23+BS!BL33)</f>
        <v>0.11239737906484114</v>
      </c>
      <c r="BN20" s="31">
        <f>BS!BM23/(BS!BM23+BS!BM33)</f>
        <v>0.11004243311525361</v>
      </c>
      <c r="BO20" s="31">
        <f>BS!BN23/(BS!BN23+BS!BN33)</f>
        <v>4.7975932304290508E-2</v>
      </c>
      <c r="BP20" s="31">
        <f>BS!BO23/(BS!BO23+BS!BO33)</f>
        <v>4.651162790697675E-2</v>
      </c>
      <c r="BQ20" s="31">
        <f>BS!BP23/(BS!BP23+BS!BP33)</f>
        <v>3.9403448610526998E-2</v>
      </c>
      <c r="BR20" s="31">
        <f>BS!BQ23/(BS!BQ23+BS!BQ33)</f>
        <v>3.7339190461248825E-2</v>
      </c>
      <c r="BS20" s="31">
        <f>BS!BR23/(BS!BR23+BS!BR33)</f>
        <v>4.1096308349435576E-2</v>
      </c>
    </row>
    <row r="21" spans="1:71" s="32" customFormat="1" x14ac:dyDescent="0.25">
      <c r="A21" s="46" t="s">
        <v>301</v>
      </c>
      <c r="B21" s="30" t="s">
        <v>240</v>
      </c>
      <c r="C21" s="30" t="s">
        <v>265</v>
      </c>
      <c r="D21" s="31">
        <f>BS!C33/BS!C16</f>
        <v>0.66335837789953744</v>
      </c>
      <c r="E21" s="31">
        <f>BS!D33/BS!D16</f>
        <v>0.69663101153878559</v>
      </c>
      <c r="F21" s="31">
        <f>BS!E33/BS!E16</f>
        <v>0.60615394603484907</v>
      </c>
      <c r="G21" s="31">
        <f>BS!F33/BS!F16</f>
        <v>0.58774771180193575</v>
      </c>
      <c r="H21" s="31">
        <f>BS!G33/BS!G16</f>
        <v>0.555992534519274</v>
      </c>
      <c r="I21" s="31">
        <f>BS!H33/BS!H16</f>
        <v>0.54294550072130121</v>
      </c>
      <c r="J21" s="31">
        <f>BS!I33/BS!I16</f>
        <v>0.54528667258042995</v>
      </c>
      <c r="K21" s="31">
        <f>BS!J33/BS!J16</f>
        <v>0.55802856258603983</v>
      </c>
      <c r="L21" s="31">
        <f>BS!K33/BS!K16</f>
        <v>0.55925421586692659</v>
      </c>
      <c r="M21" s="31">
        <f>BS!L33/BS!L16</f>
        <v>0.54166069163311459</v>
      </c>
      <c r="N21" s="31">
        <f>BS!M33/BS!M16</f>
        <v>0.54891178906493965</v>
      </c>
      <c r="O21" s="31">
        <f>BS!N33/BS!N16</f>
        <v>0.53714783299949276</v>
      </c>
      <c r="P21" s="31">
        <f>BS!O33/BS!O16</f>
        <v>0.53093559315116012</v>
      </c>
      <c r="Q21" s="31">
        <f>BS!P33/BS!P16</f>
        <v>0.50714684064569848</v>
      </c>
      <c r="R21" s="31">
        <f>BS!Q33/BS!Q16</f>
        <v>0.50419796730004418</v>
      </c>
      <c r="S21" s="31">
        <f>BS!R33/BS!R16</f>
        <v>0.46209347298982029</v>
      </c>
      <c r="T21" s="31">
        <f>BS!S33/BS!S16</f>
        <v>0.47736720029680713</v>
      </c>
      <c r="U21" s="31">
        <f>BS!T33/BS!T16</f>
        <v>0.48972965724262246</v>
      </c>
      <c r="V21" s="31">
        <f>BS!U33/BS!U16</f>
        <v>0.52511986259220467</v>
      </c>
      <c r="W21" s="31">
        <f>BS!V33/BS!V16</f>
        <v>0.55628916963917741</v>
      </c>
      <c r="X21" s="31">
        <f>BS!W33/BS!W16</f>
        <v>0.32077922705080719</v>
      </c>
      <c r="Y21" s="31">
        <f>BS!X33/BS!X16</f>
        <v>0.3287182921378341</v>
      </c>
      <c r="Z21" s="31">
        <f>BS!Y33/BS!Y16</f>
        <v>0.33263730103239542</v>
      </c>
      <c r="AA21" s="31">
        <f>BS!Z33/BS!Z16</f>
        <v>0.36533514663117234</v>
      </c>
      <c r="AB21" s="31">
        <f>BS!AA33/BS!AA16</f>
        <v>0.36265134040808439</v>
      </c>
      <c r="AC21" s="31">
        <f>BS!AB33/BS!AB16</f>
        <v>0.36647540531715039</v>
      </c>
      <c r="AD21" s="31">
        <f>BS!AC33/BS!AC16</f>
        <v>0.37855705420011898</v>
      </c>
      <c r="AE21" s="31">
        <f>BS!AD33/BS!AD16</f>
        <v>0.39367940216528774</v>
      </c>
      <c r="AF21" s="31">
        <f>BS!AE33/BS!AE16</f>
        <v>0.39479764580224352</v>
      </c>
      <c r="AG21" s="31">
        <f>BS!AF33/BS!AF16</f>
        <v>0.40051835406250469</v>
      </c>
      <c r="AH21" s="31">
        <f>BS!AG33/BS!AG16</f>
        <v>0.41527817173319725</v>
      </c>
      <c r="AI21" s="31">
        <f>BS!AH33/BS!AH16</f>
        <v>0.41756154298735376</v>
      </c>
      <c r="AJ21" s="31">
        <f>BS!AI33/BS!AI16</f>
        <v>0.41505901104524712</v>
      </c>
      <c r="AK21" s="31">
        <f>BS!AJ33/BS!AJ16</f>
        <v>0.45644014747619427</v>
      </c>
      <c r="AL21" s="31">
        <f>BS!AK33/BS!AK16</f>
        <v>0.46271046221255341</v>
      </c>
      <c r="AM21" s="31">
        <f>BS!AL33/BS!AL16</f>
        <v>0.43344612153547524</v>
      </c>
      <c r="AN21" s="31">
        <f>BS!AM33/BS!AM16</f>
        <v>0.43031109423005898</v>
      </c>
      <c r="AO21" s="31">
        <f>BS!AN33/BS!AN16</f>
        <v>0.41523573162776217</v>
      </c>
      <c r="AP21" s="31">
        <f>BS!AO33/BS!AO16</f>
        <v>0.4208797167891638</v>
      </c>
      <c r="AQ21" s="31">
        <f>BS!AP33/BS!AP16</f>
        <v>0.42945524033758353</v>
      </c>
      <c r="AR21" s="31">
        <f>BS!AQ33/BS!AQ16</f>
        <v>0.43248097537436037</v>
      </c>
      <c r="AS21" s="31">
        <f>BS!AR33/BS!AR16</f>
        <v>0.43764106319631196</v>
      </c>
      <c r="AT21" s="31">
        <f>BS!AS33/BS!AS16</f>
        <v>0.44587082544453771</v>
      </c>
      <c r="AU21" s="31">
        <f>BS!AT33/BS!AT16</f>
        <v>0.45037007226802384</v>
      </c>
      <c r="AV21" s="31">
        <f>BS!AU33/BS!AU16</f>
        <v>0.45833633465138579</v>
      </c>
      <c r="AW21" s="31">
        <f>BS!AV33/BS!AV16</f>
        <v>0.4419128937241012</v>
      </c>
      <c r="AX21" s="31">
        <f>BS!AW33/BS!AW16</f>
        <v>0.41791490190058772</v>
      </c>
      <c r="AY21" s="31">
        <f>BS!AX33/BS!AX16</f>
        <v>0.41386809725936247</v>
      </c>
      <c r="AZ21" s="31">
        <f>BS!AY33/BS!AY16</f>
        <v>0.4297623346094544</v>
      </c>
      <c r="BA21" s="31">
        <f>BS!AZ33/BS!AZ16</f>
        <v>0.42238798592079146</v>
      </c>
      <c r="BB21" s="31">
        <f>BS!BA33/BS!BA16</f>
        <v>0.4481792622201145</v>
      </c>
      <c r="BC21" s="31">
        <f>BS!BB33/BS!BB16</f>
        <v>0.48834804162112244</v>
      </c>
      <c r="BD21" s="31">
        <f>BS!BC33/BS!BC16</f>
        <v>0.52290335426718593</v>
      </c>
      <c r="BE21" s="31">
        <f>BS!BD33/BS!BD16</f>
        <v>0.5235130983539662</v>
      </c>
      <c r="BF21" s="31">
        <f>BS!BE33/BS!BE16</f>
        <v>0.55321357684700279</v>
      </c>
      <c r="BG21" s="31">
        <f>BS!BF33/BS!BF16</f>
        <v>0.57986304065693317</v>
      </c>
      <c r="BH21" s="31">
        <f>BS!BG33/BS!BG16</f>
        <v>0.57483647017820816</v>
      </c>
      <c r="BI21" s="31">
        <f>BS!BH33/BS!BH16</f>
        <v>0.57101783497310066</v>
      </c>
      <c r="BJ21" s="31">
        <f>BS!BI33/BS!BI16</f>
        <v>0.61463012329223587</v>
      </c>
      <c r="BK21" s="31">
        <f>BS!BJ33/BS!BJ16</f>
        <v>0.6596924238783427</v>
      </c>
      <c r="BL21" s="31">
        <f>BS!BK33/BS!BK16</f>
        <v>0.6754233094876676</v>
      </c>
      <c r="BM21" s="31">
        <f>BS!BL33/BS!BL16</f>
        <v>0.71588223046870214</v>
      </c>
      <c r="BN21" s="31">
        <f>BS!BM33/BS!BM16</f>
        <v>0.72977472587786174</v>
      </c>
      <c r="BO21" s="31">
        <f>BS!BN33/BS!BN16</f>
        <v>0.72701958906000119</v>
      </c>
      <c r="BP21" s="31">
        <f>BS!BO33/BS!BO16</f>
        <v>0.73822579493242979</v>
      </c>
      <c r="BQ21" s="31">
        <f>BS!BP33/BS!BP16</f>
        <v>0.72757939100888647</v>
      </c>
      <c r="BR21" s="31">
        <f>BS!BQ33/BS!BQ16</f>
        <v>0.72970594531169486</v>
      </c>
      <c r="BS21" s="31">
        <f>BS!BR33/BS!BR16</f>
        <v>0.70827417840375584</v>
      </c>
    </row>
    <row r="22" spans="1:71" s="32" customFormat="1" x14ac:dyDescent="0.25">
      <c r="A22" s="49" t="s">
        <v>302</v>
      </c>
      <c r="B22" s="35" t="s">
        <v>241</v>
      </c>
      <c r="C22" s="30" t="s">
        <v>266</v>
      </c>
      <c r="D22" s="36">
        <f>BS!C12/BS!C33</f>
        <v>0.50419170561614368</v>
      </c>
      <c r="E22" s="36">
        <f>BS!D12/BS!D33</f>
        <v>0.45267860381327751</v>
      </c>
      <c r="F22" s="36">
        <f>BS!E12/BS!E33</f>
        <v>0.51749991074509982</v>
      </c>
      <c r="G22" s="36">
        <f>BS!F12/BS!F33</f>
        <v>0.43028440956394182</v>
      </c>
      <c r="H22" s="36">
        <f>BS!G12/BS!G33</f>
        <v>0.47533272673997196</v>
      </c>
      <c r="I22" s="36">
        <f>BS!H12/BS!H33</f>
        <v>0.46504277175844172</v>
      </c>
      <c r="J22" s="36">
        <f>BS!I12/BS!I33</f>
        <v>0.4422358201179154</v>
      </c>
      <c r="K22" s="36">
        <f>BS!J12/BS!J33</f>
        <v>0.43781710977456756</v>
      </c>
      <c r="L22" s="36">
        <f>BS!K12/BS!K33</f>
        <v>0.47426128693565317</v>
      </c>
      <c r="M22" s="36">
        <f>BS!L12/BS!L33</f>
        <v>0.49500806956627985</v>
      </c>
      <c r="N22" s="36">
        <f>BS!M12/BS!M33</f>
        <v>0.51813302332484112</v>
      </c>
      <c r="O22" s="36">
        <f>BS!N12/BS!N33</f>
        <v>0.52098921695105038</v>
      </c>
      <c r="P22" s="36">
        <f>BS!O12/BS!O33</f>
        <v>0.56466840595586432</v>
      </c>
      <c r="Q22" s="36">
        <f>BS!P12/BS!P33</f>
        <v>0.57968285530649954</v>
      </c>
      <c r="R22" s="36">
        <f>BS!Q12/BS!Q33</f>
        <v>0.55141166896206339</v>
      </c>
      <c r="S22" s="36">
        <f>BS!R12/BS!R33</f>
        <v>0.52506213753106878</v>
      </c>
      <c r="T22" s="36">
        <f>BS!S12/BS!S33</f>
        <v>0.50414769933541648</v>
      </c>
      <c r="U22" s="36">
        <f>BS!T12/BS!T33</f>
        <v>0.4583282868441978</v>
      </c>
      <c r="V22" s="36">
        <f>BS!U12/BS!U33</f>
        <v>0.4115459536036834</v>
      </c>
      <c r="W22" s="36">
        <f>BS!V12/BS!V33</f>
        <v>0.38455564525193903</v>
      </c>
      <c r="X22" s="36">
        <f>BS!W12/BS!W33</f>
        <v>0.66320416704302532</v>
      </c>
      <c r="Y22" s="36">
        <f>BS!X12/BS!X33</f>
        <v>0.72835885896784491</v>
      </c>
      <c r="Z22" s="36">
        <f>BS!Y12/BS!Y33</f>
        <v>0.72073624511205581</v>
      </c>
      <c r="AA22" s="36">
        <f>BS!Z12/BS!Z33</f>
        <v>0.62937002011753707</v>
      </c>
      <c r="AB22" s="36">
        <f>BS!AA12/BS!AA33</f>
        <v>0.67712758453121824</v>
      </c>
      <c r="AC22" s="36">
        <f>BS!AB12/BS!AB33</f>
        <v>0.65589319879034746</v>
      </c>
      <c r="AD22" s="36">
        <f>BS!AC12/BS!AC33</f>
        <v>0.61549034685924653</v>
      </c>
      <c r="AE22" s="36">
        <f>BS!AD12/BS!AD33</f>
        <v>0.59059965085218713</v>
      </c>
      <c r="AF22" s="36">
        <f>BS!AE12/BS!AE33</f>
        <v>0.56161087174993307</v>
      </c>
      <c r="AG22" s="36">
        <f>BS!AF12/BS!AF33</f>
        <v>0.56187252322981029</v>
      </c>
      <c r="AH22" s="36">
        <f>BS!AG12/BS!AG33</f>
        <v>0.53158773681406846</v>
      </c>
      <c r="AI22" s="36">
        <f>BS!AH12/BS!AH33</f>
        <v>0.51359565772004268</v>
      </c>
      <c r="AJ22" s="36">
        <f>BS!AI12/BS!AI33</f>
        <v>0.58550250925518621</v>
      </c>
      <c r="AK22" s="36">
        <f>BS!AJ12/BS!AJ33</f>
        <v>0.54797844057356215</v>
      </c>
      <c r="AL22" s="36">
        <f>BS!AK12/BS!AK33</f>
        <v>0.54449962751427861</v>
      </c>
      <c r="AM22" s="36">
        <f>BS!AL12/BS!AL33</f>
        <v>0.54247694248673106</v>
      </c>
      <c r="AN22" s="36">
        <f>BS!AM12/BS!AM33</f>
        <v>0.55996350177211351</v>
      </c>
      <c r="AO22" s="36">
        <f>BS!AN12/BS!AN33</f>
        <v>0.5380386692029312</v>
      </c>
      <c r="AP22" s="36">
        <f>BS!AO12/BS!AO33</f>
        <v>0.50066556826972342</v>
      </c>
      <c r="AQ22" s="36">
        <f>BS!AP12/BS!AP33</f>
        <v>0.49617049617049619</v>
      </c>
      <c r="AR22" s="36">
        <f>BS!AQ12/BS!AQ33</f>
        <v>0.54169888281347667</v>
      </c>
      <c r="AS22" s="36">
        <f>BS!AR12/BS!AR33</f>
        <v>0.5502908937123524</v>
      </c>
      <c r="AT22" s="36">
        <f>BS!AS12/BS!AS33</f>
        <v>0.53216041465112307</v>
      </c>
      <c r="AU22" s="36">
        <f>BS!AT12/BS!AT33</f>
        <v>0.49332349841938883</v>
      </c>
      <c r="AV22" s="36">
        <f>BS!AU12/BS!AU33</f>
        <v>0.48617518667788839</v>
      </c>
      <c r="AW22" s="36">
        <f>BS!AV12/BS!AV33</f>
        <v>0.48593559507293899</v>
      </c>
      <c r="AX22" s="36">
        <f>BS!AW12/BS!AW33</f>
        <v>0.45526289869822867</v>
      </c>
      <c r="AY22" s="36">
        <f>BS!AX12/BS!AX33</f>
        <v>0.43356521843336743</v>
      </c>
      <c r="AZ22" s="36">
        <f>BS!AY12/BS!AY33</f>
        <v>0.45778599618917526</v>
      </c>
      <c r="BA22" s="36">
        <f>BS!AZ12/BS!AZ33</f>
        <v>0.50549655448749731</v>
      </c>
      <c r="BB22" s="36">
        <f>BS!BA12/BS!BA33</f>
        <v>0.5097406032938544</v>
      </c>
      <c r="BC22" s="36">
        <f>BS!BB12/BS!BB33</f>
        <v>0.45576778574871696</v>
      </c>
      <c r="BD22" s="36">
        <f>BS!BC12/BS!BC33</f>
        <v>0.4496804566095905</v>
      </c>
      <c r="BE22" s="36">
        <f>BS!BD12/BS!BD33</f>
        <v>0.47926203219176045</v>
      </c>
      <c r="BF22" s="36">
        <f>BS!BE12/BS!BE33</f>
        <v>0.48380027929478064</v>
      </c>
      <c r="BG22" s="36">
        <f>BS!BF12/BS!BF33</f>
        <v>0.49052792732720252</v>
      </c>
      <c r="BH22" s="36">
        <f>BS!BG12/BS!BG33</f>
        <v>0.50452144623212813</v>
      </c>
      <c r="BI22" s="36">
        <f>BS!BH12/BS!BH33</f>
        <v>0.49112494338023643</v>
      </c>
      <c r="BJ22" s="36">
        <f>BS!BI12/BS!BI33</f>
        <v>0.46302666569079509</v>
      </c>
      <c r="BK22" s="36">
        <f>BS!BJ12/BS!BJ33</f>
        <v>0.44318980096266419</v>
      </c>
      <c r="BL22" s="36">
        <f>BS!BK12/BS!BK33</f>
        <v>0.48637765592871834</v>
      </c>
      <c r="BM22" s="36">
        <f>BS!BL12/BS!BL33</f>
        <v>0.45021782033030483</v>
      </c>
      <c r="BN22" s="36">
        <f>BS!BM12/BS!BM33</f>
        <v>0.46310416166767537</v>
      </c>
      <c r="BO22" s="36">
        <f>BS!BN12/BS!BN33</f>
        <v>0.47810842499022943</v>
      </c>
      <c r="BP22" s="36">
        <f>BS!BO12/BS!BO33</f>
        <v>0.49741478463704869</v>
      </c>
      <c r="BQ22" s="36">
        <f>BS!BP12/BS!BP33</f>
        <v>0.47712704453350402</v>
      </c>
      <c r="BR22" s="36">
        <f>BS!BQ12/BS!BQ33</f>
        <v>0.50002172968274661</v>
      </c>
      <c r="BS22" s="36">
        <f>BS!BR12/BS!BR33</f>
        <v>0.52666801005419506</v>
      </c>
    </row>
    <row r="23" spans="1:71" s="32" customFormat="1" ht="23.25" customHeight="1" x14ac:dyDescent="0.25">
      <c r="A23" s="50" t="s">
        <v>303</v>
      </c>
      <c r="B23" s="26" t="s">
        <v>242</v>
      </c>
      <c r="C23" s="30" t="s">
        <v>267</v>
      </c>
      <c r="D23" s="45">
        <f>BS!C44/BS!C10</f>
        <v>2.0199485199485196</v>
      </c>
      <c r="E23" s="45">
        <f>BS!D44/((BS!C10+BS!D10)/2)</f>
        <v>2.2458920777940916</v>
      </c>
      <c r="F23" s="45">
        <f>BS!E44/((BS!D10+BS!E10)/2)</f>
        <v>2.3559558999760326</v>
      </c>
      <c r="G23" s="45">
        <f>BS!F44/((BS!E10+BS!F10)/2)</f>
        <v>2.0190307824121532</v>
      </c>
      <c r="H23" s="45">
        <f>BS!G44/((BS!F10+BS!G10)/2)</f>
        <v>2.0495812550367107</v>
      </c>
      <c r="I23" s="45">
        <f>BS!H44/((BS!G10+BS!H10)/2)</f>
        <v>1.8232936092728731</v>
      </c>
      <c r="J23" s="45">
        <f>BS!I44/((BS!H10+BS!I10)/2)</f>
        <v>1.7726746166950595</v>
      </c>
      <c r="K23" s="45">
        <f>BS!J44/((BS!I10+BS!J10)/2)</f>
        <v>2.2166069040338159</v>
      </c>
      <c r="L23" s="45">
        <f>BS!K44/((BS!J10+BS!K10)/2)</f>
        <v>2.3475685802933031</v>
      </c>
      <c r="M23" s="45">
        <f>BS!L44/((BS!K10+BS!L10)/2)</f>
        <v>2.0862507666009891</v>
      </c>
      <c r="N23" s="45">
        <f>BS!M44/((BS!L10+BS!M10)/2)</f>
        <v>2.0726628587954594</v>
      </c>
      <c r="O23" s="45">
        <f>BS!N44/((BS!M10+BS!N10)/2)</f>
        <v>2.0854137653838754</v>
      </c>
      <c r="P23" s="45">
        <f>BS!O44/((BS!N10+BS!O10)/2)</f>
        <v>1.8632179800457807</v>
      </c>
      <c r="Q23" s="45">
        <f>BS!P44/((BS!O10+BS!P10)/2)</f>
        <v>1.8161398289326889</v>
      </c>
      <c r="R23" s="45">
        <f>BS!Q44/((BS!P10+BS!Q10)/2)</f>
        <v>1.9121169279387915</v>
      </c>
      <c r="S23" s="45">
        <f>BS!R44/((BS!Q10+BS!R10)/2)</f>
        <v>2.0259342454564018</v>
      </c>
      <c r="T23" s="45">
        <f>BS!S44/((BS!R10+BS!S10)/2)</f>
        <v>1.9122712786908727</v>
      </c>
      <c r="U23" s="45">
        <f>BS!T44/((BS!S10+BS!T10)/2)</f>
        <v>1.6552368494814538</v>
      </c>
      <c r="V23" s="45">
        <f>BS!U44/((BS!T10+BS!U10)/2)</f>
        <v>2.1018406431387153</v>
      </c>
      <c r="W23" s="45">
        <f>BS!V44/((BS!U10+BS!V10)/2)</f>
        <v>2.4817209203862625</v>
      </c>
      <c r="X23" s="45">
        <f>BS!W44/((BS!V10+BS!W10)/2)</f>
        <v>2.7970517016577525</v>
      </c>
      <c r="Y23" s="45">
        <f>BS!X44/((BS!W10+BS!X10)/2)</f>
        <v>3.5103867883528901</v>
      </c>
      <c r="Z23" s="45">
        <f>BS!Y44/((BS!X10+BS!Y10)/2)</f>
        <v>3.6672124789934073</v>
      </c>
      <c r="AA23" s="45">
        <f>BS!Z44/((BS!Y10+BS!Z10)/2)</f>
        <v>3.5423089021704941</v>
      </c>
      <c r="AB23" s="45">
        <f>BS!AA44/((BS!Z10+BS!AA10)/2)</f>
        <v>3.276224978406165</v>
      </c>
      <c r="AC23" s="45">
        <f>BS!AB44/((BS!AA10+BS!AB10)/2)</f>
        <v>3.5001142294782341</v>
      </c>
      <c r="AD23" s="45">
        <f>BS!AC44/((BS!AB10+BS!AC10)/2)</f>
        <v>3.7474815312290133</v>
      </c>
      <c r="AE23" s="45">
        <f>BS!AD44/((BS!AC10+BS!AD10)/2)</f>
        <v>2.8426806476688218</v>
      </c>
      <c r="AF23" s="45">
        <f>BS!AE44/((BS!AD10+BS!AE10)/2)</f>
        <v>2.9152952796673626</v>
      </c>
      <c r="AG23" s="45">
        <f>BS!AF44/((BS!AE10+BS!AF10)/2)</f>
        <v>3.134666232025789</v>
      </c>
      <c r="AH23" s="45">
        <f>BS!AG44/((BS!AF10+BS!AG10)/2)</f>
        <v>3.3036470652951211</v>
      </c>
      <c r="AI23" s="45">
        <f>BS!AH44/((BS!AG10+BS!AH10)/2)</f>
        <v>3.0061153021934945</v>
      </c>
      <c r="AJ23" s="45">
        <f>BS!AI44/((BS!AH10+BS!AI10)/2)</f>
        <v>3.1463028343287034</v>
      </c>
      <c r="AK23" s="45">
        <f>BS!AJ44/((BS!AI10+BS!AJ10)/2)</f>
        <v>3.2968460577817633</v>
      </c>
      <c r="AL23" s="45">
        <f>BS!AK44/((BS!AJ10+BS!AK10)/2)</f>
        <v>3.4316259087904828</v>
      </c>
      <c r="AM23" s="45">
        <f>BS!AL44/((BS!AK10+BS!AL10)/2)</f>
        <v>3.1141254354349828</v>
      </c>
      <c r="AN23" s="45">
        <f>BS!AM44/((BS!AL10+BS!AM10)/2)</f>
        <v>2.9711460699442336</v>
      </c>
      <c r="AO23" s="45">
        <f>BS!AN44/((BS!AM10+BS!AN10)/2)</f>
        <v>2.9889634590292746</v>
      </c>
      <c r="AP23" s="45">
        <f>BS!AO44/((BS!AN10+BS!AO10)/2)</f>
        <v>2.9536714530759607</v>
      </c>
      <c r="AQ23" s="45">
        <f>BS!AP44/((BS!AO10+BS!AP10)/2)</f>
        <v>2.7085631574139786</v>
      </c>
      <c r="AR23" s="45">
        <f>BS!AQ44/((BS!AP10+BS!AQ10)/2)</f>
        <v>2.7884917268421723</v>
      </c>
      <c r="AS23" s="45">
        <f>BS!AR44/((BS!AQ10+BS!AR10)/2)</f>
        <v>2.6274790042679848</v>
      </c>
      <c r="AT23" s="45">
        <f>BS!AS44/((BS!AR10+BS!AS10)/2)</f>
        <v>2.7546824625147126</v>
      </c>
      <c r="AU23" s="45">
        <f>BS!AT44/((BS!AS10+BS!AT10)/2)</f>
        <v>2.2890164966062838</v>
      </c>
      <c r="AV23" s="45">
        <f>BS!AU44/((BS!AT10+BS!AU10)/2)</f>
        <v>2.2927068454601662</v>
      </c>
      <c r="AW23" s="45">
        <f>BS!AV44/((BS!AU10+BS!AV10)/2)</f>
        <v>2.2197122658377575</v>
      </c>
      <c r="AX23" s="45">
        <f>BS!AW44/((BS!AV10+BS!AW10)/2)</f>
        <v>2.2122631764094942</v>
      </c>
      <c r="AY23" s="45">
        <f>BS!AX44/((BS!AW10+BS!AX10)/2)</f>
        <v>2.7324714014732749</v>
      </c>
      <c r="AZ23" s="45">
        <f>BS!AY44/((BS!AX10+BS!AY10)/2)</f>
        <v>2.9510237702988933</v>
      </c>
      <c r="BA23" s="45">
        <f>BS!AZ44/((BS!AY10+BS!AZ10)/2)</f>
        <v>3.174682376365038</v>
      </c>
      <c r="BB23" s="45">
        <f>BS!BA44/((BS!AZ10+BS!BA10)/2)</f>
        <v>3.2423251132360336</v>
      </c>
      <c r="BC23" s="45">
        <f>BS!BB44/((BS!BA10+BS!BB10)/2)</f>
        <v>2.9814319853241376</v>
      </c>
      <c r="BD23" s="45">
        <f>BS!BC44/((BS!BB10+BS!BC10)/2)</f>
        <v>2.9946434462066911</v>
      </c>
      <c r="BE23" s="45">
        <f>BS!BD44/((BS!BC10+BS!BD10)/2)</f>
        <v>2.8046370181685858</v>
      </c>
      <c r="BF23" s="45">
        <f>BS!BE44/((BS!BD10+BS!BE10)/2)</f>
        <v>2.924333460440478</v>
      </c>
      <c r="BG23" s="45">
        <f>BS!BF44/((BS!BE10+BS!BF10)/2)</f>
        <v>2.7361507167027872</v>
      </c>
      <c r="BH23" s="45">
        <f>BS!BG44/((BS!BF10+BS!BG10)/2)</f>
        <v>2.6992266808637351</v>
      </c>
      <c r="BI23" s="45">
        <f>BS!BH44/((BS!BG10+BS!BH10)/2)</f>
        <v>2.7539240168805796</v>
      </c>
      <c r="BJ23" s="45">
        <f>BS!BI44/((BS!BH10+BS!BI10)/2)</f>
        <v>2.9914948233079488</v>
      </c>
      <c r="BK23" s="45">
        <f>BS!BJ44/((BS!BI10+BS!BJ10)/2)</f>
        <v>2.5612246543964639</v>
      </c>
      <c r="BL23" s="45">
        <f>BS!BK44/((BS!BJ10+BS!BK10)/2)</f>
        <v>2.8092143997538868</v>
      </c>
      <c r="BM23" s="45">
        <f>BS!BL44/((BS!BK10+BS!BL10)/2)</f>
        <v>2.4577388078213134</v>
      </c>
      <c r="BN23" s="45">
        <f>BS!BM44/((BS!BL10+BS!BM10)/2)</f>
        <v>2.7212404741044418</v>
      </c>
      <c r="BO23" s="45">
        <f>BS!BN44/((BS!BM10+BS!BN10)/2)</f>
        <v>2.5318453813879911</v>
      </c>
      <c r="BP23" s="45">
        <f>BS!BO44/((BS!BN10+BS!BO10)/2)</f>
        <v>2.8857862461673238</v>
      </c>
      <c r="BQ23" s="45">
        <f>BS!BP44/((BS!BO10+BS!BP10)/2)</f>
        <v>2.9268947682514419</v>
      </c>
      <c r="BR23" s="45">
        <f>BS!BQ44/((BS!BP10+BS!BQ10)/2)</f>
        <v>3.2654032774878696</v>
      </c>
      <c r="BS23" s="45">
        <f>BS!BR44/((BS!BQ10+BS!BR10)/2)</f>
        <v>3.0208325097837694</v>
      </c>
    </row>
    <row r="24" spans="1:71" s="32" customFormat="1" x14ac:dyDescent="0.25">
      <c r="A24" s="51" t="s">
        <v>304</v>
      </c>
      <c r="B24" s="30" t="s">
        <v>243</v>
      </c>
      <c r="C24" s="30" t="s">
        <v>268</v>
      </c>
      <c r="D24" s="31">
        <f>BS!C43/BS!C15</f>
        <v>0.43878827465938708</v>
      </c>
      <c r="E24" s="31">
        <f>BS!D43/BS!D15</f>
        <v>0.4609077544794159</v>
      </c>
      <c r="F24" s="31">
        <f>BS!E43/BS!E15</f>
        <v>0.40755085845819117</v>
      </c>
      <c r="G24" s="31">
        <f>BS!F43/BS!F15</f>
        <v>0.33201314346727129</v>
      </c>
      <c r="H24" s="31">
        <f>BS!G43/BS!G15</f>
        <v>0.33729327806503995</v>
      </c>
      <c r="I24" s="31">
        <f>BS!H43/BS!H15</f>
        <v>0.32727531866210069</v>
      </c>
      <c r="J24" s="31">
        <f>BS!I43/BS!I15</f>
        <v>0.31747735633545099</v>
      </c>
      <c r="K24" s="31">
        <f>BS!J43/BS!J15</f>
        <v>0.34832895423978555</v>
      </c>
      <c r="L24" s="31">
        <f>BS!K43/BS!K15</f>
        <v>0.37612451480325754</v>
      </c>
      <c r="M24" s="31">
        <f>BS!L43/BS!L15</f>
        <v>0.36448724905046115</v>
      </c>
      <c r="N24" s="31">
        <f>BS!M43/BS!M15</f>
        <v>0.41468236651272927</v>
      </c>
      <c r="O24" s="31">
        <f>BS!N43/BS!N15</f>
        <v>0.40753812636165576</v>
      </c>
      <c r="P24" s="31">
        <f>BS!O43/BS!O15</f>
        <v>0.41405114342236132</v>
      </c>
      <c r="Q24" s="31">
        <f>BS!P43/BS!P15</f>
        <v>0.39549713972428818</v>
      </c>
      <c r="R24" s="31">
        <f>BS!Q43/BS!Q15</f>
        <v>0.36780285918304889</v>
      </c>
      <c r="S24" s="31">
        <f>BS!R43/BS!R15</f>
        <v>0.31438607178616446</v>
      </c>
      <c r="T24" s="31">
        <f>BS!S43/BS!S15</f>
        <v>0.30992946932480669</v>
      </c>
      <c r="U24" s="31">
        <f>BS!T43/BS!T15</f>
        <v>0.24828666340791877</v>
      </c>
      <c r="V24" s="31">
        <f>BS!U43/BS!U15</f>
        <v>0.28949342488599528</v>
      </c>
      <c r="W24" s="31">
        <f>BS!V43/BS!V15</f>
        <v>0.33828809447190394</v>
      </c>
      <c r="X24" s="31">
        <f>BS!W43/BS!W15</f>
        <v>0.23936295287577009</v>
      </c>
      <c r="Y24" s="31">
        <f>BS!X43/BS!X15</f>
        <v>0.38210185088361392</v>
      </c>
      <c r="Z24" s="31">
        <f>BS!Y43/BS!Y15</f>
        <v>0.39924811251385189</v>
      </c>
      <c r="AA24" s="31">
        <f>BS!Z43/BS!Z15</f>
        <v>0.41206353977811805</v>
      </c>
      <c r="AB24" s="31">
        <f>BS!AA43/BS!AA15</f>
        <v>0.41807872354453751</v>
      </c>
      <c r="AC24" s="31">
        <f>BS!AB43/BS!AB15</f>
        <v>0.42186017083201516</v>
      </c>
      <c r="AD24" s="31">
        <f>BS!AC43/BS!AC15</f>
        <v>0.42614387473528847</v>
      </c>
      <c r="AE24" s="31">
        <f>BS!AD43/BS!AD15</f>
        <v>0.37768571413158986</v>
      </c>
      <c r="AF24" s="31">
        <f>BS!AE43/BS!AE15</f>
        <v>0.3713553913483707</v>
      </c>
      <c r="AG24" s="31">
        <f>BS!AF43/BS!AF15</f>
        <v>0.36576557587254749</v>
      </c>
      <c r="AH24" s="31">
        <f>BS!AG43/BS!AG15</f>
        <v>0.37392191832355687</v>
      </c>
      <c r="AI24" s="31">
        <f>BS!AH43/BS!AH15</f>
        <v>0.35468068913028439</v>
      </c>
      <c r="AJ24" s="31">
        <f>BS!AI43/BS!AI15</f>
        <v>0.3887210526501107</v>
      </c>
      <c r="AK24" s="31">
        <f>BS!AJ43/BS!AJ15</f>
        <v>0.41043816598134147</v>
      </c>
      <c r="AL24" s="31">
        <f>BS!AK43/BS!AK15</f>
        <v>0.43543545081092888</v>
      </c>
      <c r="AM24" s="31">
        <f>BS!AL43/BS!AL15</f>
        <v>0.37635866634205573</v>
      </c>
      <c r="AN24" s="31">
        <f>BS!AM43/BS!AM15</f>
        <v>0.38317369681340951</v>
      </c>
      <c r="AO24" s="31">
        <f>BS!AN43/BS!AN15</f>
        <v>0.36577782058946018</v>
      </c>
      <c r="AP24" s="31">
        <f>BS!AO43/BS!AO15</f>
        <v>0.33538601648664396</v>
      </c>
      <c r="AQ24" s="31">
        <f>BS!AP43/BS!AP15</f>
        <v>0.31219217336795918</v>
      </c>
      <c r="AR24" s="31">
        <f>BS!AQ43/BS!AQ15</f>
        <v>0.33534422457131274</v>
      </c>
      <c r="AS24" s="31">
        <f>BS!AR43/BS!AR15</f>
        <v>0.33724725860503485</v>
      </c>
      <c r="AT24" s="31">
        <f>BS!AS43/BS!AS15</f>
        <v>0.34535157779444015</v>
      </c>
      <c r="AU24" s="31">
        <f>BS!AT43/BS!AT15</f>
        <v>0.30585994318459148</v>
      </c>
      <c r="AV24" s="31">
        <f>BS!AU43/BS!AU15</f>
        <v>0.31673384269224431</v>
      </c>
      <c r="AW24" s="31">
        <f>BS!AV43/BS!AV15</f>
        <v>0.28791958058502332</v>
      </c>
      <c r="AX24" s="31">
        <f>BS!AW43/BS!AW15</f>
        <v>0.2559023221678226</v>
      </c>
      <c r="AY24" s="31">
        <f>BS!AX43/BS!AX15</f>
        <v>0.28192827885779681</v>
      </c>
      <c r="AZ24" s="31">
        <f>BS!AY43/BS!AY15</f>
        <v>0.31346779116265738</v>
      </c>
      <c r="BA24" s="31">
        <f>BS!AZ43/BS!AZ15</f>
        <v>0.34237212300054864</v>
      </c>
      <c r="BB24" s="31">
        <f>BS!BA43/BS!BA15</f>
        <v>0.37192600796205783</v>
      </c>
      <c r="BC24" s="31">
        <f>BS!BB43/BS!BB15</f>
        <v>0.3745766976067969</v>
      </c>
      <c r="BD24" s="31">
        <f>BS!BC43/BS!BC15</f>
        <v>0.41149154477231892</v>
      </c>
      <c r="BE24" s="31">
        <f>BS!BD43/BS!BD15</f>
        <v>0.41038567808538418</v>
      </c>
      <c r="BF24" s="31">
        <f>BS!BE43/BS!BE15</f>
        <v>0.42852584932139054</v>
      </c>
      <c r="BG24" s="31">
        <f>BS!BF43/BS!BF15</f>
        <v>0.41853872006552084</v>
      </c>
      <c r="BH24" s="31">
        <f>BS!BG43/BS!BG15</f>
        <v>0.4296112336079842</v>
      </c>
      <c r="BI24" s="31">
        <f>BS!BH43/BS!BH15</f>
        <v>0.39192484430494084</v>
      </c>
      <c r="BJ24" s="31">
        <f>BS!BI43/BS!BI15</f>
        <v>0.41290647874072228</v>
      </c>
      <c r="BK24" s="31">
        <f>BS!BJ43/BS!BJ15</f>
        <v>0.40867129135538954</v>
      </c>
      <c r="BL24" s="31">
        <f>BS!BK43/BS!BK15</f>
        <v>0.45156910964096636</v>
      </c>
      <c r="BM24" s="31">
        <f>BS!BL43/BS!BL15</f>
        <v>0.37361250056474565</v>
      </c>
      <c r="BN24" s="31">
        <f>BS!BM43/BS!BM15</f>
        <v>0.41722659550109353</v>
      </c>
      <c r="BO24" s="31">
        <f>BS!BN43/BS!BN15</f>
        <v>0.40520879996018117</v>
      </c>
      <c r="BP24" s="31">
        <f>BS!BO43/BS!BO15</f>
        <v>0.43961225436715445</v>
      </c>
      <c r="BQ24" s="31">
        <f>BS!BP43/BS!BP15</f>
        <v>0.48347303890904536</v>
      </c>
      <c r="BR24" s="31">
        <f>BS!BQ43/BS!BQ15</f>
        <v>0.550011858546267</v>
      </c>
      <c r="BS24" s="31">
        <f>BS!BR43/BS!BR15</f>
        <v>0.54456904607864287</v>
      </c>
    </row>
    <row r="25" spans="1:71" s="32" customFormat="1" x14ac:dyDescent="0.25">
      <c r="A25" s="52" t="s">
        <v>305</v>
      </c>
      <c r="B25" s="35" t="s">
        <v>244</v>
      </c>
      <c r="C25" s="30" t="s">
        <v>269</v>
      </c>
      <c r="D25" s="36">
        <f>BS!C43/BS!C16</f>
        <v>0.29203303914170414</v>
      </c>
      <c r="E25" s="36">
        <f>BS!D43/BS!D16</f>
        <v>0.31556051545523456</v>
      </c>
      <c r="F25" s="36">
        <f>BS!E43/BS!E16</f>
        <v>0.27970842515680622</v>
      </c>
      <c r="G25" s="36">
        <f>BS!F43/BS!F16</f>
        <v>0.24804747155738488</v>
      </c>
      <c r="H25" s="36">
        <f>BS!G43/BS!G16</f>
        <v>0.24815292231269848</v>
      </c>
      <c r="I25" s="36">
        <f>BS!H43/BS!H16</f>
        <v>0.24464063071390107</v>
      </c>
      <c r="J25" s="36">
        <f>BS!I43/BS!I16</f>
        <v>0.24091918436447335</v>
      </c>
      <c r="K25" s="36">
        <f>BS!J43/BS!J16</f>
        <v>0.26322715651462292</v>
      </c>
      <c r="L25" s="36">
        <f>BS!K43/BS!K16</f>
        <v>0.27636402273813954</v>
      </c>
      <c r="M25" s="36">
        <f>BS!L43/BS!L16</f>
        <v>0.26675859025977605</v>
      </c>
      <c r="N25" s="36">
        <f>BS!M43/BS!M16</f>
        <v>0.29674283464353113</v>
      </c>
      <c r="O25" s="36">
        <f>BS!N43/BS!N16</f>
        <v>0.29349036917718307</v>
      </c>
      <c r="P25" s="36">
        <f>BS!O43/BS!O16</f>
        <v>0.28991755270300607</v>
      </c>
      <c r="Q25" s="36">
        <f>BS!P43/BS!P16</f>
        <v>0.27922717862135876</v>
      </c>
      <c r="R25" s="36">
        <f>BS!Q43/BS!Q16</f>
        <v>0.26554510447572754</v>
      </c>
      <c r="S25" s="36">
        <f>BS!R43/BS!R16</f>
        <v>0.238107275029695</v>
      </c>
      <c r="T25" s="36">
        <f>BS!S43/BS!S16</f>
        <v>0.23534073500127459</v>
      </c>
      <c r="U25" s="36">
        <f>BS!T43/BS!T16</f>
        <v>0.1925563547181684</v>
      </c>
      <c r="V25" s="36">
        <f>BS!U43/BS!U16</f>
        <v>0.22693072448150711</v>
      </c>
      <c r="W25" s="36">
        <f>BS!V43/BS!V16</f>
        <v>0.26592010459448318</v>
      </c>
      <c r="X25" s="36">
        <f>BS!W43/BS!W16</f>
        <v>0.18844037081214557</v>
      </c>
      <c r="Y25" s="36">
        <f>BS!X43/BS!X16</f>
        <v>0.29061716101796015</v>
      </c>
      <c r="Z25" s="36">
        <f>BS!Y43/BS!Y16</f>
        <v>0.30353149782371797</v>
      </c>
      <c r="AA25" s="36">
        <f>BS!Z43/BS!Z16</f>
        <v>0.31731795888250697</v>
      </c>
      <c r="AB25" s="36">
        <f>BS!AA43/BS!AA16</f>
        <v>0.3154147995605639</v>
      </c>
      <c r="AC25" s="36">
        <f>BS!AB43/BS!AB16</f>
        <v>0.32045817907320945</v>
      </c>
      <c r="AD25" s="36">
        <f>BS!AC43/BS!AC16</f>
        <v>0.32685311361338348</v>
      </c>
      <c r="AE25" s="36">
        <f>BS!AD43/BS!AD16</f>
        <v>0.28987117296771386</v>
      </c>
      <c r="AF25" s="36">
        <f>BS!AE43/BS!AE16</f>
        <v>0.28901799970071429</v>
      </c>
      <c r="AG25" s="36">
        <f>BS!AF43/BS!AF16</f>
        <v>0.28345309834978821</v>
      </c>
      <c r="AH25" s="36">
        <f>BS!AG43/BS!AG16</f>
        <v>0.29137561089479375</v>
      </c>
      <c r="AI25" s="36">
        <f>BS!AH43/BS!AH16</f>
        <v>0.27861713243716618</v>
      </c>
      <c r="AJ25" s="36">
        <f>BS!AI43/BS!AI16</f>
        <v>0.29425428589705316</v>
      </c>
      <c r="AK25" s="36">
        <f>BS!AJ43/BS!AJ16</f>
        <v>0.30777963449245377</v>
      </c>
      <c r="AL25" s="36">
        <f>BS!AK43/BS!AK16</f>
        <v>0.32572937253279816</v>
      </c>
      <c r="AM25" s="36">
        <f>BS!AL43/BS!AL16</f>
        <v>0.28786330588466846</v>
      </c>
      <c r="AN25" s="36">
        <f>BS!AM43/BS!AM16</f>
        <v>0.29084473483996726</v>
      </c>
      <c r="AO25" s="36">
        <f>BS!AN43/BS!AN16</f>
        <v>0.28405834408666025</v>
      </c>
      <c r="AP25" s="36">
        <f>BS!AO43/BS!AO16</f>
        <v>0.2647131264078883</v>
      </c>
      <c r="AQ25" s="36">
        <f>BS!AP43/BS!AP16</f>
        <v>0.24566932234584068</v>
      </c>
      <c r="AR25" s="36">
        <f>BS!AQ43/BS!AQ16</f>
        <v>0.25678163704388202</v>
      </c>
      <c r="AS25" s="36">
        <f>BS!AR43/BS!AR16</f>
        <v>0.25602770040978357</v>
      </c>
      <c r="AT25" s="36">
        <f>BS!AS43/BS!AS16</f>
        <v>0.26340835008685809</v>
      </c>
      <c r="AU25" s="36">
        <f>BS!AT43/BS!AT16</f>
        <v>0.23790455001907787</v>
      </c>
      <c r="AV25" s="36">
        <f>BS!AU43/BS!AU16</f>
        <v>0.24615578546704928</v>
      </c>
      <c r="AW25" s="36">
        <f>BS!AV43/BS!AV16</f>
        <v>0.22609138291221842</v>
      </c>
      <c r="AX25" s="36">
        <f>BS!AW43/BS!AW16</f>
        <v>0.20721405215446528</v>
      </c>
      <c r="AY25" s="36">
        <f>BS!AX43/BS!AX16</f>
        <v>0.2313394034329265</v>
      </c>
      <c r="AZ25" s="36">
        <f>BS!AY43/BS!AY16</f>
        <v>0.25179639545132743</v>
      </c>
      <c r="BA25" s="36">
        <f>BS!AZ43/BS!AZ16</f>
        <v>0.26927030924155426</v>
      </c>
      <c r="BB25" s="36">
        <f>BS!BA43/BS!BA16</f>
        <v>0.2869575895125504</v>
      </c>
      <c r="BC25" s="36">
        <f>BS!BB43/BS!BB16</f>
        <v>0.29120592381807942</v>
      </c>
      <c r="BD25" s="36">
        <f>BS!BC43/BS!BC16</f>
        <v>0.31473366196606256</v>
      </c>
      <c r="BE25" s="36">
        <f>BS!BD43/BS!BD16</f>
        <v>0.30741993140009477</v>
      </c>
      <c r="BF25" s="36">
        <f>BS!BE43/BS!BE16</f>
        <v>0.31383309852232888</v>
      </c>
      <c r="BG25" s="36">
        <f>BS!BF43/BS!BF16</f>
        <v>0.29948997859522608</v>
      </c>
      <c r="BH25" s="36">
        <f>BS!BG43/BS!BG16</f>
        <v>0.30501617789671687</v>
      </c>
      <c r="BI25" s="36">
        <f>BS!BH43/BS!BH16</f>
        <v>0.28201300911772953</v>
      </c>
      <c r="BJ25" s="36">
        <f>BS!BI43/BS!BI16</f>
        <v>0.29539736754415191</v>
      </c>
      <c r="BK25" s="36">
        <f>BS!BJ43/BS!BJ16</f>
        <v>0.28918849335759156</v>
      </c>
      <c r="BL25" s="36">
        <f>BS!BK43/BS!BK16</f>
        <v>0.30322377745536278</v>
      </c>
      <c r="BM25" s="36">
        <f>BS!BL43/BS!BL16</f>
        <v>0.25319609417783351</v>
      </c>
      <c r="BN25" s="36">
        <f>BS!BM43/BS!BM16</f>
        <v>0.27621998072912218</v>
      </c>
      <c r="BO25" s="36">
        <f>BS!BN43/BS!BN16</f>
        <v>0.26436057508869065</v>
      </c>
      <c r="BP25" s="36">
        <f>BS!BO43/BS!BO16</f>
        <v>0.27818468936730756</v>
      </c>
      <c r="BQ25" s="36">
        <f>BS!BP43/BS!BP16</f>
        <v>0.31563643491897542</v>
      </c>
      <c r="BR25" s="36">
        <f>BS!BQ43/BS!BQ16</f>
        <v>0.3493296758183822</v>
      </c>
      <c r="BS25" s="36">
        <f>BS!BR43/BS!BR16</f>
        <v>0.34143098591549298</v>
      </c>
    </row>
    <row r="26" spans="1:71" s="32" customFormat="1" x14ac:dyDescent="0.25">
      <c r="A26" s="30" t="s">
        <v>306</v>
      </c>
      <c r="B26" s="30"/>
      <c r="C26" s="30" t="s">
        <v>270</v>
      </c>
      <c r="D26" s="42">
        <v>79.913300000000007</v>
      </c>
      <c r="E26" s="42">
        <v>79.913300000000007</v>
      </c>
      <c r="F26" s="42">
        <v>79.913300000000007</v>
      </c>
      <c r="G26" s="42">
        <v>79.913300000000007</v>
      </c>
      <c r="H26" s="42">
        <v>79.913300000000007</v>
      </c>
      <c r="I26" s="42">
        <v>79.913300000000007</v>
      </c>
      <c r="J26" s="42">
        <v>79.913300000000007</v>
      </c>
      <c r="K26" s="42">
        <v>79.913300000000007</v>
      </c>
      <c r="L26" s="42">
        <v>79.913300000000007</v>
      </c>
      <c r="M26" s="42">
        <v>79.913300000000007</v>
      </c>
      <c r="N26" s="42">
        <v>79.913300000000007</v>
      </c>
      <c r="O26" s="42">
        <v>79.913300000000007</v>
      </c>
      <c r="P26" s="42">
        <v>79.913300000000007</v>
      </c>
      <c r="Q26" s="42">
        <v>120</v>
      </c>
      <c r="R26" s="42">
        <v>120</v>
      </c>
      <c r="S26" s="42">
        <v>120</v>
      </c>
      <c r="T26" s="42">
        <v>120</v>
      </c>
      <c r="U26" s="42">
        <v>120</v>
      </c>
      <c r="V26" s="42">
        <v>120</v>
      </c>
      <c r="W26" s="42">
        <v>120</v>
      </c>
      <c r="X26" s="42">
        <v>120</v>
      </c>
      <c r="Y26" s="42">
        <v>120</v>
      </c>
      <c r="Z26" s="42">
        <v>120</v>
      </c>
      <c r="AA26" s="42">
        <v>120</v>
      </c>
      <c r="AB26" s="42">
        <v>120</v>
      </c>
      <c r="AC26" s="42">
        <v>120</v>
      </c>
      <c r="AD26" s="42">
        <v>120</v>
      </c>
      <c r="AE26" s="42">
        <v>120</v>
      </c>
      <c r="AF26" s="42">
        <v>120</v>
      </c>
      <c r="AG26" s="42">
        <v>120</v>
      </c>
      <c r="AH26" s="42">
        <v>120</v>
      </c>
      <c r="AI26" s="42">
        <v>120</v>
      </c>
      <c r="AJ26" s="42">
        <v>120</v>
      </c>
      <c r="AK26" s="42">
        <v>131.4</v>
      </c>
      <c r="AL26" s="42">
        <v>131.4</v>
      </c>
      <c r="AM26" s="42">
        <v>131.4</v>
      </c>
      <c r="AN26" s="42">
        <v>131.4</v>
      </c>
      <c r="AO26" s="42">
        <v>131.4</v>
      </c>
      <c r="AP26" s="42">
        <v>131.4</v>
      </c>
      <c r="AQ26" s="42">
        <v>131.4</v>
      </c>
      <c r="AR26" s="42">
        <v>131.4</v>
      </c>
      <c r="AS26" s="42">
        <v>131.4</v>
      </c>
      <c r="AT26" s="42">
        <v>131.4</v>
      </c>
      <c r="AU26" s="42">
        <v>131.4</v>
      </c>
      <c r="AV26" s="42">
        <v>131.4</v>
      </c>
      <c r="AW26" s="42">
        <v>131.4</v>
      </c>
      <c r="AX26" s="42">
        <v>131.4</v>
      </c>
      <c r="AY26" s="42">
        <v>131.4</v>
      </c>
      <c r="AZ26" s="42">
        <v>131.4</v>
      </c>
      <c r="BA26" s="42">
        <v>131.4</v>
      </c>
      <c r="BB26" s="42">
        <v>131.4</v>
      </c>
      <c r="BC26" s="42">
        <v>131.4</v>
      </c>
      <c r="BD26" s="42">
        <v>131.4</v>
      </c>
      <c r="BE26" s="42">
        <v>131.4</v>
      </c>
      <c r="BF26" s="42">
        <v>131.4</v>
      </c>
      <c r="BG26" s="42">
        <v>131.4</v>
      </c>
      <c r="BH26" s="42">
        <v>131.4</v>
      </c>
      <c r="BI26" s="42">
        <v>131.4</v>
      </c>
      <c r="BJ26" s="42">
        <v>131.4</v>
      </c>
      <c r="BK26" s="42">
        <v>131.4</v>
      </c>
      <c r="BL26" s="42">
        <v>131.4</v>
      </c>
      <c r="BM26" s="42">
        <v>131.4</v>
      </c>
      <c r="BN26" s="42">
        <v>131.4</v>
      </c>
      <c r="BO26" s="42">
        <v>131.4</v>
      </c>
      <c r="BP26" s="42">
        <v>131.4</v>
      </c>
      <c r="BQ26" s="42">
        <v>131.4</v>
      </c>
      <c r="BR26" s="42">
        <v>131.4</v>
      </c>
      <c r="BS26" s="42">
        <v>131.4</v>
      </c>
    </row>
    <row r="27" spans="1:71" s="32" customFormat="1" x14ac:dyDescent="0.25">
      <c r="A27" s="30" t="s">
        <v>245</v>
      </c>
      <c r="B27" s="30"/>
      <c r="C27" s="30" t="s">
        <v>271</v>
      </c>
      <c r="D27" s="31">
        <v>6.4999999999999997E-3</v>
      </c>
      <c r="E27" s="31">
        <v>6.7000000000000002E-3</v>
      </c>
      <c r="F27" s="31">
        <v>5.4999999999999997E-3</v>
      </c>
      <c r="G27" s="31">
        <v>5.4999999999999997E-3</v>
      </c>
      <c r="H27" s="31">
        <v>5.1999999999999998E-3</v>
      </c>
      <c r="I27" s="31">
        <v>4.5999999999999999E-3</v>
      </c>
      <c r="J27" s="31">
        <v>4.7000000000000002E-3</v>
      </c>
      <c r="K27" s="31">
        <v>5.4999999999999997E-3</v>
      </c>
      <c r="L27" s="31">
        <v>4.5999999999999999E-3</v>
      </c>
      <c r="M27" s="31">
        <v>2.8E-3</v>
      </c>
      <c r="N27" s="31">
        <v>7.1999999999999998E-3</v>
      </c>
      <c r="O27" s="31">
        <v>4.1000000000000003E-3</v>
      </c>
      <c r="P27" s="31">
        <v>3.3999999999999998E-3</v>
      </c>
      <c r="Q27" s="31">
        <v>-2.7000000000000001E-3</v>
      </c>
      <c r="R27" s="31">
        <v>-6.1999999999999998E-3</v>
      </c>
      <c r="S27" s="31">
        <v>-2.8E-3</v>
      </c>
      <c r="T27" s="31">
        <v>6.9999999999999999E-4</v>
      </c>
      <c r="U27" s="31">
        <v>5.9999999999999995E-4</v>
      </c>
      <c r="V27" s="31">
        <v>1.6999999999999999E-3</v>
      </c>
      <c r="W27" s="31">
        <v>3.0999999999999999E-3</v>
      </c>
      <c r="X27" s="31">
        <v>5.0000000000000001E-4</v>
      </c>
      <c r="Y27" s="31">
        <v>1.1599999999999999E-2</v>
      </c>
      <c r="Z27" s="31">
        <v>1.1000000000000001E-3</v>
      </c>
      <c r="AA27" s="31">
        <v>4.1999999999999997E-3</v>
      </c>
      <c r="AB27" s="31">
        <v>3.0999999999999999E-3</v>
      </c>
      <c r="AC27" s="31">
        <v>6.4000000000000003E-3</v>
      </c>
      <c r="AD27" s="31">
        <v>7.7999999999999996E-3</v>
      </c>
      <c r="AE27" s="31">
        <v>1.32E-2</v>
      </c>
      <c r="AF27" s="31">
        <v>2.5000000000000001E-3</v>
      </c>
      <c r="AG27" s="31">
        <v>6.7000000000000002E-3</v>
      </c>
      <c r="AH27" s="31">
        <v>1.17E-2</v>
      </c>
      <c r="AI27" s="31">
        <v>6.9999999999999999E-4</v>
      </c>
      <c r="AJ27" s="31">
        <v>4.3E-3</v>
      </c>
      <c r="AK27" s="31">
        <v>5.4999999999999997E-3</v>
      </c>
      <c r="AL27" s="31">
        <v>1.4500000000000001E-2</v>
      </c>
      <c r="AM27" s="31">
        <v>4.4999999999999997E-3</v>
      </c>
      <c r="AN27" s="31">
        <v>7.1999999999999998E-3</v>
      </c>
      <c r="AO27" s="31">
        <v>1.43E-2</v>
      </c>
      <c r="AP27" s="31">
        <v>1.5800000000000002E-2</v>
      </c>
      <c r="AQ27" s="31">
        <v>1.43E-2</v>
      </c>
      <c r="AR27" s="31">
        <v>1.6500000000000001E-2</v>
      </c>
      <c r="AS27" s="31">
        <v>1.4500000000000001E-2</v>
      </c>
      <c r="AT27" s="31">
        <v>1.41E-2</v>
      </c>
      <c r="AU27" s="31">
        <v>1.3899999999999999E-2</v>
      </c>
      <c r="AV27" s="31">
        <v>8.9999999999999993E-3</v>
      </c>
      <c r="AW27" s="31">
        <v>6.1999999999999998E-3</v>
      </c>
      <c r="AX27" s="31">
        <v>8.9999999999999993E-3</v>
      </c>
      <c r="AY27" s="31">
        <v>8.9999999999999993E-3</v>
      </c>
      <c r="AZ27" s="31">
        <v>1.0500000000000001E-2</v>
      </c>
      <c r="BA27" s="31">
        <v>1.35E-2</v>
      </c>
      <c r="BB27" s="31">
        <v>1.9E-2</v>
      </c>
      <c r="BC27" s="31">
        <v>2.6499999999999999E-2</v>
      </c>
      <c r="BD27" s="31">
        <v>2.6499999999999999E-2</v>
      </c>
      <c r="BE27" s="31">
        <v>3.2000000000000001E-2</v>
      </c>
      <c r="BF27" s="31">
        <v>2.8500000000000001E-2</v>
      </c>
      <c r="BG27" s="31">
        <v>0.02</v>
      </c>
      <c r="BH27" s="31">
        <v>2.1499999999999998E-2</v>
      </c>
      <c r="BI27" s="31">
        <v>1.9900000000000001E-2</v>
      </c>
      <c r="BJ27" s="31">
        <v>3.8699999999999998E-2</v>
      </c>
      <c r="BK27" s="31">
        <v>2.29E-2</v>
      </c>
      <c r="BL27" s="31">
        <v>3.0499999999999999E-2</v>
      </c>
      <c r="BM27" s="31">
        <v>9.2999999999999992E-3</v>
      </c>
      <c r="BN27" s="31">
        <v>4.1000000000000003E-3</v>
      </c>
      <c r="BO27" s="31">
        <v>4.4699999999999997E-2</v>
      </c>
      <c r="BP27" s="31">
        <v>2.5000000000000001E-2</v>
      </c>
      <c r="BQ27" s="31">
        <v>1.9699999999999999E-2</v>
      </c>
      <c r="BR27" s="31">
        <v>2.1700000000000001E-2</v>
      </c>
      <c r="BS27" s="31">
        <v>1.6899999999999998E-2</v>
      </c>
    </row>
    <row r="28" spans="1:71" s="32" customFormat="1" x14ac:dyDescent="0.25">
      <c r="A28" s="32" t="s">
        <v>307</v>
      </c>
      <c r="B28" s="30"/>
      <c r="C28" s="30" t="s">
        <v>272</v>
      </c>
      <c r="D28" s="42">
        <v>851</v>
      </c>
      <c r="E28" s="42">
        <v>851</v>
      </c>
      <c r="F28" s="42">
        <v>835</v>
      </c>
      <c r="G28" s="42">
        <v>933</v>
      </c>
      <c r="H28" s="42">
        <v>915</v>
      </c>
      <c r="I28" s="42">
        <v>900</v>
      </c>
      <c r="J28" s="42">
        <v>902</v>
      </c>
      <c r="K28" s="42">
        <v>890</v>
      </c>
      <c r="L28" s="42">
        <v>890</v>
      </c>
      <c r="M28" s="42">
        <v>739</v>
      </c>
      <c r="N28" s="42">
        <v>794</v>
      </c>
      <c r="O28" s="42">
        <v>819</v>
      </c>
      <c r="P28" s="42">
        <v>697</v>
      </c>
      <c r="Q28" s="42">
        <v>693</v>
      </c>
      <c r="R28" s="42">
        <v>693</v>
      </c>
      <c r="S28" s="42">
        <v>694</v>
      </c>
      <c r="T28" s="42">
        <v>614</v>
      </c>
      <c r="U28" s="42">
        <v>614</v>
      </c>
      <c r="V28" s="42">
        <v>585</v>
      </c>
      <c r="W28" s="42">
        <v>585</v>
      </c>
      <c r="X28" s="42">
        <v>933</v>
      </c>
      <c r="Y28" s="42">
        <v>934</v>
      </c>
      <c r="Z28" s="42">
        <v>934</v>
      </c>
      <c r="AA28" s="42">
        <v>940</v>
      </c>
      <c r="AB28" s="42">
        <v>933</v>
      </c>
      <c r="AC28" s="42">
        <v>956</v>
      </c>
      <c r="AD28" s="42">
        <v>970</v>
      </c>
      <c r="AE28" s="42">
        <v>977</v>
      </c>
      <c r="AF28" s="42">
        <v>930</v>
      </c>
      <c r="AG28" s="42">
        <v>917</v>
      </c>
      <c r="AH28" s="42">
        <v>902</v>
      </c>
      <c r="AI28" s="42">
        <v>914</v>
      </c>
      <c r="AJ28" s="42">
        <v>900</v>
      </c>
      <c r="AK28" s="42">
        <v>888</v>
      </c>
      <c r="AL28" s="42">
        <v>873</v>
      </c>
      <c r="AM28" s="42">
        <v>878</v>
      </c>
      <c r="AN28" s="42">
        <v>874</v>
      </c>
      <c r="AO28" s="42">
        <v>840</v>
      </c>
      <c r="AP28" s="42">
        <v>812</v>
      </c>
      <c r="AQ28" s="42">
        <v>814</v>
      </c>
      <c r="AR28" s="42">
        <v>813</v>
      </c>
      <c r="AS28" s="42">
        <v>804</v>
      </c>
      <c r="AT28" s="42">
        <v>797</v>
      </c>
      <c r="AU28" s="42">
        <v>792</v>
      </c>
      <c r="AV28" s="42">
        <v>801</v>
      </c>
      <c r="AW28" s="42">
        <v>803</v>
      </c>
      <c r="AX28" s="42">
        <v>807</v>
      </c>
      <c r="AY28" s="42">
        <v>808</v>
      </c>
      <c r="AZ28" s="42">
        <v>810</v>
      </c>
      <c r="BA28" s="42">
        <v>805</v>
      </c>
      <c r="BB28" s="42">
        <v>803</v>
      </c>
      <c r="BC28" s="42">
        <v>809</v>
      </c>
      <c r="BD28" s="42">
        <v>810</v>
      </c>
      <c r="BE28" s="42">
        <v>822</v>
      </c>
      <c r="BF28" s="42">
        <v>843</v>
      </c>
      <c r="BG28" s="42">
        <v>844</v>
      </c>
      <c r="BH28" s="42">
        <v>839</v>
      </c>
      <c r="BI28" s="42">
        <v>829</v>
      </c>
      <c r="BJ28" s="42">
        <v>854</v>
      </c>
      <c r="BK28" s="42">
        <v>869</v>
      </c>
      <c r="BL28" s="42">
        <v>863</v>
      </c>
      <c r="BM28" s="42">
        <v>869</v>
      </c>
      <c r="BN28" s="42">
        <v>866</v>
      </c>
      <c r="BO28" s="42">
        <v>859</v>
      </c>
      <c r="BP28" s="42">
        <v>863</v>
      </c>
      <c r="BQ28" s="42">
        <v>848</v>
      </c>
      <c r="BR28" s="42">
        <v>845</v>
      </c>
      <c r="BS28" s="42">
        <v>833</v>
      </c>
    </row>
    <row r="29" spans="1:71" s="32" customFormat="1" x14ac:dyDescent="0.25">
      <c r="A29" s="30" t="s">
        <v>273</v>
      </c>
      <c r="B29" s="30"/>
      <c r="C29" s="30" t="s">
        <v>274</v>
      </c>
      <c r="D29" s="42">
        <f>D39/D27</f>
        <v>164.86062615384614</v>
      </c>
      <c r="E29" s="42">
        <f t="shared" ref="E29:BP29" si="0">E39/E27</f>
        <v>157.77805970149254</v>
      </c>
      <c r="F29" s="42">
        <f t="shared" si="0"/>
        <v>205.3669090909091</v>
      </c>
      <c r="G29" s="42">
        <f t="shared" si="0"/>
        <v>189.56945454545456</v>
      </c>
      <c r="H29" s="42">
        <f t="shared" si="0"/>
        <v>165.41758846153846</v>
      </c>
      <c r="I29" s="42">
        <f t="shared" si="0"/>
        <v>176.29044782608696</v>
      </c>
      <c r="J29" s="42">
        <f t="shared" si="0"/>
        <v>186.09626808510637</v>
      </c>
      <c r="K29" s="42">
        <f t="shared" si="0"/>
        <v>148.49608363636364</v>
      </c>
      <c r="L29" s="42">
        <f t="shared" si="0"/>
        <v>164.3278804347826</v>
      </c>
      <c r="M29" s="42">
        <f t="shared" si="0"/>
        <v>272.03594642857144</v>
      </c>
      <c r="N29" s="42">
        <f t="shared" si="0"/>
        <v>104.58500694444446</v>
      </c>
      <c r="O29" s="42">
        <f t="shared" si="0"/>
        <v>187.89981707317071</v>
      </c>
      <c r="P29" s="42">
        <f t="shared" si="0"/>
        <v>211.25225</v>
      </c>
      <c r="Q29" s="42">
        <f t="shared" si="0"/>
        <v>-135.1560111111111</v>
      </c>
      <c r="R29" s="42">
        <f t="shared" si="0"/>
        <v>-53.719841935483871</v>
      </c>
      <c r="S29" s="42">
        <f t="shared" si="0"/>
        <v>-31.030717857142857</v>
      </c>
      <c r="T29" s="42">
        <f t="shared" si="0"/>
        <v>128.2603</v>
      </c>
      <c r="U29" s="42">
        <f t="shared" si="0"/>
        <v>217.21501666666668</v>
      </c>
      <c r="V29" s="42">
        <f t="shared" si="0"/>
        <v>168.6610705882353</v>
      </c>
      <c r="W29" s="42">
        <f t="shared" si="0"/>
        <v>85.951748387096785</v>
      </c>
      <c r="X29" s="42">
        <f t="shared" si="0"/>
        <v>729.84245999999996</v>
      </c>
      <c r="Y29" s="42">
        <f t="shared" si="0"/>
        <v>33.206433620689658</v>
      </c>
      <c r="Z29" s="42">
        <f t="shared" si="0"/>
        <v>518.68312727272723</v>
      </c>
      <c r="AA29" s="42">
        <f t="shared" si="0"/>
        <v>185.00000000000003</v>
      </c>
      <c r="AB29" s="42">
        <f t="shared" si="0"/>
        <v>270.96774193548384</v>
      </c>
      <c r="AC29" s="42">
        <f t="shared" si="0"/>
        <v>119.6875</v>
      </c>
      <c r="AD29" s="42">
        <f t="shared" si="0"/>
        <v>67.307692307692307</v>
      </c>
      <c r="AE29" s="42">
        <f t="shared" si="0"/>
        <v>34.469696969696969</v>
      </c>
      <c r="AF29" s="42">
        <f t="shared" si="0"/>
        <v>231.99999999999997</v>
      </c>
      <c r="AG29" s="42">
        <f t="shared" si="0"/>
        <v>78.358208955223887</v>
      </c>
      <c r="AH29" s="42">
        <f t="shared" si="0"/>
        <v>45.811965811965813</v>
      </c>
      <c r="AI29" s="42">
        <f t="shared" si="0"/>
        <v>785.71428571428578</v>
      </c>
      <c r="AJ29" s="42">
        <f t="shared" si="0"/>
        <v>141.86046511627907</v>
      </c>
      <c r="AK29" s="42">
        <f t="shared" si="0"/>
        <v>106</v>
      </c>
      <c r="AL29" s="42">
        <f t="shared" si="0"/>
        <v>43.448275862068961</v>
      </c>
      <c r="AM29" s="42">
        <f t="shared" si="0"/>
        <v>153.33333333333334</v>
      </c>
      <c r="AN29" s="42">
        <f t="shared" si="0"/>
        <v>100</v>
      </c>
      <c r="AO29" s="42">
        <f t="shared" si="0"/>
        <v>55.454545454545453</v>
      </c>
      <c r="AP29" s="42">
        <f t="shared" si="0"/>
        <v>53.164556962025308</v>
      </c>
      <c r="AQ29" s="42">
        <f t="shared" si="0"/>
        <v>68.531468531468533</v>
      </c>
      <c r="AR29" s="42">
        <f t="shared" si="0"/>
        <v>69.696969696969688</v>
      </c>
      <c r="AS29" s="42">
        <f t="shared" si="0"/>
        <v>79.999999999999986</v>
      </c>
      <c r="AT29" s="42">
        <f t="shared" si="0"/>
        <v>74.468085106382986</v>
      </c>
      <c r="AU29" s="42">
        <f t="shared" si="0"/>
        <v>79.136690647482027</v>
      </c>
      <c r="AV29" s="42">
        <f t="shared" si="0"/>
        <v>118.8888888888889</v>
      </c>
      <c r="AW29" s="42">
        <f t="shared" si="0"/>
        <v>183.87096774193549</v>
      </c>
      <c r="AX29" s="42">
        <f t="shared" si="0"/>
        <v>130</v>
      </c>
      <c r="AY29" s="42">
        <f t="shared" si="0"/>
        <v>125.55555555555556</v>
      </c>
      <c r="AZ29" s="42">
        <f t="shared" si="0"/>
        <v>103.80952380952381</v>
      </c>
      <c r="BA29" s="42">
        <f t="shared" si="0"/>
        <v>83.703703703703695</v>
      </c>
      <c r="BB29" s="42">
        <f t="shared" si="0"/>
        <v>70.526315789473685</v>
      </c>
      <c r="BC29" s="42">
        <f t="shared" si="0"/>
        <v>51.698113207547173</v>
      </c>
      <c r="BD29" s="42">
        <f t="shared" si="0"/>
        <v>52.452830188679243</v>
      </c>
      <c r="BE29" s="42">
        <f t="shared" si="0"/>
        <v>45.3125</v>
      </c>
      <c r="BF29" s="42">
        <f t="shared" si="0"/>
        <v>53.157894736842103</v>
      </c>
      <c r="BG29" s="42">
        <f t="shared" si="0"/>
        <v>66.75</v>
      </c>
      <c r="BH29" s="42">
        <f t="shared" si="0"/>
        <v>66.744186046511629</v>
      </c>
      <c r="BI29" s="42">
        <f t="shared" si="0"/>
        <v>68.090452261306524</v>
      </c>
      <c r="BJ29" s="42">
        <f t="shared" si="0"/>
        <v>34.237726098191217</v>
      </c>
      <c r="BK29" s="42">
        <f t="shared" si="0"/>
        <v>63.10043668122271</v>
      </c>
      <c r="BL29" s="42">
        <f t="shared" si="0"/>
        <v>32.721311475409834</v>
      </c>
      <c r="BM29" s="42">
        <f t="shared" si="0"/>
        <v>126.34408602150539</v>
      </c>
      <c r="BN29" s="42">
        <f t="shared" si="0"/>
        <v>304.8780487804878</v>
      </c>
      <c r="BO29" s="42">
        <f t="shared" si="0"/>
        <v>29.753914988814323</v>
      </c>
      <c r="BP29" s="42">
        <f t="shared" si="0"/>
        <v>53.2</v>
      </c>
      <c r="BQ29" s="42">
        <f t="shared" ref="BQ29:BS29" si="1">BQ39/BQ27</f>
        <v>49.441624365482234</v>
      </c>
      <c r="BR29" s="42">
        <f t="shared" si="1"/>
        <v>44.608294930875573</v>
      </c>
      <c r="BS29" s="42">
        <f t="shared" si="1"/>
        <v>54.437869822485212</v>
      </c>
    </row>
    <row r="30" spans="1:71" ht="30" x14ac:dyDescent="0.25">
      <c r="A30" s="30" t="s">
        <v>308</v>
      </c>
      <c r="B30" s="30" t="s">
        <v>275</v>
      </c>
      <c r="C30" s="30" t="s">
        <v>276</v>
      </c>
      <c r="D30" s="33">
        <f>(BS!C16-BS!C26)/Indicators!D26</f>
        <v>0.20240435572051205</v>
      </c>
      <c r="E30" s="33">
        <f>(BS!D16-BS!D26)/Indicators!E26</f>
        <v>0.20700183824219492</v>
      </c>
      <c r="F30" s="33">
        <f>(BS!E16-BS!E26)/Indicators!F26</f>
        <v>0.2103004130726675</v>
      </c>
      <c r="G30" s="33">
        <f>(BS!F16-BS!F26)/Indicators!G26</f>
        <v>0.23823258939962377</v>
      </c>
      <c r="H30" s="33">
        <f>(BS!G16-BS!G26)/Indicators!H26</f>
        <v>0.24342506191084581</v>
      </c>
      <c r="I30" s="33">
        <f>(BS!H16-BS!H26)/Indicators!I26</f>
        <v>0.23595446565215056</v>
      </c>
      <c r="J30" s="33">
        <f>(BS!I16-BS!I26)/Indicators!J26</f>
        <v>0.23538134453213672</v>
      </c>
      <c r="K30" s="33">
        <f>(BS!J16-BS!J26)/Indicators!K26</f>
        <v>0.2457087755903653</v>
      </c>
      <c r="L30" s="33">
        <f>(BS!K16-BS!K26)/Indicators!L26</f>
        <v>0.25028374500865308</v>
      </c>
      <c r="M30" s="33">
        <f>(BS!L16-BS!L26)/Indicators!M26</f>
        <v>0.24578762233570631</v>
      </c>
      <c r="N30" s="33">
        <f>(BS!M16-BS!M26)/Indicators!N26</f>
        <v>0.25295539040435078</v>
      </c>
      <c r="O30" s="33">
        <f>(BS!N16-BS!N26)/Indicators!O26</f>
        <v>0.25704732503851047</v>
      </c>
      <c r="P30" s="33">
        <f>(BS!O16-BS!O26)/Indicators!P26</f>
        <v>0.26044600836156184</v>
      </c>
      <c r="Q30" s="33">
        <f>(BS!P16-BS!P26)/Indicators!Q26</f>
        <v>0.16596000000000002</v>
      </c>
      <c r="R30" s="33">
        <f>(BS!Q16-BS!Q26)/Indicators!R26</f>
        <v>0.15974000000000002</v>
      </c>
      <c r="S30" s="33">
        <f>(BS!R16-BS!R26)/Indicators!S26</f>
        <v>0.15691083333333333</v>
      </c>
      <c r="T30" s="33">
        <f>(BS!S16-BS!S26)/Indicators!T26</f>
        <v>0.15761749999999999</v>
      </c>
      <c r="U30" s="33">
        <f>(BS!T16-BS!T26)/Indicators!U26</f>
        <v>0.15825083333333331</v>
      </c>
      <c r="V30" s="33">
        <f>(BS!U16-BS!U26)/Indicators!V26</f>
        <v>0.15999833333333333</v>
      </c>
      <c r="W30" s="33">
        <f>(BS!V16-BS!V26)/Indicators!W26</f>
        <v>0.16310250000000001</v>
      </c>
      <c r="X30" s="33">
        <f>(BS!W16-BS!W26)/Indicators!X26</f>
        <v>0.16606499999999999</v>
      </c>
      <c r="Y30" s="33">
        <f>(BS!X16-BS!X26)/Indicators!Y26</f>
        <v>0.1722133333333333</v>
      </c>
      <c r="Z30" s="33">
        <f>(BS!Y16-BS!Y26)/Indicators!Z26</f>
        <v>0.1760275</v>
      </c>
      <c r="AA30" s="33">
        <f>(BS!Z16-BS!Z26)/Indicators!AA26</f>
        <v>0.21042999999999998</v>
      </c>
      <c r="AB30" s="33">
        <f>(BS!AA16-BS!AA26)/Indicators!AB26</f>
        <v>0.2126433333333333</v>
      </c>
      <c r="AC30" s="33">
        <f>(BS!AB16-BS!AB26)/Indicators!AC26</f>
        <v>0.21603999999999998</v>
      </c>
      <c r="AD30" s="33">
        <f>(BS!AC16-BS!AC26)/Indicators!AD26</f>
        <v>0.22432250000000001</v>
      </c>
      <c r="AE30" s="33">
        <f>(BS!AD16-BS!AD26)/Indicators!AE26</f>
        <v>0.23772166666666669</v>
      </c>
      <c r="AF30" s="33">
        <f>(BS!AE16-BS!AE26)/Indicators!AF26</f>
        <v>0.23964250000000006</v>
      </c>
      <c r="AG30" s="33">
        <f>(BS!AF16-BS!AF26)/Indicators!AG26</f>
        <v>0.24519583333333336</v>
      </c>
      <c r="AH30" s="33">
        <f>(BS!AG16-BS!AG26)/Indicators!AH26</f>
        <v>0.25499083333333333</v>
      </c>
      <c r="AI30" s="33">
        <f>(BS!AH16-BS!AH26)/Indicators!AI26</f>
        <v>0.25608666666666663</v>
      </c>
      <c r="AJ30" s="33">
        <f>(BS!AI16-BS!AI26)/Indicators!AJ26</f>
        <v>0.25953916666666665</v>
      </c>
      <c r="AK30" s="33">
        <f>(BS!AJ16-BS!AJ26)/Indicators!AK26</f>
        <v>0.26192237442922373</v>
      </c>
      <c r="AL30" s="33">
        <f>(BS!AK16-BS!AK26)/Indicators!AL26</f>
        <v>0.27582191780821919</v>
      </c>
      <c r="AM30" s="33">
        <f>(BS!AL16-BS!AL26)/Indicators!AM26</f>
        <v>0.2798904109589041</v>
      </c>
      <c r="AN30" s="33">
        <f>(BS!AM16-BS!AM26)/Indicators!AN26</f>
        <v>0.28107534246575344</v>
      </c>
      <c r="AO30" s="33">
        <f>(BS!AN16-BS!AN26)/Indicators!AO26</f>
        <v>0.28725875190258754</v>
      </c>
      <c r="AP30" s="33">
        <f>(BS!AO16-BS!AO26)/Indicators!AP26</f>
        <v>0.30301141552511407</v>
      </c>
      <c r="AQ30" s="33">
        <f>(BS!AP16-BS!AP26)/Indicators!AQ26</f>
        <v>0.31538356164383569</v>
      </c>
      <c r="AR30" s="33">
        <f>(BS!AQ16-BS!AQ26)/Indicators!AR26</f>
        <v>0.3287496194824962</v>
      </c>
      <c r="AS30" s="33">
        <f>(BS!AR16-BS!AR26)/Indicators!AS26</f>
        <v>0.3329109589041096</v>
      </c>
      <c r="AT30" s="33">
        <f>(BS!AS16-BS!AS26)/Indicators!AT26</f>
        <v>0.34769101978691014</v>
      </c>
      <c r="AU30" s="33">
        <f>(BS!AT16-BS!AT26)/Indicators!AU26</f>
        <v>0.36111111111111105</v>
      </c>
      <c r="AV30" s="33">
        <f>(BS!AU16-BS!AU26)/Indicators!AV26</f>
        <v>0.36802663622526638</v>
      </c>
      <c r="AW30" s="33">
        <f>(BS!AV16-BS!AV26)/Indicators!AW26</f>
        <v>0.36205479452054795</v>
      </c>
      <c r="AX30" s="33">
        <f>(BS!AW16-BS!AW26)/Indicators!AX26</f>
        <v>0.37087975646879751</v>
      </c>
      <c r="AY30" s="33">
        <f>(BS!AX16-BS!AX26)/Indicators!AY26</f>
        <v>0.38103424657534241</v>
      </c>
      <c r="AZ30" s="33">
        <f>(BS!AY16-BS!AY26)/Indicators!AZ26</f>
        <v>0.39221765601217645</v>
      </c>
      <c r="BA30" s="33">
        <f>(BS!AZ16-BS!AZ26)/Indicators!BA26</f>
        <v>0.38366286149162865</v>
      </c>
      <c r="BB30" s="33">
        <f>(BS!BA16-BS!BA26)/Indicators!BB26</f>
        <v>0.4027610350076104</v>
      </c>
      <c r="BC30" s="33">
        <f>(BS!BB16-BS!BB26)/Indicators!BC26</f>
        <v>0.42943074581430746</v>
      </c>
      <c r="BD30" s="33">
        <f>(BS!BC16-BS!BC26)/Indicators!BD26</f>
        <v>0.45667808219178085</v>
      </c>
      <c r="BE30" s="33">
        <f>(BS!BD16-BS!BD26)/Indicators!BE26</f>
        <v>0.4598584474885844</v>
      </c>
      <c r="BF30" s="33">
        <f>(BS!BE16-BS!BE26)/Indicators!BF26</f>
        <v>0.48829223744292227</v>
      </c>
      <c r="BG30" s="33">
        <f>(BS!BF16-BS!BF26)/Indicators!BG26</f>
        <v>0.50902663622526634</v>
      </c>
      <c r="BH30" s="33">
        <f>(BS!BG16-BS!BG26)/Indicators!BH26</f>
        <v>0.53095509893455095</v>
      </c>
      <c r="BI30" s="33">
        <f>(BS!BH16-BS!BH26)/Indicators!BI26</f>
        <v>0.52084398782343977</v>
      </c>
      <c r="BJ30" s="33">
        <f>(BS!BI16-BS!BI26)/Indicators!BJ26</f>
        <v>0.56149315068493155</v>
      </c>
      <c r="BK30" s="33">
        <f>(BS!BJ16-BS!BJ26)/Indicators!BK26</f>
        <v>0.58500761035007609</v>
      </c>
      <c r="BL30" s="33">
        <f>(BS!BK16-BS!BK26)/Indicators!BL26</f>
        <v>0.61291324200913244</v>
      </c>
      <c r="BM30" s="33">
        <f>(BS!BL16-BS!BL26)/Indicators!BM26</f>
        <v>0.62278234398782339</v>
      </c>
      <c r="BN30" s="33">
        <f>(BS!BM16-BS!BM26)/Indicators!BN26</f>
        <v>0.63749543378995421</v>
      </c>
      <c r="BO30" s="33">
        <f>(BS!BN16-BS!BN26)/Indicators!BO26</f>
        <v>0.68154490106544907</v>
      </c>
      <c r="BP30" s="33">
        <f>(BS!BO16-BS!BO26)/Indicators!BP26</f>
        <v>0.70798325722983246</v>
      </c>
      <c r="BQ30" s="33">
        <f>(BS!BP16-BS!BP26)/Indicators!BQ26</f>
        <v>0.67792237442922376</v>
      </c>
      <c r="BR30" s="33">
        <f>(BS!BQ16-BS!BQ26)/Indicators!BR26</f>
        <v>0.70045662100456607</v>
      </c>
      <c r="BS30" s="33">
        <f>(BS!BR16-BS!BR26)/Indicators!BS26</f>
        <v>0.71757229832572289</v>
      </c>
    </row>
    <row r="31" spans="1:71" x14ac:dyDescent="0.25">
      <c r="A31" s="54" t="s">
        <v>309</v>
      </c>
      <c r="B31" s="55"/>
      <c r="C31" s="54"/>
      <c r="D31">
        <v>0.5792400370713624</v>
      </c>
      <c r="E31">
        <v>0.5792400370713624</v>
      </c>
      <c r="F31">
        <v>0.5792400370713624</v>
      </c>
      <c r="G31">
        <v>0.5792400370713624</v>
      </c>
      <c r="H31">
        <v>0.5792400370713624</v>
      </c>
      <c r="I31">
        <v>0.5792400370713624</v>
      </c>
      <c r="J31">
        <v>0.5792400370713624</v>
      </c>
      <c r="K31">
        <v>0.5792400370713624</v>
      </c>
      <c r="L31">
        <v>0.5792400370713624</v>
      </c>
      <c r="M31">
        <v>0.5792400370713624</v>
      </c>
      <c r="N31">
        <v>0.5792400370713624</v>
      </c>
      <c r="O31">
        <v>0.5792400370713624</v>
      </c>
      <c r="P31">
        <v>0.5792400370713624</v>
      </c>
      <c r="Q31">
        <v>0.5792400370713624</v>
      </c>
      <c r="R31">
        <v>0.5792400370713624</v>
      </c>
      <c r="S31">
        <v>0.5792400370713624</v>
      </c>
      <c r="T31">
        <v>0</v>
      </c>
      <c r="U31">
        <v>0</v>
      </c>
      <c r="V31">
        <v>0</v>
      </c>
      <c r="W31">
        <v>0</v>
      </c>
      <c r="X31">
        <v>0.37454399999999999</v>
      </c>
      <c r="Y31">
        <v>0.37454399999999999</v>
      </c>
      <c r="Z31">
        <v>0.37454399999999999</v>
      </c>
      <c r="AA31">
        <v>0.37454399999999999</v>
      </c>
      <c r="AB31">
        <v>0.34754402224281744</v>
      </c>
      <c r="AC31">
        <v>1.3475440222428201</v>
      </c>
      <c r="AD31">
        <v>2.3475440222428201</v>
      </c>
      <c r="AE31">
        <v>3.3475440222428201</v>
      </c>
      <c r="AF31">
        <v>4.3475440222428201</v>
      </c>
      <c r="AG31">
        <v>5.3475440222428201</v>
      </c>
      <c r="AH31">
        <v>6.3475440222428201</v>
      </c>
      <c r="AI31">
        <v>7.3475440222428201</v>
      </c>
      <c r="AJ31">
        <v>8.3475440222428201</v>
      </c>
      <c r="AK31">
        <v>9.3475440222428201</v>
      </c>
      <c r="AL31">
        <v>10.347544022242801</v>
      </c>
      <c r="AM31">
        <v>11.347544022242801</v>
      </c>
      <c r="AN31">
        <v>0.9984933966635775</v>
      </c>
      <c r="AO31">
        <v>0.9984933966635775</v>
      </c>
      <c r="AP31">
        <v>0.9984933966635775</v>
      </c>
      <c r="AQ31">
        <v>0.9984933966635775</v>
      </c>
      <c r="AR31">
        <v>1.43832</v>
      </c>
      <c r="AS31">
        <v>1.43832</v>
      </c>
      <c r="AT31">
        <v>1.43832</v>
      </c>
      <c r="AU31">
        <v>1.43832</v>
      </c>
      <c r="AV31">
        <v>1.3950389999999999</v>
      </c>
      <c r="AW31">
        <v>1.3950389999999999</v>
      </c>
      <c r="AX31">
        <v>1.3950389999999999</v>
      </c>
      <c r="AY31">
        <v>1.3950389999999999</v>
      </c>
      <c r="AZ31">
        <v>2.6044179999999999</v>
      </c>
      <c r="BA31">
        <v>2.6044179999999999</v>
      </c>
      <c r="BB31">
        <v>2.6044179999999999</v>
      </c>
      <c r="BC31">
        <v>2.6044179999999999</v>
      </c>
      <c r="BD31">
        <v>3.8948670000000001</v>
      </c>
      <c r="BE31">
        <v>3.8948670000000001</v>
      </c>
      <c r="BF31">
        <v>3.8948670000000001</v>
      </c>
      <c r="BG31">
        <v>3.8948670000000001</v>
      </c>
      <c r="BH31">
        <v>4.02555</v>
      </c>
      <c r="BI31">
        <v>4.02555</v>
      </c>
      <c r="BJ31">
        <v>4.02555</v>
      </c>
      <c r="BK31">
        <v>4.02555</v>
      </c>
      <c r="BL31">
        <v>9.5220000000000002</v>
      </c>
      <c r="BM31">
        <v>9.5220000000000002</v>
      </c>
      <c r="BN31">
        <v>9.5220000000000002</v>
      </c>
      <c r="BO31">
        <v>9.5220000000000002</v>
      </c>
      <c r="BP31">
        <v>7.726</v>
      </c>
      <c r="BQ31">
        <v>7.726</v>
      </c>
      <c r="BR31">
        <v>7.726</v>
      </c>
      <c r="BS31">
        <v>7.726</v>
      </c>
    </row>
    <row r="32" spans="1:71" x14ac:dyDescent="0.25">
      <c r="A32" s="30" t="s">
        <v>310</v>
      </c>
      <c r="B32" s="30"/>
      <c r="C32" s="30" t="s">
        <v>277</v>
      </c>
      <c r="D32">
        <v>7.2483558690651286E-3</v>
      </c>
      <c r="E32">
        <v>7.2483558690651286E-3</v>
      </c>
      <c r="F32">
        <v>7.2483558690651286E-3</v>
      </c>
      <c r="G32">
        <v>7.2483558690651286E-3</v>
      </c>
      <c r="H32">
        <v>7.2483558690651286E-3</v>
      </c>
      <c r="I32">
        <v>7.2483558690651286E-3</v>
      </c>
      <c r="J32">
        <v>7.2483558690651286E-3</v>
      </c>
      <c r="K32">
        <v>7.2483558690651286E-3</v>
      </c>
      <c r="L32">
        <v>7.2483558690651286E-3</v>
      </c>
      <c r="M32">
        <v>7.2483558690651286E-3</v>
      </c>
      <c r="N32">
        <v>7.2483558690651286E-3</v>
      </c>
      <c r="O32">
        <v>7.2483558690651286E-3</v>
      </c>
      <c r="P32">
        <v>7.2483558690651286E-3</v>
      </c>
      <c r="Q32">
        <v>7.2483558690651286E-3</v>
      </c>
      <c r="R32">
        <v>7.2483558690651286E-3</v>
      </c>
      <c r="S32">
        <v>7.2483558690651286E-3</v>
      </c>
      <c r="T32">
        <v>0</v>
      </c>
      <c r="U32">
        <v>0</v>
      </c>
      <c r="V32">
        <v>0</v>
      </c>
      <c r="W32">
        <v>0</v>
      </c>
      <c r="X32">
        <v>6.0000000000000001E-3</v>
      </c>
      <c r="Y32">
        <v>6.0000000000000001E-3</v>
      </c>
      <c r="Z32">
        <v>6.0000000000000001E-3</v>
      </c>
      <c r="AA32">
        <v>6.0000000000000001E-3</v>
      </c>
      <c r="AB32">
        <f>0.02/3.4528</f>
        <v>5.7924003707136244E-3</v>
      </c>
      <c r="AC32">
        <f t="shared" ref="AC32:AM32" si="2">0.02/3.4528</f>
        <v>5.7924003707136244E-3</v>
      </c>
      <c r="AD32">
        <f t="shared" si="2"/>
        <v>5.7924003707136244E-3</v>
      </c>
      <c r="AE32">
        <f t="shared" si="2"/>
        <v>5.7924003707136244E-3</v>
      </c>
      <c r="AF32">
        <f t="shared" si="2"/>
        <v>5.7924003707136244E-3</v>
      </c>
      <c r="AG32">
        <f t="shared" si="2"/>
        <v>5.7924003707136244E-3</v>
      </c>
      <c r="AH32">
        <f t="shared" si="2"/>
        <v>5.7924003707136244E-3</v>
      </c>
      <c r="AI32">
        <f t="shared" si="2"/>
        <v>5.7924003707136244E-3</v>
      </c>
      <c r="AJ32">
        <f t="shared" si="2"/>
        <v>5.7924003707136244E-3</v>
      </c>
      <c r="AK32">
        <f t="shared" si="2"/>
        <v>5.7924003707136244E-3</v>
      </c>
      <c r="AL32">
        <f t="shared" si="2"/>
        <v>5.7924003707136244E-3</v>
      </c>
      <c r="AM32">
        <f t="shared" si="2"/>
        <v>5.7924003707136244E-3</v>
      </c>
      <c r="AN32">
        <v>7.5988842972874995E-3</v>
      </c>
      <c r="AO32">
        <v>7.5988842972874995E-3</v>
      </c>
      <c r="AP32">
        <v>7.5988842972874995E-3</v>
      </c>
      <c r="AQ32">
        <v>7.5988842972874995E-3</v>
      </c>
      <c r="AR32">
        <v>1.0946118721461187E-2</v>
      </c>
      <c r="AS32">
        <v>1.0946118721461187E-2</v>
      </c>
      <c r="AT32">
        <v>1.0946118721461187E-2</v>
      </c>
      <c r="AU32">
        <v>1.0946118721461187E-2</v>
      </c>
      <c r="AV32">
        <v>1.0616735159817351E-2</v>
      </c>
      <c r="AW32">
        <v>1.0616735159817351E-2</v>
      </c>
      <c r="AX32">
        <v>1.0616735159817351E-2</v>
      </c>
      <c r="AY32">
        <v>1.0616735159817351E-2</v>
      </c>
      <c r="AZ32">
        <v>1.9820532724505326E-2</v>
      </c>
      <c r="BA32">
        <v>1.9820532724505326E-2</v>
      </c>
      <c r="BB32">
        <v>1.9820532724505326E-2</v>
      </c>
      <c r="BC32">
        <v>1.9820532724505326E-2</v>
      </c>
      <c r="BD32">
        <v>2.9641301369863014E-2</v>
      </c>
      <c r="BE32">
        <v>2.9641301369863014E-2</v>
      </c>
      <c r="BF32">
        <v>2.9641301369863014E-2</v>
      </c>
      <c r="BG32">
        <v>2.9641301369863014E-2</v>
      </c>
      <c r="BH32">
        <v>3.0635844748858446E-2</v>
      </c>
      <c r="BI32">
        <v>3.0635844748858446E-2</v>
      </c>
      <c r="BJ32">
        <v>3.0635844748858446E-2</v>
      </c>
      <c r="BK32">
        <v>3.0635844748858446E-2</v>
      </c>
      <c r="BL32">
        <v>7.2465753424657539E-2</v>
      </c>
      <c r="BM32">
        <v>7.2465753424657539E-2</v>
      </c>
      <c r="BN32">
        <v>7.2465753424657539E-2</v>
      </c>
      <c r="BO32">
        <v>7.2465753424657539E-2</v>
      </c>
      <c r="BP32">
        <v>5.8797564687975645E-2</v>
      </c>
      <c r="BQ32">
        <v>5.8797564687975645E-2</v>
      </c>
      <c r="BR32">
        <v>5.8797564687975645E-2</v>
      </c>
      <c r="BS32">
        <v>5.8797564687975645E-2</v>
      </c>
    </row>
    <row r="33" spans="1:71" x14ac:dyDescent="0.25">
      <c r="A33" s="56" t="s">
        <v>311</v>
      </c>
      <c r="B33" s="57"/>
      <c r="C33" s="57"/>
    </row>
    <row r="34" spans="1:71" ht="60" x14ac:dyDescent="0.25">
      <c r="A34" s="30" t="s">
        <v>312</v>
      </c>
      <c r="B34" s="30"/>
      <c r="C34" s="30" t="s">
        <v>278</v>
      </c>
      <c r="D34">
        <v>829.2</v>
      </c>
      <c r="E34">
        <v>922.3</v>
      </c>
      <c r="F34">
        <v>1011.6</v>
      </c>
      <c r="G34">
        <v>1069</v>
      </c>
      <c r="H34">
        <v>958.8</v>
      </c>
      <c r="I34">
        <v>1065.7</v>
      </c>
      <c r="J34">
        <v>1092</v>
      </c>
      <c r="K34">
        <v>1114.3</v>
      </c>
      <c r="L34">
        <v>1008.9</v>
      </c>
      <c r="M34">
        <v>1153.2</v>
      </c>
      <c r="N34">
        <v>1212.5</v>
      </c>
      <c r="O34">
        <v>1240.7</v>
      </c>
      <c r="P34">
        <v>1220.2</v>
      </c>
      <c r="Q34">
        <v>1383.9</v>
      </c>
      <c r="R34">
        <v>1363.5</v>
      </c>
      <c r="S34">
        <v>1165.4000000000001</v>
      </c>
      <c r="T34">
        <v>983.8</v>
      </c>
      <c r="U34">
        <v>1043</v>
      </c>
      <c r="V34">
        <v>1069</v>
      </c>
      <c r="W34">
        <v>969.6</v>
      </c>
      <c r="X34">
        <v>1003</v>
      </c>
      <c r="Y34">
        <v>1183.5</v>
      </c>
      <c r="Z34">
        <v>1262.4000000000001</v>
      </c>
      <c r="AA34">
        <v>1296.4000000000001</v>
      </c>
      <c r="AB34">
        <v>1324.4</v>
      </c>
      <c r="AC34">
        <v>1444</v>
      </c>
      <c r="AD34">
        <v>1520.7</v>
      </c>
      <c r="AE34">
        <v>1465.6</v>
      </c>
      <c r="AF34">
        <v>1445</v>
      </c>
      <c r="AG34">
        <v>1486.2</v>
      </c>
      <c r="AH34">
        <v>1666.7</v>
      </c>
      <c r="AI34">
        <v>1652.3</v>
      </c>
      <c r="AJ34">
        <v>1476.2</v>
      </c>
      <c r="AK34">
        <v>1505.1</v>
      </c>
      <c r="AL34">
        <v>1578.7</v>
      </c>
      <c r="AM34">
        <v>1616.6</v>
      </c>
      <c r="AN34">
        <v>1546.7</v>
      </c>
      <c r="AO34">
        <v>1557.7</v>
      </c>
      <c r="AP34">
        <v>1603.1</v>
      </c>
      <c r="AQ34">
        <v>1647.7</v>
      </c>
      <c r="AR34">
        <v>1576</v>
      </c>
      <c r="AS34">
        <v>1564.6</v>
      </c>
      <c r="AT34">
        <v>1611.2</v>
      </c>
      <c r="AU34">
        <v>1676</v>
      </c>
      <c r="AV34">
        <v>1603.8</v>
      </c>
      <c r="AW34">
        <v>1578.4</v>
      </c>
      <c r="AX34">
        <v>1668.5</v>
      </c>
      <c r="AY34">
        <v>1720.7</v>
      </c>
      <c r="AZ34">
        <v>1689.1</v>
      </c>
      <c r="BA34">
        <v>1690.3</v>
      </c>
      <c r="BB34">
        <v>1869.2</v>
      </c>
      <c r="BC34">
        <v>1926.1</v>
      </c>
      <c r="BD34">
        <v>1793.5</v>
      </c>
      <c r="BE34">
        <v>1781.4</v>
      </c>
      <c r="BF34">
        <v>1934.2</v>
      </c>
      <c r="BG34">
        <v>2037.1</v>
      </c>
      <c r="BH34">
        <v>1916.3</v>
      </c>
      <c r="BI34">
        <v>1882.4</v>
      </c>
      <c r="BJ34">
        <v>1993.1</v>
      </c>
      <c r="BK34">
        <v>2074.3000000000002</v>
      </c>
      <c r="BL34">
        <v>1979.3</v>
      </c>
      <c r="BM34">
        <v>1785.3</v>
      </c>
      <c r="BN34">
        <v>1974.2</v>
      </c>
      <c r="BO34">
        <v>2033.6</v>
      </c>
      <c r="BP34">
        <v>2060.9</v>
      </c>
      <c r="BQ34">
        <v>2147.1</v>
      </c>
      <c r="BR34">
        <v>2380</v>
      </c>
      <c r="BS34">
        <v>2504.4</v>
      </c>
    </row>
    <row r="35" spans="1:71" x14ac:dyDescent="0.25">
      <c r="A35" t="s">
        <v>313</v>
      </c>
      <c r="B35" s="30"/>
      <c r="C35" s="30" t="s">
        <v>279</v>
      </c>
      <c r="D35">
        <v>5.03</v>
      </c>
      <c r="E35">
        <v>4.88</v>
      </c>
      <c r="F35">
        <v>4.97</v>
      </c>
      <c r="G35">
        <v>4.6900000000000004</v>
      </c>
      <c r="H35">
        <v>4.49</v>
      </c>
      <c r="I35">
        <v>5.01</v>
      </c>
      <c r="J35">
        <v>5.43</v>
      </c>
      <c r="K35">
        <v>5.25</v>
      </c>
      <c r="L35">
        <v>5.71</v>
      </c>
      <c r="M35">
        <v>6.61</v>
      </c>
      <c r="N35">
        <v>7.17</v>
      </c>
      <c r="O35">
        <v>8.58</v>
      </c>
      <c r="P35">
        <v>7.78</v>
      </c>
      <c r="Q35">
        <v>7.51</v>
      </c>
      <c r="R35">
        <v>8.14</v>
      </c>
      <c r="S35">
        <v>9.93</v>
      </c>
      <c r="T35">
        <v>7.86</v>
      </c>
      <c r="U35">
        <v>9.76</v>
      </c>
      <c r="V35">
        <v>7.69</v>
      </c>
      <c r="W35">
        <v>7.19</v>
      </c>
      <c r="X35">
        <v>4.78</v>
      </c>
      <c r="Y35">
        <v>5.05</v>
      </c>
      <c r="Z35">
        <v>4.13</v>
      </c>
      <c r="AA35">
        <v>4.8099999999999996</v>
      </c>
      <c r="AB35">
        <v>4.33</v>
      </c>
      <c r="AC35">
        <v>5.6</v>
      </c>
      <c r="AD35">
        <v>5.08</v>
      </c>
      <c r="AE35">
        <v>4.88</v>
      </c>
      <c r="AF35">
        <v>5.53</v>
      </c>
      <c r="AG35">
        <v>4.54</v>
      </c>
      <c r="AH35">
        <v>4.92</v>
      </c>
      <c r="AI35">
        <v>4.3</v>
      </c>
      <c r="AJ35">
        <v>3.53</v>
      </c>
      <c r="AK35">
        <v>4</v>
      </c>
      <c r="AL35">
        <v>4.45</v>
      </c>
      <c r="AM35">
        <v>3.82</v>
      </c>
      <c r="AN35">
        <v>4.41</v>
      </c>
      <c r="AO35">
        <v>4.26</v>
      </c>
      <c r="AP35">
        <v>3.15</v>
      </c>
      <c r="AQ35">
        <v>2.84</v>
      </c>
      <c r="AR35">
        <v>2.69</v>
      </c>
      <c r="AS35">
        <v>2.57</v>
      </c>
      <c r="AT35">
        <v>1.93</v>
      </c>
      <c r="AU35">
        <v>2.19</v>
      </c>
      <c r="AV35">
        <v>3.08</v>
      </c>
      <c r="AW35">
        <v>2.46</v>
      </c>
      <c r="AX35">
        <v>2.5099999999999998</v>
      </c>
      <c r="AY35">
        <v>2.5099999999999998</v>
      </c>
      <c r="AZ35">
        <v>2.68</v>
      </c>
      <c r="BA35">
        <v>2.48</v>
      </c>
      <c r="BB35">
        <v>2.41</v>
      </c>
      <c r="BC35">
        <v>2.29</v>
      </c>
      <c r="BD35">
        <v>3</v>
      </c>
      <c r="BE35">
        <v>2.61</v>
      </c>
      <c r="BF35">
        <v>2.58</v>
      </c>
      <c r="BG35">
        <v>3.22</v>
      </c>
      <c r="BH35">
        <v>2.36</v>
      </c>
      <c r="BI35">
        <v>2.68</v>
      </c>
      <c r="BJ35">
        <v>2.88</v>
      </c>
      <c r="BK35">
        <v>3</v>
      </c>
      <c r="BL35">
        <v>3.11</v>
      </c>
      <c r="BM35">
        <v>2.31</v>
      </c>
      <c r="BN35">
        <v>2.91</v>
      </c>
      <c r="BO35">
        <v>2.56</v>
      </c>
      <c r="BP35">
        <v>2.87</v>
      </c>
      <c r="BQ35">
        <v>2.62</v>
      </c>
      <c r="BR35">
        <v>2.5499999999999998</v>
      </c>
      <c r="BS35">
        <v>2.77</v>
      </c>
    </row>
    <row r="36" spans="1:71" x14ac:dyDescent="0.25">
      <c r="A36" t="s">
        <v>314</v>
      </c>
      <c r="B36" s="30"/>
      <c r="C36" s="30" t="s">
        <v>280</v>
      </c>
      <c r="D36">
        <v>3.3</v>
      </c>
      <c r="E36">
        <v>2</v>
      </c>
      <c r="F36">
        <v>2.5</v>
      </c>
      <c r="G36">
        <v>3</v>
      </c>
      <c r="H36">
        <v>3.1</v>
      </c>
      <c r="I36">
        <v>3.7</v>
      </c>
      <c r="J36">
        <v>3.2</v>
      </c>
      <c r="K36">
        <v>4.5</v>
      </c>
      <c r="L36">
        <v>4.5999999999999996</v>
      </c>
      <c r="M36">
        <v>4.8</v>
      </c>
      <c r="N36">
        <v>7.1</v>
      </c>
      <c r="O36">
        <v>8.1</v>
      </c>
      <c r="P36">
        <v>11.3</v>
      </c>
      <c r="Q36">
        <v>12.5</v>
      </c>
      <c r="R36">
        <v>11</v>
      </c>
      <c r="S36">
        <v>8.5</v>
      </c>
      <c r="T36">
        <v>7.7</v>
      </c>
      <c r="U36">
        <v>4.2</v>
      </c>
      <c r="V36">
        <v>2.7</v>
      </c>
      <c r="W36">
        <v>1.3</v>
      </c>
      <c r="X36">
        <v>-0.2</v>
      </c>
      <c r="Y36">
        <v>1</v>
      </c>
      <c r="Z36">
        <v>1.8</v>
      </c>
      <c r="AA36">
        <v>3.8</v>
      </c>
      <c r="AB36">
        <v>3.8</v>
      </c>
      <c r="AC36">
        <v>4.8</v>
      </c>
      <c r="AD36">
        <v>4.5</v>
      </c>
      <c r="AE36">
        <v>3.4</v>
      </c>
      <c r="AF36">
        <v>3.6</v>
      </c>
      <c r="AG36">
        <v>2.5</v>
      </c>
      <c r="AH36">
        <v>3.4</v>
      </c>
      <c r="AI36">
        <v>2.8</v>
      </c>
      <c r="AJ36">
        <v>1.5</v>
      </c>
      <c r="AK36">
        <v>1.2</v>
      </c>
      <c r="AL36">
        <v>0.4</v>
      </c>
      <c r="AM36">
        <v>0.4</v>
      </c>
      <c r="AN36">
        <v>0.2</v>
      </c>
      <c r="AO36">
        <v>0.2</v>
      </c>
      <c r="AP36">
        <v>-0.1</v>
      </c>
      <c r="AQ36">
        <v>-0.3</v>
      </c>
      <c r="AR36">
        <v>-1.4</v>
      </c>
      <c r="AS36">
        <v>-0.5</v>
      </c>
      <c r="AT36">
        <v>-1</v>
      </c>
      <c r="AU36">
        <v>-0.1</v>
      </c>
      <c r="AV36">
        <v>1.2</v>
      </c>
      <c r="AW36">
        <v>0.7</v>
      </c>
      <c r="AX36">
        <v>0.8</v>
      </c>
      <c r="AY36">
        <v>1.7</v>
      </c>
      <c r="AZ36">
        <v>3.1</v>
      </c>
      <c r="BA36">
        <v>3.6</v>
      </c>
      <c r="BB36">
        <v>4.8</v>
      </c>
      <c r="BC36">
        <v>3.9</v>
      </c>
      <c r="BD36">
        <v>2.7</v>
      </c>
      <c r="BE36">
        <v>2.6</v>
      </c>
      <c r="BF36">
        <v>2.4</v>
      </c>
      <c r="BG36">
        <v>1.9</v>
      </c>
      <c r="BH36">
        <v>2.6</v>
      </c>
      <c r="BI36">
        <v>2.5</v>
      </c>
      <c r="BJ36">
        <v>2.2000000000000002</v>
      </c>
      <c r="BK36">
        <v>2.7</v>
      </c>
      <c r="BL36">
        <v>1.8</v>
      </c>
      <c r="BM36">
        <v>1</v>
      </c>
      <c r="BN36">
        <v>0.7</v>
      </c>
      <c r="BO36">
        <v>0.2</v>
      </c>
      <c r="BP36">
        <v>1.6</v>
      </c>
      <c r="BQ36">
        <v>3.6</v>
      </c>
      <c r="BR36">
        <v>6.3</v>
      </c>
      <c r="BS36">
        <v>10.6</v>
      </c>
    </row>
    <row r="37" spans="1:71" x14ac:dyDescent="0.25">
      <c r="A37" s="30" t="s">
        <v>315</v>
      </c>
      <c r="B37" s="30"/>
      <c r="C37" s="30" t="s">
        <v>281</v>
      </c>
      <c r="D37">
        <v>2142853.4</v>
      </c>
      <c r="E37">
        <v>2272342.9</v>
      </c>
      <c r="F37">
        <v>2451474.5</v>
      </c>
      <c r="G37">
        <v>2623381.1</v>
      </c>
      <c r="H37">
        <v>2717018.1</v>
      </c>
      <c r="I37">
        <v>2821076.7</v>
      </c>
      <c r="J37">
        <v>2855835.1</v>
      </c>
      <c r="K37">
        <v>2868910.1</v>
      </c>
      <c r="L37">
        <v>2919300.7</v>
      </c>
      <c r="M37">
        <v>3031597.4</v>
      </c>
      <c r="N37">
        <v>3202477.7</v>
      </c>
      <c r="O37">
        <v>3356001.8</v>
      </c>
      <c r="P37">
        <v>3927628.4</v>
      </c>
      <c r="Q37">
        <v>4114142.2</v>
      </c>
      <c r="R37">
        <v>4251967.5</v>
      </c>
      <c r="S37">
        <v>3783350.3</v>
      </c>
      <c r="T37">
        <v>2926318.4</v>
      </c>
      <c r="U37">
        <v>2734895.4</v>
      </c>
      <c r="V37">
        <v>2939174.3</v>
      </c>
      <c r="W37">
        <v>3196415.4</v>
      </c>
      <c r="X37">
        <v>3273778.9</v>
      </c>
      <c r="Y37">
        <v>3753270.7</v>
      </c>
      <c r="Z37">
        <v>4013989.6</v>
      </c>
      <c r="AA37">
        <v>4609693.0999999996</v>
      </c>
      <c r="AB37">
        <v>4806768.7</v>
      </c>
      <c r="AC37">
        <v>4966764.9000000004</v>
      </c>
      <c r="AD37">
        <v>5085263</v>
      </c>
      <c r="AE37">
        <v>5292050.5</v>
      </c>
      <c r="AF37">
        <v>5285601</v>
      </c>
      <c r="AG37">
        <v>5258385.7</v>
      </c>
      <c r="AH37">
        <v>5955888.2999999998</v>
      </c>
      <c r="AI37">
        <v>6547486.7999999998</v>
      </c>
      <c r="AJ37">
        <v>6288853.4000000004</v>
      </c>
      <c r="AK37">
        <v>6130952.7000000002</v>
      </c>
      <c r="AL37">
        <v>6082134.4000000004</v>
      </c>
      <c r="AM37">
        <v>6042663.4000000004</v>
      </c>
      <c r="AN37">
        <v>6031505.4000000004</v>
      </c>
      <c r="AO37">
        <v>6152054.0999999996</v>
      </c>
      <c r="AP37">
        <v>6144728.5</v>
      </c>
      <c r="AQ37">
        <v>6033046.2000000002</v>
      </c>
      <c r="AR37">
        <v>5823037.7000000002</v>
      </c>
      <c r="AS37">
        <v>5815016.0999999996</v>
      </c>
      <c r="AT37">
        <v>5645406.5999999996</v>
      </c>
      <c r="AU37">
        <v>5620432.0999999996</v>
      </c>
      <c r="AV37">
        <v>5543994.4000000004</v>
      </c>
      <c r="AW37">
        <v>5509813.5999999996</v>
      </c>
      <c r="AX37">
        <v>5696717</v>
      </c>
      <c r="AY37">
        <v>5856466.5</v>
      </c>
      <c r="AZ37">
        <v>6295355.9000000004</v>
      </c>
      <c r="BA37">
        <v>6552184.4000000004</v>
      </c>
      <c r="BB37">
        <v>6675253.5999999996</v>
      </c>
      <c r="BC37">
        <v>6887719</v>
      </c>
      <c r="BD37">
        <v>6866828.9000000004</v>
      </c>
      <c r="BE37">
        <v>6975774.5999999996</v>
      </c>
      <c r="BF37">
        <v>7167331.5999999996</v>
      </c>
      <c r="BG37">
        <v>7261113.2999999998</v>
      </c>
      <c r="BH37">
        <v>7372670.7000000002</v>
      </c>
      <c r="BI37">
        <v>7587381.5999999996</v>
      </c>
      <c r="BJ37">
        <v>7429502.4000000004</v>
      </c>
      <c r="BK37">
        <v>7233935.0999999996</v>
      </c>
      <c r="BL37">
        <v>7442372.2999999998</v>
      </c>
      <c r="BM37">
        <v>6328695.4000000004</v>
      </c>
      <c r="BN37">
        <v>7254530.0999999996</v>
      </c>
      <c r="BO37">
        <v>7663687</v>
      </c>
      <c r="BP37">
        <v>8039426.5999999996</v>
      </c>
      <c r="BQ37">
        <v>8374947.5999999996</v>
      </c>
      <c r="BR37">
        <v>8657289.9000000004</v>
      </c>
      <c r="BS37">
        <v>9420752.9000000004</v>
      </c>
    </row>
    <row r="38" spans="1:71" x14ac:dyDescent="0.25">
      <c r="A38" s="30"/>
      <c r="B38" s="30"/>
      <c r="C38" s="53"/>
    </row>
    <row r="39" spans="1:71" x14ac:dyDescent="0.25">
      <c r="A39" s="30" t="s">
        <v>316</v>
      </c>
      <c r="B39" s="30"/>
      <c r="C39" s="53"/>
      <c r="D39" s="23">
        <v>1.07159407</v>
      </c>
      <c r="E39" s="23">
        <v>1.057113</v>
      </c>
      <c r="F39" s="23">
        <v>1.129518</v>
      </c>
      <c r="G39" s="23">
        <v>1.042632</v>
      </c>
      <c r="H39" s="23">
        <v>0.86017146</v>
      </c>
      <c r="I39" s="23">
        <v>0.81093605999999996</v>
      </c>
      <c r="J39" s="23">
        <v>0.87465245999999996</v>
      </c>
      <c r="K39" s="23">
        <v>0.81672845999999999</v>
      </c>
      <c r="L39" s="23">
        <v>0.75590824999999995</v>
      </c>
      <c r="M39" s="23">
        <v>0.76170064999999998</v>
      </c>
      <c r="N39" s="23">
        <v>0.75301205000000004</v>
      </c>
      <c r="O39" s="23">
        <v>0.77038925000000003</v>
      </c>
      <c r="P39" s="23">
        <v>0.71825764999999997</v>
      </c>
      <c r="Q39" s="23">
        <v>0.36492122999999999</v>
      </c>
      <c r="R39" s="23">
        <v>0.33306301999999999</v>
      </c>
      <c r="S39" s="23">
        <v>8.688601E-2</v>
      </c>
      <c r="T39" s="23">
        <v>8.9782210000000001E-2</v>
      </c>
      <c r="U39" s="23">
        <v>0.13032901</v>
      </c>
      <c r="V39" s="23">
        <v>0.28672382000000002</v>
      </c>
      <c r="W39" s="23">
        <v>0.26645042000000002</v>
      </c>
      <c r="X39" s="23">
        <v>0.36492122999999999</v>
      </c>
      <c r="Y39" s="23">
        <v>0.38519462999999998</v>
      </c>
      <c r="Z39" s="23">
        <v>0.57055144000000002</v>
      </c>
      <c r="AA39" s="23">
        <v>0.77700000000000002</v>
      </c>
      <c r="AB39" s="23">
        <v>0.84</v>
      </c>
      <c r="AC39" s="23">
        <v>0.76600000000000001</v>
      </c>
      <c r="AD39" s="23">
        <v>0.52500000000000002</v>
      </c>
      <c r="AE39" s="23">
        <v>0.45500000000000002</v>
      </c>
      <c r="AF39" s="23">
        <v>0.57999999999999996</v>
      </c>
      <c r="AG39" s="23">
        <v>0.52500000000000002</v>
      </c>
      <c r="AH39" s="23">
        <v>0.53600000000000003</v>
      </c>
      <c r="AI39" s="23">
        <v>0.55000000000000004</v>
      </c>
      <c r="AJ39" s="23">
        <v>0.61</v>
      </c>
      <c r="AK39" s="23">
        <v>0.58299999999999996</v>
      </c>
      <c r="AL39" s="23">
        <v>0.63</v>
      </c>
      <c r="AM39" s="23">
        <v>0.69</v>
      </c>
      <c r="AN39" s="23">
        <v>0.72</v>
      </c>
      <c r="AO39" s="23">
        <v>0.79300000000000004</v>
      </c>
      <c r="AP39" s="23">
        <v>0.84</v>
      </c>
      <c r="AQ39" s="23">
        <v>0.98</v>
      </c>
      <c r="AR39" s="23">
        <v>1.1499999999999999</v>
      </c>
      <c r="AS39" s="23">
        <v>1.1599999999999999</v>
      </c>
      <c r="AT39" s="23">
        <v>1.05</v>
      </c>
      <c r="AU39" s="23">
        <v>1.1000000000000001</v>
      </c>
      <c r="AV39" s="23">
        <v>1.07</v>
      </c>
      <c r="AW39" s="23">
        <v>1.1399999999999999</v>
      </c>
      <c r="AX39" s="23">
        <v>1.17</v>
      </c>
      <c r="AY39" s="23">
        <v>1.1299999999999999</v>
      </c>
      <c r="AZ39" s="23">
        <v>1.0900000000000001</v>
      </c>
      <c r="BA39" s="23">
        <v>1.1299999999999999</v>
      </c>
      <c r="BB39" s="23">
        <v>1.34</v>
      </c>
      <c r="BC39" s="23">
        <v>1.37</v>
      </c>
      <c r="BD39" s="23">
        <v>1.39</v>
      </c>
      <c r="BE39" s="23">
        <v>1.45</v>
      </c>
      <c r="BF39" s="23">
        <v>1.5149999999999999</v>
      </c>
      <c r="BG39" s="23">
        <v>1.335</v>
      </c>
      <c r="BH39" s="23">
        <v>1.4350000000000001</v>
      </c>
      <c r="BI39" s="23">
        <v>1.355</v>
      </c>
      <c r="BJ39" s="23">
        <v>1.325</v>
      </c>
      <c r="BK39" s="23">
        <v>1.4450000000000001</v>
      </c>
      <c r="BL39" s="23">
        <v>0.998</v>
      </c>
      <c r="BM39" s="23">
        <v>1.175</v>
      </c>
      <c r="BN39" s="23">
        <v>1.25</v>
      </c>
      <c r="BO39" s="23">
        <v>1.33</v>
      </c>
      <c r="BP39" s="23">
        <v>1.33</v>
      </c>
      <c r="BQ39" s="23">
        <v>0.97399999999999998</v>
      </c>
      <c r="BR39" s="23">
        <v>0.96799999999999997</v>
      </c>
      <c r="BS39" s="23">
        <v>0.92</v>
      </c>
    </row>
  </sheetData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Monikos-PC</cp:lastModifiedBy>
  <dcterms:created xsi:type="dcterms:W3CDTF">2013-04-03T15:49:21Z</dcterms:created>
  <dcterms:modified xsi:type="dcterms:W3CDTF">2023-03-10T09:14:05Z</dcterms:modified>
</cp:coreProperties>
</file>