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83EE2071-D8CF-4FD9-9D6F-F7623B8DC3CA}" xr6:coauthVersionLast="47" xr6:coauthVersionMax="47" xr10:uidLastSave="{00000000-0000-0000-0000-000000000000}"/>
  <bookViews>
    <workbookView xWindow="28680" yWindow="4050" windowWidth="29040" windowHeight="15840" activeTab="1" xr2:uid="{00000000-000D-0000-FFFF-FFFF00000000}"/>
  </bookViews>
  <sheets>
    <sheet name="BS" sheetId="4" r:id="rId1"/>
    <sheet name="Indicators" sheetId="5" r:id="rId2"/>
  </sheets>
  <definedNames>
    <definedName name="_xlnm._FilterDatabase" localSheetId="0" hidden="1">BS!$A$4:$AC$25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5" l="1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D25" i="5"/>
  <c r="D24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E23" i="5"/>
  <c r="D2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D22" i="5"/>
  <c r="D21" i="5"/>
  <c r="D20" i="5"/>
  <c r="D19" i="5"/>
  <c r="D18" i="5"/>
  <c r="D17" i="5"/>
  <c r="D16" i="5"/>
  <c r="D15" i="5"/>
  <c r="D14" i="5"/>
  <c r="D13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E5" i="5"/>
  <c r="E6" i="5" s="1"/>
  <c r="F5" i="5"/>
  <c r="F6" i="5" s="1"/>
  <c r="G5" i="5"/>
  <c r="G6" i="5" s="1"/>
  <c r="H5" i="5"/>
  <c r="H6" i="5" s="1"/>
  <c r="I5" i="5"/>
  <c r="I6" i="5" s="1"/>
  <c r="J5" i="5"/>
  <c r="J6" i="5" s="1"/>
  <c r="K5" i="5"/>
  <c r="K6" i="5" s="1"/>
  <c r="L5" i="5"/>
  <c r="M5" i="5"/>
  <c r="M6" i="5" s="1"/>
  <c r="N5" i="5"/>
  <c r="N6" i="5" s="1"/>
  <c r="O5" i="5"/>
  <c r="O6" i="5" s="1"/>
  <c r="P5" i="5"/>
  <c r="Q5" i="5"/>
  <c r="Q6" i="5" s="1"/>
  <c r="R5" i="5"/>
  <c r="R6" i="5" s="1"/>
  <c r="S5" i="5"/>
  <c r="S6" i="5" s="1"/>
  <c r="T5" i="5"/>
  <c r="T6" i="5" s="1"/>
  <c r="U5" i="5"/>
  <c r="U6" i="5" s="1"/>
  <c r="V5" i="5"/>
  <c r="V6" i="5" s="1"/>
  <c r="W5" i="5"/>
  <c r="W6" i="5" s="1"/>
  <c r="X5" i="5"/>
  <c r="Y5" i="5"/>
  <c r="Z5" i="5"/>
  <c r="AA5" i="5"/>
  <c r="AA6" i="5" s="1"/>
  <c r="AB5" i="5"/>
  <c r="AC5" i="5"/>
  <c r="AC6" i="5" s="1"/>
  <c r="AD5" i="5"/>
  <c r="AD6" i="5" s="1"/>
  <c r="AE5" i="5"/>
  <c r="AE6" i="5" s="1"/>
  <c r="AF5" i="5"/>
  <c r="AF6" i="5" s="1"/>
  <c r="AG5" i="5"/>
  <c r="AG6" i="5" s="1"/>
  <c r="AH5" i="5"/>
  <c r="AH6" i="5" s="1"/>
  <c r="AI5" i="5"/>
  <c r="AI6" i="5" s="1"/>
  <c r="AJ5" i="5"/>
  <c r="AJ6" i="5" s="1"/>
  <c r="AK5" i="5"/>
  <c r="AL5" i="5"/>
  <c r="AL6" i="5" s="1"/>
  <c r="AM5" i="5"/>
  <c r="AM6" i="5" s="1"/>
  <c r="AN5" i="5"/>
  <c r="AO5" i="5"/>
  <c r="AO6" i="5" s="1"/>
  <c r="AP5" i="5"/>
  <c r="AP6" i="5" s="1"/>
  <c r="AQ5" i="5"/>
  <c r="AQ6" i="5" s="1"/>
  <c r="AR5" i="5"/>
  <c r="AS5" i="5"/>
  <c r="AS6" i="5" s="1"/>
  <c r="AT5" i="5"/>
  <c r="AT6" i="5" s="1"/>
  <c r="AU5" i="5"/>
  <c r="AU6" i="5" s="1"/>
  <c r="AV5" i="5"/>
  <c r="AW5" i="5"/>
  <c r="AW6" i="5" s="1"/>
  <c r="AX5" i="5"/>
  <c r="AX6" i="5" s="1"/>
  <c r="AY5" i="5"/>
  <c r="AY6" i="5" s="1"/>
  <c r="AZ5" i="5"/>
  <c r="BA5" i="5"/>
  <c r="BA6" i="5" s="1"/>
  <c r="BB5" i="5"/>
  <c r="BB6" i="5" s="1"/>
  <c r="BC5" i="5"/>
  <c r="BC6" i="5" s="1"/>
  <c r="BD5" i="5"/>
  <c r="BD6" i="5" s="1"/>
  <c r="BE5" i="5"/>
  <c r="BE6" i="5" s="1"/>
  <c r="BF5" i="5"/>
  <c r="BF6" i="5" s="1"/>
  <c r="BG5" i="5"/>
  <c r="BG6" i="5" s="1"/>
  <c r="BH5" i="5"/>
  <c r="BI5" i="5"/>
  <c r="BI6" i="5" s="1"/>
  <c r="BJ5" i="5"/>
  <c r="BJ6" i="5" s="1"/>
  <c r="BK5" i="5"/>
  <c r="BK6" i="5" s="1"/>
  <c r="BL5" i="5"/>
  <c r="BM5" i="5"/>
  <c r="BM6" i="5" s="1"/>
  <c r="BN5" i="5"/>
  <c r="BO5" i="5"/>
  <c r="BO6" i="5" s="1"/>
  <c r="BP5" i="5"/>
  <c r="BQ5" i="5"/>
  <c r="BR5" i="5"/>
  <c r="BS5" i="5"/>
  <c r="BS6" i="5" s="1"/>
  <c r="L6" i="5"/>
  <c r="P6" i="5"/>
  <c r="X6" i="5"/>
  <c r="Y6" i="5"/>
  <c r="Z6" i="5"/>
  <c r="AB6" i="5"/>
  <c r="AK6" i="5"/>
  <c r="AN6" i="5"/>
  <c r="AR6" i="5"/>
  <c r="AV6" i="5"/>
  <c r="AZ6" i="5"/>
  <c r="BH6" i="5"/>
  <c r="BL6" i="5"/>
  <c r="BN6" i="5"/>
  <c r="BP6" i="5"/>
  <c r="BQ6" i="5"/>
  <c r="BR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D10" i="5"/>
  <c r="D9" i="5"/>
  <c r="D8" i="5"/>
  <c r="D7" i="5"/>
  <c r="D5" i="5"/>
  <c r="D6" i="5" s="1"/>
  <c r="D4" i="5"/>
  <c r="D3" i="5"/>
  <c r="D2" i="5"/>
  <c r="AT44" i="4"/>
  <c r="AS44" i="4" s="1"/>
  <c r="AT43" i="4"/>
  <c r="AS43" i="4" s="1"/>
  <c r="AT42" i="4"/>
  <c r="AS42" i="4" s="1"/>
  <c r="AT41" i="4"/>
  <c r="AS41" i="4" s="1"/>
  <c r="AT40" i="4"/>
  <c r="AS40" i="4" s="1"/>
  <c r="AT39" i="4"/>
  <c r="AS39" i="4" s="1"/>
  <c r="AP44" i="4"/>
  <c r="AO44" i="4" s="1"/>
  <c r="AP43" i="4"/>
  <c r="AO43" i="4" s="1"/>
  <c r="AP42" i="4"/>
  <c r="AO42" i="4" s="1"/>
  <c r="AP41" i="4"/>
  <c r="AO41" i="4" s="1"/>
  <c r="AP40" i="4"/>
  <c r="AO40" i="4" s="1"/>
  <c r="AP39" i="4"/>
  <c r="AO39" i="4" s="1"/>
  <c r="AL44" i="4"/>
  <c r="AK44" i="4" s="1"/>
  <c r="AL43" i="4"/>
  <c r="AK43" i="4" s="1"/>
  <c r="AL42" i="4"/>
  <c r="AK42" i="4" s="1"/>
  <c r="AL41" i="4"/>
  <c r="AK41" i="4" s="1"/>
  <c r="AL40" i="4"/>
  <c r="AK40" i="4" s="1"/>
  <c r="AL39" i="4"/>
  <c r="AK39" i="4" s="1"/>
  <c r="AH44" i="4"/>
  <c r="AG44" i="4" s="1"/>
  <c r="AH43" i="4"/>
  <c r="AG43" i="4" s="1"/>
  <c r="AH42" i="4"/>
  <c r="AG42" i="4" s="1"/>
  <c r="AH41" i="4"/>
  <c r="AG41" i="4" s="1"/>
  <c r="AH40" i="4"/>
  <c r="AG40" i="4" s="1"/>
  <c r="AH39" i="4"/>
  <c r="AG39" i="4" s="1"/>
  <c r="AD44" i="4"/>
  <c r="AC44" i="4" s="1"/>
  <c r="AD43" i="4"/>
  <c r="AC43" i="4" s="1"/>
  <c r="AD42" i="4"/>
  <c r="AC42" i="4" s="1"/>
  <c r="AD41" i="4"/>
  <c r="AC41" i="4" s="1"/>
  <c r="AD40" i="4"/>
  <c r="AC40" i="4" s="1"/>
  <c r="AD39" i="4"/>
  <c r="AC39" i="4" s="1"/>
  <c r="Z44" i="4"/>
  <c r="Y44" i="4" s="1"/>
  <c r="Z43" i="4"/>
  <c r="Y43" i="4" s="1"/>
  <c r="Z42" i="4"/>
  <c r="Y42" i="4" s="1"/>
  <c r="Z41" i="4"/>
  <c r="Y41" i="4" s="1"/>
  <c r="Z40" i="4"/>
  <c r="Y40" i="4" s="1"/>
  <c r="Z39" i="4"/>
  <c r="Y39" i="4" s="1"/>
  <c r="V44" i="4"/>
  <c r="U44" i="4" s="1"/>
  <c r="V43" i="4"/>
  <c r="U43" i="4" s="1"/>
  <c r="V42" i="4"/>
  <c r="U42" i="4" s="1"/>
  <c r="V41" i="4"/>
  <c r="U41" i="4" s="1"/>
  <c r="V40" i="4"/>
  <c r="U40" i="4" s="1"/>
  <c r="V39" i="4"/>
  <c r="U39" i="4" s="1"/>
  <c r="R44" i="4"/>
  <c r="Q44" i="4" s="1"/>
  <c r="R43" i="4"/>
  <c r="Q43" i="4" s="1"/>
  <c r="R42" i="4"/>
  <c r="Q42" i="4" s="1"/>
  <c r="R41" i="4"/>
  <c r="Q41" i="4" s="1"/>
  <c r="R40" i="4"/>
  <c r="Q40" i="4" s="1"/>
  <c r="R39" i="4"/>
  <c r="Q39" i="4" s="1"/>
  <c r="N44" i="4"/>
  <c r="M44" i="4" s="1"/>
  <c r="N43" i="4"/>
  <c r="M43" i="4" s="1"/>
  <c r="N42" i="4"/>
  <c r="M42" i="4" s="1"/>
  <c r="N41" i="4"/>
  <c r="M41" i="4" s="1"/>
  <c r="N40" i="4"/>
  <c r="M40" i="4" s="1"/>
  <c r="N39" i="4"/>
  <c r="M39" i="4" s="1"/>
  <c r="J44" i="4"/>
  <c r="I44" i="4" s="1"/>
  <c r="J43" i="4"/>
  <c r="I43" i="4" s="1"/>
  <c r="J42" i="4"/>
  <c r="I42" i="4" s="1"/>
  <c r="J41" i="4"/>
  <c r="I41" i="4" s="1"/>
  <c r="J40" i="4"/>
  <c r="I40" i="4" s="1"/>
  <c r="J39" i="4"/>
  <c r="I39" i="4" s="1"/>
  <c r="F44" i="4"/>
  <c r="E44" i="4" s="1"/>
  <c r="F40" i="4"/>
  <c r="E40" i="4" s="1"/>
  <c r="F41" i="4"/>
  <c r="E41" i="4" s="1"/>
  <c r="F42" i="4"/>
  <c r="E42" i="4" s="1"/>
  <c r="F43" i="4"/>
  <c r="E43" i="4" s="1"/>
  <c r="F39" i="4"/>
  <c r="E39" i="4" s="1"/>
  <c r="BN30" i="5"/>
  <c r="BL30" i="5"/>
  <c r="BJ30" i="5"/>
  <c r="AZ30" i="5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C36" i="4"/>
  <c r="BE26" i="5"/>
  <c r="BF26" i="5"/>
  <c r="BF30" i="5" s="1"/>
  <c r="BG26" i="5"/>
  <c r="BG30" i="5" s="1"/>
  <c r="BD26" i="5"/>
  <c r="AW26" i="5"/>
  <c r="AW30" i="5" s="1"/>
  <c r="AX26" i="5"/>
  <c r="AX30" i="5" s="1"/>
  <c r="AY26" i="5"/>
  <c r="AY30" i="5" s="1"/>
  <c r="AV26" i="5"/>
  <c r="AV30" i="5" s="1"/>
  <c r="AN26" i="5"/>
  <c r="AO26" i="5"/>
  <c r="AO30" i="5" s="1"/>
  <c r="AP26" i="5"/>
  <c r="AQ26" i="5"/>
  <c r="AK26" i="5"/>
  <c r="AK30" i="5" s="1"/>
  <c r="AL26" i="5"/>
  <c r="AL30" i="5" s="1"/>
  <c r="AM26" i="5"/>
  <c r="AM30" i="5" s="1"/>
  <c r="AJ26" i="5"/>
  <c r="AJ30" i="5" s="1"/>
  <c r="AG26" i="5"/>
  <c r="AH26" i="5"/>
  <c r="AI26" i="5"/>
  <c r="AI30" i="5" s="1"/>
  <c r="AF26" i="5"/>
  <c r="BP17" i="4"/>
  <c r="BQ30" i="5" s="1"/>
  <c r="BL17" i="4"/>
  <c r="BM30" i="5" s="1"/>
  <c r="BH17" i="4"/>
  <c r="BI30" i="5" s="1"/>
  <c r="BD17" i="4"/>
  <c r="BB17" i="4"/>
  <c r="BC30" i="5" s="1"/>
  <c r="AZ17" i="4"/>
  <c r="BA30" i="5" s="1"/>
  <c r="AV17" i="4"/>
  <c r="AS17" i="4"/>
  <c r="AT30" i="5" s="1"/>
  <c r="AR17" i="4"/>
  <c r="AS30" i="5" s="1"/>
  <c r="AQ17" i="4"/>
  <c r="AR30" i="5" s="1"/>
  <c r="AQ30" i="5"/>
  <c r="AB30" i="5"/>
  <c r="X30" i="5"/>
  <c r="U30" i="5"/>
  <c r="T30" i="5"/>
  <c r="P29" i="5"/>
  <c r="O30" i="5"/>
  <c r="E31" i="5"/>
  <c r="F31" i="5"/>
  <c r="G31" i="5"/>
  <c r="E32" i="5"/>
  <c r="F32" i="5"/>
  <c r="G32" i="5"/>
  <c r="D32" i="5"/>
  <c r="D31" i="5"/>
  <c r="E29" i="5"/>
  <c r="F29" i="5"/>
  <c r="G29" i="5"/>
  <c r="H29" i="5"/>
  <c r="I29" i="5"/>
  <c r="J29" i="5"/>
  <c r="K29" i="5"/>
  <c r="L29" i="5"/>
  <c r="M29" i="5"/>
  <c r="N29" i="5"/>
  <c r="O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D29" i="5"/>
  <c r="I30" i="5"/>
  <c r="J30" i="5"/>
  <c r="K30" i="5"/>
  <c r="N30" i="5"/>
  <c r="S30" i="5"/>
  <c r="W30" i="5"/>
  <c r="Y30" i="5"/>
  <c r="Z30" i="5"/>
  <c r="AA30" i="5"/>
  <c r="AU30" i="5"/>
  <c r="BB30" i="5"/>
  <c r="BH30" i="5"/>
  <c r="BK30" i="5"/>
  <c r="BO30" i="5"/>
  <c r="BP30" i="5"/>
  <c r="BR30" i="5"/>
  <c r="BS30" i="5"/>
  <c r="G26" i="5" l="1"/>
  <c r="G30" i="5" s="1"/>
  <c r="D26" i="5"/>
  <c r="D30" i="5" s="1"/>
  <c r="F26" i="5"/>
  <c r="F30" i="5" s="1"/>
  <c r="E26" i="5"/>
  <c r="BE30" i="5"/>
  <c r="BD30" i="5"/>
  <c r="AP30" i="5"/>
  <c r="AN30" i="5"/>
  <c r="AH30" i="5"/>
  <c r="AE30" i="5"/>
  <c r="AG30" i="5"/>
  <c r="AC30" i="5"/>
  <c r="AF30" i="5"/>
  <c r="AD30" i="5"/>
  <c r="V30" i="5"/>
  <c r="R30" i="5"/>
  <c r="Q30" i="5"/>
  <c r="P30" i="5"/>
  <c r="M30" i="5"/>
  <c r="L30" i="5"/>
  <c r="H30" i="5"/>
  <c r="E3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tc={2E2D9A52-E392-4A28-BBBF-CCB517FE252A}</author>
    <author>tc={D7970A30-ABD8-4412-A56A-9CC43F5BD312}</author>
  </authors>
  <commentList>
    <comment ref="AU30" authorId="0" shapeId="0" xr:uid="{2E2D9A52-E392-4A28-BBBF-CCB517FE252A}">
      <text>
        <t>[Threaded comment]
Your version of Excel allows you to read this threaded comment; however, any edits to it will get removed if the file is opened in a newer version of Excel. Learn more: https://go.microsoft.com/fwlink/?linkid=870924
Comment:
    46.5% nuo Q2</t>
      </text>
    </comment>
    <comment ref="AW30" authorId="1" shapeId="0" xr:uid="{D7970A30-ABD8-4412-A56A-9CC43F5BD312}">
      <text>
        <t>[Threaded comment]
Your version of Excel allows you to read this threaded comment; however, any edits to it will get removed if the file is opened in a newer version of Excel. Learn more: https://go.microsoft.com/fwlink/?linkid=870924
Comment:
    51.4% nuo Q4-Q2</t>
      </text>
    </comment>
  </commentList>
</comments>
</file>

<file path=xl/sharedStrings.xml><?xml version="1.0" encoding="utf-8"?>
<sst xmlns="http://schemas.openxmlformats.org/spreadsheetml/2006/main" count="493" uniqueCount="286">
  <si>
    <t>Revenue</t>
  </si>
  <si>
    <t>Gross Profit</t>
  </si>
  <si>
    <t>Reference Items</t>
  </si>
  <si>
    <t>Right click to show data transparency (not supported for all values)</t>
  </si>
  <si>
    <t>In Millions of EUR except Per Share</t>
  </si>
  <si>
    <t>Q1 2005</t>
  </si>
  <si>
    <t>Q2 2005</t>
  </si>
  <si>
    <t>Q3 2005</t>
  </si>
  <si>
    <t>Q1 2006</t>
  </si>
  <si>
    <t>Q2 2006</t>
  </si>
  <si>
    <t>Q3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</si>
  <si>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</si>
  <si>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</si>
  <si>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</si>
  <si>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</si>
  <si>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</si>
  <si>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</si>
  <si>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</si>
  <si>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</si>
  <si>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</si>
  <si>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</si>
  <si>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</si>
  <si>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</si>
  <si>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</si>
  <si>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</si>
  <si>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</si>
  <si>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</si>
  <si>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</si>
  <si>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</si>
  <si>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</si>
  <si>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</si>
  <si>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3 Months Ending</t>
  </si>
  <si>
    <t>03/31/2005</t>
  </si>
  <si>
    <t>06/30/2005</t>
  </si>
  <si>
    <t>09/30/2005</t>
  </si>
  <si>
    <t>03/31/2006</t>
  </si>
  <si>
    <t>06/30/2006</t>
  </si>
  <si>
    <t>09/30/2006</t>
  </si>
  <si>
    <t>03/31/2007</t>
  </si>
  <si>
    <t>06/30/2007</t>
  </si>
  <si>
    <t>09/30/2007</t>
  </si>
  <si>
    <t>12/31/2007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</si>
  <si>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</si>
  <si>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</si>
  <si>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</si>
  <si>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</si>
  <si>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</si>
  <si>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</si>
  <si>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</si>
  <si>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</si>
  <si>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</si>
  <si>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</si>
  <si>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</si>
  <si>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</si>
  <si>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</si>
  <si>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</si>
  <si>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</si>
  <si>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</si>
  <si>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SALES_REV_TURN</t>
  </si>
  <si>
    <t xml:space="preserve">  - Cost of Revenue</t>
  </si>
  <si>
    <t>IS_COGS_TO_FE_AND_PP_AND_G</t>
  </si>
  <si>
    <t>GROSS_PROFIT</t>
  </si>
  <si>
    <t>Operating Income (Loss)</t>
  </si>
  <si>
    <t>IS_OPER_INC</t>
  </si>
  <si>
    <t>Pretax Income (Loss), Adjusted</t>
  </si>
  <si>
    <t>PRETAX_INC</t>
  </si>
  <si>
    <t>Net Income, GAAP</t>
  </si>
  <si>
    <t>NET_INCOME</t>
  </si>
  <si>
    <t>Basic EPS, GAAP</t>
  </si>
  <si>
    <t>IS_EPS</t>
  </si>
  <si>
    <t>Source: Bloomberg</t>
  </si>
  <si>
    <t>12/31/2021</t>
  </si>
  <si>
    <t>09/30/2021</t>
  </si>
  <si>
    <t>06/30/2021</t>
  </si>
  <si>
    <t>03/31/2021</t>
  </si>
  <si>
    <t>12/31/2020</t>
  </si>
  <si>
    <t>09/30/2020</t>
  </si>
  <si>
    <t>06/30/2020</t>
  </si>
  <si>
    <t>03/31/2020</t>
  </si>
  <si>
    <t>12/31/2019</t>
  </si>
  <si>
    <t>09/30/2019</t>
  </si>
  <si>
    <t>06/30/2019</t>
  </si>
  <si>
    <t>03/31/2019</t>
  </si>
  <si>
    <t>12/31/2018</t>
  </si>
  <si>
    <t>09/30/2018</t>
  </si>
  <si>
    <t>06/30/2018</t>
  </si>
  <si>
    <t>03/31/2018</t>
  </si>
  <si>
    <t>12/31/2017</t>
  </si>
  <si>
    <t>09/30/2017</t>
  </si>
  <si>
    <t>06/30/2017</t>
  </si>
  <si>
    <t>03/31/2017</t>
  </si>
  <si>
    <t>12/31/2016</t>
  </si>
  <si>
    <t>09/30/2016</t>
  </si>
  <si>
    <t>06/30/2016</t>
  </si>
  <si>
    <t>03/31/2016</t>
  </si>
  <si>
    <t>12/31/2015</t>
  </si>
  <si>
    <t>09/30/2015</t>
  </si>
  <si>
    <t>06/30/2015</t>
  </si>
  <si>
    <t>03/31/2015</t>
  </si>
  <si>
    <t>12/31/2014</t>
  </si>
  <si>
    <t>09/30/2014</t>
  </si>
  <si>
    <t>06/30/2014</t>
  </si>
  <si>
    <t>03/31/2014</t>
  </si>
  <si>
    <t>12/31/2013</t>
  </si>
  <si>
    <t>09/30/2013</t>
  </si>
  <si>
    <t>06/30/2013</t>
  </si>
  <si>
    <t>03/31/2013</t>
  </si>
  <si>
    <t>12/31/2012</t>
  </si>
  <si>
    <t>09/30/2012</t>
  </si>
  <si>
    <t>06/30/2012</t>
  </si>
  <si>
    <t>03/31/2012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</si>
  <si>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</si>
  <si>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</si>
  <si>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</si>
  <si>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</si>
  <si>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</si>
  <si>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</si>
  <si>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</si>
  <si>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</si>
  <si>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</si>
  <si>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</si>
  <si>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</si>
  <si>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</si>
  <si>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</si>
  <si>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</si>
  <si>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</si>
  <si>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</si>
  <si>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</si>
  <si>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</si>
  <si>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</si>
  <si>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</si>
  <si>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</si>
  <si>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</si>
  <si>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</si>
  <si>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</si>
  <si>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</si>
  <si>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</si>
  <si>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</si>
  <si>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</si>
  <si>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</si>
  <si>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</si>
  <si>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</si>
  <si>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</si>
  <si>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</si>
  <si>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</si>
  <si>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</si>
  <si>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</si>
  <si>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</si>
  <si>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</si>
  <si>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</si>
  <si>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</si>
  <si>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NUM_OF_EMPLOYEES</t>
  </si>
  <si>
    <t>Number of Employees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</si>
  <si>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</si>
  <si>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</si>
  <si>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</si>
  <si>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</si>
  <si>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</si>
  <si>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</si>
  <si>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BS_PURE_RETAINED_EARNINGS</t>
  </si>
  <si>
    <t xml:space="preserve">  + Retained Earnings</t>
  </si>
  <si>
    <t>BS_SH_CAP_AND_APIC</t>
  </si>
  <si>
    <t xml:space="preserve">  + Share Capital &amp; APIC</t>
  </si>
  <si>
    <t>BS_TOT_LIAB2</t>
  </si>
  <si>
    <t>Total Liabilities</t>
  </si>
  <si>
    <t>NON_CUR_LIAB</t>
  </si>
  <si>
    <t>Total Noncurrent Liabilities</t>
  </si>
  <si>
    <t>BS_LT_BORROW</t>
  </si>
  <si>
    <t xml:space="preserve">  + LT Debt</t>
  </si>
  <si>
    <t>BS_CUR_LIAB</t>
  </si>
  <si>
    <t>Total Current Liabilities</t>
  </si>
  <si>
    <t>BS_ST_BORROW</t>
  </si>
  <si>
    <t xml:space="preserve">  + ST Debt</t>
  </si>
  <si>
    <t>Liabilities &amp; Shareholders' Equity</t>
  </si>
  <si>
    <t>BS_TOT_ASSET</t>
  </si>
  <si>
    <t>Total Assets</t>
  </si>
  <si>
    <t>BS_TOT_NON_CUR_ASSET</t>
  </si>
  <si>
    <t>Total Noncurrent Assets</t>
  </si>
  <si>
    <t>BS_CUR_ASSET_REPORT</t>
  </si>
  <si>
    <t>Total Current Assets</t>
  </si>
  <si>
    <t>BS_INVENTORIES</t>
  </si>
  <si>
    <t xml:space="preserve">  + Inventories</t>
  </si>
  <si>
    <t>BS_CASH_NEAR_CASH_ITEM</t>
  </si>
  <si>
    <t xml:space="preserve">    + Cash &amp; Cash Equivalents</t>
  </si>
  <si>
    <t>Q4 2005</t>
  </si>
  <si>
    <t>12/31/2005</t>
  </si>
  <si>
    <t>Q4 2006</t>
  </si>
  <si>
    <t>12/31/2006</t>
  </si>
  <si>
    <t>Formulė</t>
  </si>
  <si>
    <t>Trump. Turtas/trump.įsipar.</t>
  </si>
  <si>
    <t>Trump. Turtas - Atsargos/trump.įsipar.</t>
  </si>
  <si>
    <t>Pinigai ir jų ekviv./trump. Įsipar.</t>
  </si>
  <si>
    <t>Trump. Turtas - Trump. Įsipar.</t>
  </si>
  <si>
    <t>Apyvartinis kapitalas/Turtas</t>
  </si>
  <si>
    <t>Grynasis pelnas/Pardavimo pajamos</t>
  </si>
  <si>
    <t>Bendrasis pelnas/Pardavimo pajamos</t>
  </si>
  <si>
    <t>Tipinės veiklos pelnas/pardavimo pajamos</t>
  </si>
  <si>
    <t>Pelnas prieš mokesčius EBT/pardavimo pajamos</t>
  </si>
  <si>
    <t>Grynasis pelnas/vidutinis turtas</t>
  </si>
  <si>
    <t>Grynasis pelnas/vidutinis nuosavas kapitalas</t>
  </si>
  <si>
    <t>Įsipareigojimai/turtas</t>
  </si>
  <si>
    <t>Ilg. Fin. Skola+ trump. Fin.skola/turtas</t>
  </si>
  <si>
    <t>Įsipareigojimai/nuosavas kapitalas</t>
  </si>
  <si>
    <t>Skola/nuosavas kapitalas</t>
  </si>
  <si>
    <t>Ilg. Fin. Skola/nuosavas kapitalas</t>
  </si>
  <si>
    <t>Nuosavas kapitalas/įsipareigojimai</t>
  </si>
  <si>
    <t>Skola/Skola+nuosavas kapitalas</t>
  </si>
  <si>
    <t>LT Debt/LT debt+equity</t>
  </si>
  <si>
    <t>Nuosavas kapitalas/Turtas</t>
  </si>
  <si>
    <t>Trumpalaikis turtas/nuosavas kapitalas</t>
  </si>
  <si>
    <t>Pardavimo savikaina/vid. metinės atsargos</t>
  </si>
  <si>
    <t>Pardavimo pajamos/ilg. Turtas</t>
  </si>
  <si>
    <t>Pardavimo pajamos/Turtas</t>
  </si>
  <si>
    <t>EPS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</si>
  <si>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</si>
  <si>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</si>
  <si>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</si>
  <si>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</si>
  <si>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</si>
  <si>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</si>
  <si>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</si>
  <si>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</si>
  <si>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</si>
  <si>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</si>
  <si>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</si>
  <si>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</si>
  <si>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</si>
  <si>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</si>
  <si>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</si>
  <si>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</si>
  <si>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</si>
  <si>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</si>
  <si>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</si>
  <si>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</si>
  <si>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</si>
  <si>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</si>
  <si>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</si>
  <si>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</si>
  <si>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</si>
  <si>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</si>
  <si>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</si>
  <si>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P/E ratio</t>
  </si>
  <si>
    <t>x28</t>
  </si>
  <si>
    <t>(Turtas - Įsipareigojimai)/shares outstanding</t>
  </si>
  <si>
    <t>x29</t>
  </si>
  <si>
    <t>x30</t>
  </si>
  <si>
    <t>x31</t>
  </si>
  <si>
    <t>x32</t>
  </si>
  <si>
    <t>x33</t>
  </si>
  <si>
    <t xml:space="preserve">AB Rokiškio sūris (RSU1L) 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</si>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</sst>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0" fontId="6" fillId="33" borderId="16">
      <alignment horizontal="left"/>
    </xf>
    <xf numFmtId="0" fontId="6" fillId="33" borderId="16">
      <alignment horizontal="right"/>
    </xf>
    <xf numFmtId="0" fontId="6" fillId="33" borderId="17">
      <alignment horizontal="left"/>
    </xf>
    <xf numFmtId="0" fontId="6" fillId="33" borderId="17">
      <alignment horizontal="right"/>
    </xf>
    <xf numFmtId="0" fontId="7" fillId="34" borderId="18"/>
    <xf numFmtId="0" fontId="3" fillId="34" borderId="18"/>
    <xf numFmtId="9" fontId="10" fillId="0" borderId="0" applyFont="0" applyFill="0" applyBorder="0" applyAlignment="0" applyProtection="0"/>
  </cellStyleXfs>
  <cellXfs count="71">
    <xf numFmtId="0" fontId="0" fillId="0" borderId="0" xfId="0"/>
    <xf numFmtId="0" fontId="6" fillId="33" borderId="16" xfId="55">
      <alignment horizontal="left"/>
    </xf>
    <xf numFmtId="0" fontId="6" fillId="33" borderId="16" xfId="56">
      <alignment horizontal="right"/>
    </xf>
    <xf numFmtId="0" fontId="6" fillId="33" borderId="17" xfId="57">
      <alignment horizontal="left"/>
    </xf>
    <xf numFmtId="0" fontId="6" fillId="33" borderId="17" xfId="58">
      <alignment horizontal="right"/>
    </xf>
    <xf numFmtId="0" fontId="7" fillId="34" borderId="18" xfId="59"/>
    <xf numFmtId="0" fontId="3" fillId="34" borderId="18" xfId="6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164" fontId="1" fillId="34" borderId="2" xfId="52">
      <alignment horizontal="right"/>
    </xf>
    <xf numFmtId="1" fontId="7" fillId="34" borderId="2" xfId="53">
      <alignment horizontal="right"/>
    </xf>
    <xf numFmtId="164" fontId="7" fillId="34" borderId="2" xfId="54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0" fillId="36" borderId="19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1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20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37" borderId="19" xfId="0" applyFill="1" applyBorder="1" applyAlignment="1">
      <alignment vertical="center" wrapText="1"/>
    </xf>
    <xf numFmtId="165" fontId="0" fillId="0" borderId="4" xfId="61" applyNumberFormat="1" applyFont="1" applyBorder="1" applyAlignment="1">
      <alignment horizontal="center" vertical="center"/>
    </xf>
    <xf numFmtId="0" fontId="0" fillId="37" borderId="18" xfId="0" applyFill="1" applyBorder="1" applyAlignment="1">
      <alignment vertical="center" wrapText="1"/>
    </xf>
    <xf numFmtId="165" fontId="0" fillId="0" borderId="0" xfId="6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61" applyNumberFormat="1" applyFont="1" applyBorder="1" applyAlignment="1">
      <alignment horizontal="center" vertical="center"/>
    </xf>
    <xf numFmtId="0" fontId="0" fillId="38" borderId="19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18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20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9" borderId="18" xfId="0" applyFill="1" applyBorder="1" applyAlignment="1">
      <alignment vertical="center" wrapText="1"/>
    </xf>
    <xf numFmtId="0" fontId="0" fillId="39" borderId="20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40" borderId="0" xfId="0" applyFill="1" applyAlignment="1">
      <alignment vertical="center"/>
    </xf>
    <xf numFmtId="0" fontId="0" fillId="40" borderId="0" xfId="0" applyFill="1" applyAlignment="1">
      <alignment vertical="center" wrapText="1"/>
    </xf>
    <xf numFmtId="0" fontId="25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1" fontId="1" fillId="34" borderId="2" xfId="52" applyNumberFormat="1">
      <alignment horizontal="right"/>
    </xf>
    <xf numFmtId="164" fontId="1" fillId="34" borderId="2" xfId="54" applyFont="1">
      <alignment horizontal="right"/>
    </xf>
    <xf numFmtId="164" fontId="7" fillId="34" borderId="2" xfId="52" applyFont="1">
      <alignment horizontal="right"/>
    </xf>
    <xf numFmtId="0" fontId="6" fillId="33" borderId="16" xfId="32" applyBorder="1">
      <alignment horizontal="right"/>
    </xf>
    <xf numFmtId="0" fontId="6" fillId="33" borderId="17" xfId="30" applyBorder="1">
      <alignment horizontal="right"/>
    </xf>
    <xf numFmtId="164" fontId="28" fillId="0" borderId="2" xfId="52" applyFont="1" applyFill="1">
      <alignment horizontal="right"/>
    </xf>
    <xf numFmtId="1" fontId="28" fillId="0" borderId="2" xfId="52" applyNumberFormat="1" applyFont="1" applyFill="1">
      <alignment horizontal="right"/>
    </xf>
    <xf numFmtId="165" fontId="0" fillId="0" borderId="0" xfId="61" applyNumberFormat="1" applyFont="1"/>
    <xf numFmtId="0" fontId="6" fillId="42" borderId="16" xfId="56" applyFill="1">
      <alignment horizontal="right"/>
    </xf>
    <xf numFmtId="0" fontId="6" fillId="42" borderId="17" xfId="58" applyFill="1">
      <alignment horizontal="right"/>
    </xf>
    <xf numFmtId="9" fontId="9" fillId="35" borderId="4" xfId="34" applyNumberFormat="1"/>
    <xf numFmtId="165" fontId="0" fillId="0" borderId="0" xfId="0" applyNumberFormat="1"/>
    <xf numFmtId="164" fontId="9" fillId="35" borderId="4" xfId="34" applyNumberFormat="1"/>
    <xf numFmtId="9" fontId="0" fillId="0" borderId="0" xfId="61" applyFont="1"/>
    <xf numFmtId="10" fontId="0" fillId="0" borderId="0" xfId="61" applyNumberFormat="1" applyFont="1"/>
    <xf numFmtId="0" fontId="0" fillId="0" borderId="0" xfId="61" applyNumberFormat="1" applyFont="1"/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58" xr:uid="{D8EA4396-B70E-4CD4-960B-37F327A59F70}"/>
    <cellStyle name="fa_column_header_bottom_left" xfId="51" xr:uid="{00000000-0005-0000-0000-00001F000000}"/>
    <cellStyle name="fa_column_header_bottom_left 2" xfId="57" xr:uid="{65A12238-70AE-410F-BEB6-B868D1F69931}"/>
    <cellStyle name="fa_column_header_empty" xfId="31" xr:uid="{00000000-0005-0000-0000-000020000000}"/>
    <cellStyle name="fa_column_header_top" xfId="32" xr:uid="{00000000-0005-0000-0000-000021000000}"/>
    <cellStyle name="fa_column_header_top 2" xfId="56" xr:uid="{805C7DE1-39F3-4767-8DF1-AA3C357F027F}"/>
    <cellStyle name="fa_column_header_top_left" xfId="33" xr:uid="{00000000-0005-0000-0000-000022000000}"/>
    <cellStyle name="fa_column_header_top_left 2" xfId="55" xr:uid="{345AA0EF-1055-45FF-941A-FC0AB3930B83}"/>
    <cellStyle name="fa_data_bold_0" xfId="53" xr:uid="{00000000-0005-0000-0000-000023000000}"/>
    <cellStyle name="fa_data_bold_3" xfId="54" xr:uid="{00000000-0005-0000-0000-000024000000}"/>
    <cellStyle name="fa_data_standard_3" xfId="52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bold 2" xfId="59" xr:uid="{5B40EC1D-68A8-4AA8-A23B-028ECA53CC79}"/>
    <cellStyle name="fa_row_header_standard" xfId="36" xr:uid="{00000000-0005-0000-0000-00002B000000}"/>
    <cellStyle name="fa_row_header_standard 2" xfId="60" xr:uid="{CD71DF5A-9FCB-499C-A113-7420C059ACEA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61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nika Rasimaitė" id="{800A0E1C-B6AE-4BF7-9CD5-CEF91DC344A7}" userId="efd93f5febce912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30" dT="2022-05-16T06:23:17.99" personId="{800A0E1C-B6AE-4BF7-9CD5-CEF91DC344A7}" id="{2E2D9A52-E392-4A28-BBBF-CCB517FE252A}">
    <text>46.5% nuo Q2</text>
  </threadedComment>
  <threadedComment ref="AW30" dT="2022-05-16T07:01:44.70" personId="{800A0E1C-B6AE-4BF7-9CD5-CEF91DC344A7}" id="{D7970A30-ABD8-4412-A56A-9CC43F5BD312}">
    <text>51.4% nuo Q4-Q2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1ED5-B21D-4983-AA47-E8260002BD3D}">
  <dimension ref="A1:BS53"/>
  <sheetViews>
    <sheetView workbookViewId="0">
      <pane xSplit="2" ySplit="5" topLeftCell="BC9" activePane="bottomRight" state="frozen"/>
      <selection pane="topRight" activeCell="C1" sqref="C1"/>
      <selection pane="bottomLeft" activeCell="A6" sqref="A6"/>
      <selection pane="bottomRight" activeCell="C36" sqref="C36:BR36"/>
    </sheetView>
  </sheetViews>
  <sheetFormatPr defaultRowHeight="15" x14ac:dyDescent="0.25"/>
  <cols>
    <col min="1" max="1" width="35.140625" customWidth="1"/>
    <col min="2" max="2" width="0" hidden="1" customWidth="1"/>
    <col min="3" max="70" width="14.140625" customWidth="1"/>
    <col min="71" max="71" width="9.5703125" bestFit="1" customWidth="1"/>
  </cols>
  <sheetData>
    <row r="1" spans="1:7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ht="20.25" x14ac:dyDescent="0.25">
      <c r="A2" s="14" t="s">
        <v>249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</row>
    <row r="3" spans="1:7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 x14ac:dyDescent="0.25">
      <c r="A4" s="1" t="s">
        <v>4</v>
      </c>
      <c r="B4" s="1"/>
      <c r="C4" s="2" t="s">
        <v>5</v>
      </c>
      <c r="D4" s="2" t="s">
        <v>6</v>
      </c>
      <c r="E4" s="2" t="s">
        <v>7</v>
      </c>
      <c r="F4" s="10" t="s">
        <v>184</v>
      </c>
      <c r="G4" s="2" t="s">
        <v>8</v>
      </c>
      <c r="H4" s="2" t="s">
        <v>9</v>
      </c>
      <c r="I4" s="2" t="s">
        <v>10</v>
      </c>
      <c r="J4" s="10" t="s">
        <v>186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150</v>
      </c>
      <c r="AF4" s="2" t="s">
        <v>149</v>
      </c>
      <c r="AG4" s="2" t="s">
        <v>148</v>
      </c>
      <c r="AH4" s="2" t="s">
        <v>147</v>
      </c>
      <c r="AI4" s="2" t="s">
        <v>146</v>
      </c>
      <c r="AJ4" s="2" t="s">
        <v>145</v>
      </c>
      <c r="AK4" s="2" t="s">
        <v>144</v>
      </c>
      <c r="AL4" s="2" t="s">
        <v>143</v>
      </c>
      <c r="AM4" s="2" t="s">
        <v>142</v>
      </c>
      <c r="AN4" s="2" t="s">
        <v>141</v>
      </c>
      <c r="AO4" s="2" t="s">
        <v>140</v>
      </c>
      <c r="AP4" s="2" t="s">
        <v>139</v>
      </c>
      <c r="AQ4" s="2" t="s">
        <v>138</v>
      </c>
      <c r="AR4" s="2" t="s">
        <v>137</v>
      </c>
      <c r="AS4" s="2" t="s">
        <v>136</v>
      </c>
      <c r="AT4" s="2" t="s">
        <v>135</v>
      </c>
      <c r="AU4" s="63" t="s">
        <v>134</v>
      </c>
      <c r="AV4" s="2" t="s">
        <v>133</v>
      </c>
      <c r="AW4" s="2" t="s">
        <v>132</v>
      </c>
      <c r="AX4" s="2" t="s">
        <v>131</v>
      </c>
      <c r="AY4" s="2" t="s">
        <v>130</v>
      </c>
      <c r="AZ4" s="2" t="s">
        <v>129</v>
      </c>
      <c r="BA4" s="2" t="s">
        <v>128</v>
      </c>
      <c r="BB4" s="2" t="s">
        <v>127</v>
      </c>
      <c r="BC4" s="2" t="s">
        <v>126</v>
      </c>
      <c r="BD4" s="2" t="s">
        <v>125</v>
      </c>
      <c r="BE4" s="2" t="s">
        <v>124</v>
      </c>
      <c r="BF4" s="2" t="s">
        <v>123</v>
      </c>
      <c r="BG4" s="2" t="s">
        <v>122</v>
      </c>
      <c r="BH4" s="2" t="s">
        <v>121</v>
      </c>
      <c r="BI4" s="2" t="s">
        <v>120</v>
      </c>
      <c r="BJ4" s="2" t="s">
        <v>119</v>
      </c>
      <c r="BK4" s="2" t="s">
        <v>118</v>
      </c>
      <c r="BL4" s="2" t="s">
        <v>117</v>
      </c>
      <c r="BM4" s="2" t="s">
        <v>116</v>
      </c>
      <c r="BN4" s="2" t="s">
        <v>115</v>
      </c>
      <c r="BO4" s="2" t="s">
        <v>114</v>
      </c>
      <c r="BP4" s="2" t="s">
        <v>113</v>
      </c>
      <c r="BQ4" s="2" t="s">
        <v>112</v>
      </c>
      <c r="BR4" s="2" t="s">
        <v>111</v>
      </c>
    </row>
    <row r="5" spans="1:70" x14ac:dyDescent="0.25">
      <c r="A5" s="3" t="s">
        <v>31</v>
      </c>
      <c r="B5" s="3"/>
      <c r="C5" s="4" t="s">
        <v>32</v>
      </c>
      <c r="D5" s="4" t="s">
        <v>33</v>
      </c>
      <c r="E5" s="4" t="s">
        <v>34</v>
      </c>
      <c r="F5" s="11" t="s">
        <v>185</v>
      </c>
      <c r="G5" s="4" t="s">
        <v>35</v>
      </c>
      <c r="H5" s="4" t="s">
        <v>36</v>
      </c>
      <c r="I5" s="4" t="s">
        <v>37</v>
      </c>
      <c r="J5" s="11" t="s">
        <v>187</v>
      </c>
      <c r="K5" s="4" t="s">
        <v>38</v>
      </c>
      <c r="L5" s="4" t="s">
        <v>39</v>
      </c>
      <c r="M5" s="4" t="s">
        <v>40</v>
      </c>
      <c r="N5" s="4" t="s">
        <v>41</v>
      </c>
      <c r="O5" s="4" t="s">
        <v>42</v>
      </c>
      <c r="P5" s="4" t="s">
        <v>43</v>
      </c>
      <c r="Q5" s="4" t="s">
        <v>44</v>
      </c>
      <c r="R5" s="4" t="s">
        <v>45</v>
      </c>
      <c r="S5" s="4" t="s">
        <v>46</v>
      </c>
      <c r="T5" s="4" t="s">
        <v>47</v>
      </c>
      <c r="U5" s="4" t="s">
        <v>48</v>
      </c>
      <c r="V5" s="4" t="s">
        <v>49</v>
      </c>
      <c r="W5" s="4" t="s">
        <v>50</v>
      </c>
      <c r="X5" s="4" t="s">
        <v>51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 t="s">
        <v>57</v>
      </c>
      <c r="AE5" s="4" t="s">
        <v>110</v>
      </c>
      <c r="AF5" s="4" t="s">
        <v>109</v>
      </c>
      <c r="AG5" s="4" t="s">
        <v>108</v>
      </c>
      <c r="AH5" s="4" t="s">
        <v>107</v>
      </c>
      <c r="AI5" s="4" t="s">
        <v>106</v>
      </c>
      <c r="AJ5" s="4" t="s">
        <v>105</v>
      </c>
      <c r="AK5" s="4" t="s">
        <v>104</v>
      </c>
      <c r="AL5" s="4" t="s">
        <v>103</v>
      </c>
      <c r="AM5" s="4" t="s">
        <v>102</v>
      </c>
      <c r="AN5" s="4" t="s">
        <v>101</v>
      </c>
      <c r="AO5" s="4" t="s">
        <v>100</v>
      </c>
      <c r="AP5" s="4" t="s">
        <v>99</v>
      </c>
      <c r="AQ5" s="4" t="s">
        <v>98</v>
      </c>
      <c r="AR5" s="4" t="s">
        <v>97</v>
      </c>
      <c r="AS5" s="4" t="s">
        <v>96</v>
      </c>
      <c r="AT5" s="4" t="s">
        <v>95</v>
      </c>
      <c r="AU5" s="64" t="s">
        <v>94</v>
      </c>
      <c r="AV5" s="4" t="s">
        <v>93</v>
      </c>
      <c r="AW5" s="4" t="s">
        <v>92</v>
      </c>
      <c r="AX5" s="4" t="s">
        <v>91</v>
      </c>
      <c r="AY5" s="4" t="s">
        <v>90</v>
      </c>
      <c r="AZ5" s="4" t="s">
        <v>89</v>
      </c>
      <c r="BA5" s="4" t="s">
        <v>88</v>
      </c>
      <c r="BB5" s="4" t="s">
        <v>87</v>
      </c>
      <c r="BC5" s="4" t="s">
        <v>86</v>
      </c>
      <c r="BD5" s="4" t="s">
        <v>85</v>
      </c>
      <c r="BE5" s="4" t="s">
        <v>84</v>
      </c>
      <c r="BF5" s="4" t="s">
        <v>83</v>
      </c>
      <c r="BG5" s="4" t="s">
        <v>82</v>
      </c>
      <c r="BH5" s="4" t="s">
        <v>81</v>
      </c>
      <c r="BI5" s="4" t="s">
        <v>80</v>
      </c>
      <c r="BJ5" s="4" t="s">
        <v>79</v>
      </c>
      <c r="BK5" s="4" t="s">
        <v>78</v>
      </c>
      <c r="BL5" s="4" t="s">
        <v>77</v>
      </c>
      <c r="BM5" s="4" t="s">
        <v>76</v>
      </c>
      <c r="BN5" s="4" t="s">
        <v>75</v>
      </c>
      <c r="BO5" s="4" t="s">
        <v>74</v>
      </c>
      <c r="BP5" s="4" t="s">
        <v>73</v>
      </c>
      <c r="BQ5" s="4" t="s">
        <v>72</v>
      </c>
      <c r="BR5" s="4" t="s">
        <v>71</v>
      </c>
    </row>
    <row r="6" spans="1:70" x14ac:dyDescent="0.25">
      <c r="A6" s="5" t="s">
        <v>175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1:70" x14ac:dyDescent="0.25">
      <c r="A7" s="6" t="s">
        <v>183</v>
      </c>
      <c r="B7" s="6" t="s">
        <v>182</v>
      </c>
      <c r="C7" s="17">
        <v>0.57286839666357736</v>
      </c>
      <c r="D7" s="17">
        <v>0.36579008341056535</v>
      </c>
      <c r="E7" s="17">
        <v>0.19143883225208527</v>
      </c>
      <c r="F7" s="17">
        <v>0.92215013901760901</v>
      </c>
      <c r="G7" s="17">
        <v>1.3646895273401298</v>
      </c>
      <c r="H7" s="17">
        <v>0.23343373493975905</v>
      </c>
      <c r="I7" s="17">
        <v>0.15958063021316035</v>
      </c>
      <c r="J7" s="17">
        <v>0.19375579240037072</v>
      </c>
      <c r="K7" s="17">
        <v>0.97138554216867479</v>
      </c>
      <c r="L7" s="17">
        <v>0.90564179796107502</v>
      </c>
      <c r="M7" s="17">
        <v>0.94445088044485637</v>
      </c>
      <c r="N7" s="17">
        <v>1.3809082483781279</v>
      </c>
      <c r="O7" s="17">
        <v>1.3215361445783131</v>
      </c>
      <c r="P7" s="17">
        <v>0.45180722891566266</v>
      </c>
      <c r="Q7" s="17">
        <v>1.9294485634847081</v>
      </c>
      <c r="R7" s="17">
        <v>0.93692075996292867</v>
      </c>
      <c r="S7" s="17">
        <v>1.3704819277108435</v>
      </c>
      <c r="T7" s="17">
        <v>1.2998146431881374</v>
      </c>
      <c r="U7" s="17">
        <v>16.048134847080632</v>
      </c>
      <c r="V7" s="17">
        <v>29.305780815569971</v>
      </c>
      <c r="W7" s="17">
        <v>16.617527803521781</v>
      </c>
      <c r="X7" s="17">
        <v>16.724976830398518</v>
      </c>
      <c r="Y7" s="17">
        <v>18.503533364226136</v>
      </c>
      <c r="Z7" s="17">
        <v>5.65454124189064</v>
      </c>
      <c r="AA7" s="17">
        <v>21.794485634847081</v>
      </c>
      <c r="AB7" s="17">
        <v>10.208816033364227</v>
      </c>
      <c r="AC7" s="17">
        <v>4.5117006487488416</v>
      </c>
      <c r="AD7" s="17">
        <v>3.0630213160333644</v>
      </c>
      <c r="AE7" s="17">
        <v>1.341809545875811</v>
      </c>
      <c r="AF7" s="17">
        <v>0.8537998146431881</v>
      </c>
      <c r="AG7" s="17">
        <v>0.9661723818350324</v>
      </c>
      <c r="AH7" s="17">
        <v>1.7461190917516218</v>
      </c>
      <c r="AI7" s="17">
        <v>0.96240732159406861</v>
      </c>
      <c r="AJ7" s="17">
        <v>5.0315685820203901</v>
      </c>
      <c r="AK7" s="17">
        <v>5.6458526413345691</v>
      </c>
      <c r="AL7" s="17">
        <v>6.2346501390176092</v>
      </c>
      <c r="AM7" s="17">
        <v>2.3858897126969416</v>
      </c>
      <c r="AN7" s="17">
        <v>2.1625926784059315</v>
      </c>
      <c r="AO7" s="17">
        <v>2.0473239110287302</v>
      </c>
      <c r="AP7" s="17">
        <v>3.3257066728452274</v>
      </c>
      <c r="AQ7" s="17">
        <v>1.5980000000000001</v>
      </c>
      <c r="AR7" s="17">
        <v>1.6910000000000001</v>
      </c>
      <c r="AS7" s="17">
        <v>0.89</v>
      </c>
      <c r="AT7" s="17">
        <v>1.427</v>
      </c>
      <c r="AU7" s="17">
        <v>1.4045000000000001</v>
      </c>
      <c r="AV7" s="17">
        <v>1.3819999999999999</v>
      </c>
      <c r="AW7" s="17">
        <v>1.8740000000000001</v>
      </c>
      <c r="AX7" s="17">
        <v>2.3660000000000001</v>
      </c>
      <c r="AY7" s="17">
        <v>2.2265000000000001</v>
      </c>
      <c r="AZ7" s="17">
        <v>2.0870000000000002</v>
      </c>
      <c r="BA7" s="17">
        <v>8.9009999999999998</v>
      </c>
      <c r="BB7" s="17">
        <v>15.715</v>
      </c>
      <c r="BC7" s="17">
        <v>9.8140000000000001</v>
      </c>
      <c r="BD7" s="17">
        <v>3.9129999999999998</v>
      </c>
      <c r="BE7" s="17">
        <v>3.266</v>
      </c>
      <c r="BF7" s="17">
        <v>2.6190000000000002</v>
      </c>
      <c r="BG7" s="17">
        <v>2.4255000000000004</v>
      </c>
      <c r="BH7" s="17">
        <v>2.2320000000000002</v>
      </c>
      <c r="BI7" s="17">
        <v>2.6100000000000003</v>
      </c>
      <c r="BJ7" s="17">
        <v>2.988</v>
      </c>
      <c r="BK7" s="17">
        <v>3.173</v>
      </c>
      <c r="BL7" s="17">
        <v>3.3580000000000001</v>
      </c>
      <c r="BM7" s="17">
        <v>4.5960000000000001</v>
      </c>
      <c r="BN7" s="17">
        <v>5.8339999999999996</v>
      </c>
      <c r="BO7" s="17">
        <v>7.3929999999999998</v>
      </c>
      <c r="BP7" s="17">
        <v>8.952</v>
      </c>
      <c r="BQ7" s="17">
        <v>7.2904999999999998</v>
      </c>
      <c r="BR7" s="17">
        <v>5.6289999999999996</v>
      </c>
    </row>
    <row r="8" spans="1:70" x14ac:dyDescent="0.25">
      <c r="A8" s="6" t="s">
        <v>181</v>
      </c>
      <c r="B8" s="6" t="s">
        <v>180</v>
      </c>
      <c r="C8" s="17">
        <v>12.995539851714552</v>
      </c>
      <c r="D8" s="17">
        <v>14.027455977757182</v>
      </c>
      <c r="E8" s="17">
        <v>20.600092678405932</v>
      </c>
      <c r="F8" s="17">
        <v>20.596327618164967</v>
      </c>
      <c r="G8" s="17">
        <v>18.087928637627435</v>
      </c>
      <c r="H8" s="17">
        <v>17.717215013901761</v>
      </c>
      <c r="I8" s="17">
        <v>24.114341983317889</v>
      </c>
      <c r="J8" s="17">
        <v>29.744844763670066</v>
      </c>
      <c r="K8" s="17">
        <v>25.145968489341985</v>
      </c>
      <c r="L8" s="17">
        <v>18.507588044485637</v>
      </c>
      <c r="M8" s="17">
        <v>22.154772937905467</v>
      </c>
      <c r="N8" s="17">
        <v>30.177247451343838</v>
      </c>
      <c r="O8" s="17">
        <v>36.827791936978684</v>
      </c>
      <c r="P8" s="17">
        <v>32.559661723818351</v>
      </c>
      <c r="Q8" s="17">
        <v>34.134325764596852</v>
      </c>
      <c r="R8" s="17">
        <v>25.253417516218722</v>
      </c>
      <c r="S8" s="17">
        <v>19.481580166821132</v>
      </c>
      <c r="T8" s="17">
        <v>12.672613531047267</v>
      </c>
      <c r="U8" s="17">
        <v>10.893477757182577</v>
      </c>
      <c r="V8" s="17">
        <v>8.7528962001853579</v>
      </c>
      <c r="W8" s="17">
        <v>8.6437094531974044</v>
      </c>
      <c r="X8" s="17">
        <v>12.92661028730306</v>
      </c>
      <c r="Y8" s="17">
        <v>17.863473123262281</v>
      </c>
      <c r="Z8" s="17">
        <v>18.126158480074142</v>
      </c>
      <c r="AA8" s="17">
        <v>14.756139944392958</v>
      </c>
      <c r="AB8" s="17">
        <v>19.712407321594071</v>
      </c>
      <c r="AC8" s="17">
        <v>28.226946246524562</v>
      </c>
      <c r="AD8" s="17">
        <v>27.504633920296573</v>
      </c>
      <c r="AE8" s="17">
        <v>28.187847544022244</v>
      </c>
      <c r="AF8" s="17">
        <v>32.200532900834105</v>
      </c>
      <c r="AG8" s="17">
        <v>29.061920759962931</v>
      </c>
      <c r="AH8" s="17">
        <v>27.47654077849861</v>
      </c>
      <c r="AI8" s="17">
        <v>30.301204819277107</v>
      </c>
      <c r="AJ8" s="17">
        <v>29.504170528266915</v>
      </c>
      <c r="AK8" s="17">
        <v>32.924293327154771</v>
      </c>
      <c r="AL8" s="17">
        <v>37.226598702502322</v>
      </c>
      <c r="AM8" s="17">
        <v>37.912708526413347</v>
      </c>
      <c r="AN8" s="17">
        <v>44.096385542168676</v>
      </c>
      <c r="AO8" s="17">
        <v>47.269462465245596</v>
      </c>
      <c r="AP8" s="17">
        <v>44.050335959221506</v>
      </c>
      <c r="AQ8" s="17">
        <v>35.814999999999998</v>
      </c>
      <c r="AR8" s="17">
        <v>42.649000000000001</v>
      </c>
      <c r="AS8" s="17">
        <v>53.68</v>
      </c>
      <c r="AT8" s="17">
        <v>54.613999999999997</v>
      </c>
      <c r="AU8" s="17">
        <v>51.018500000000003</v>
      </c>
      <c r="AV8" s="17">
        <v>47.423000000000002</v>
      </c>
      <c r="AW8" s="17">
        <v>40.8065</v>
      </c>
      <c r="AX8" s="17">
        <v>34.19</v>
      </c>
      <c r="AY8" s="17">
        <v>29.572499999999998</v>
      </c>
      <c r="AZ8" s="17">
        <v>24.954999999999998</v>
      </c>
      <c r="BA8" s="17">
        <v>29.81</v>
      </c>
      <c r="BB8" s="17">
        <v>34.664999999999999</v>
      </c>
      <c r="BC8" s="17">
        <v>35.064499999999995</v>
      </c>
      <c r="BD8" s="17">
        <v>35.463999999999999</v>
      </c>
      <c r="BE8" s="17">
        <v>44.664999999999999</v>
      </c>
      <c r="BF8" s="17">
        <v>53.866</v>
      </c>
      <c r="BG8" s="17">
        <v>60.738</v>
      </c>
      <c r="BH8" s="17">
        <v>67.61</v>
      </c>
      <c r="BI8" s="17">
        <v>63.564499999999995</v>
      </c>
      <c r="BJ8" s="17">
        <v>59.518999999999998</v>
      </c>
      <c r="BK8" s="17">
        <v>62.002499999999998</v>
      </c>
      <c r="BL8" s="17">
        <v>64.486000000000004</v>
      </c>
      <c r="BM8" s="17">
        <v>67.025000000000006</v>
      </c>
      <c r="BN8" s="17">
        <v>69.563999999999993</v>
      </c>
      <c r="BO8" s="17">
        <v>68.584499999999991</v>
      </c>
      <c r="BP8" s="17">
        <v>67.605000000000004</v>
      </c>
      <c r="BQ8" s="17">
        <v>63.317500000000003</v>
      </c>
      <c r="BR8" s="17">
        <v>59.03</v>
      </c>
    </row>
    <row r="9" spans="1:70" x14ac:dyDescent="0.25">
      <c r="A9" s="5" t="s">
        <v>179</v>
      </c>
      <c r="B9" s="5" t="s">
        <v>178</v>
      </c>
      <c r="C9" s="57">
        <v>33.226367006487493</v>
      </c>
      <c r="D9" s="57">
        <v>42.087291473586653</v>
      </c>
      <c r="E9" s="57">
        <v>46.207136237256726</v>
      </c>
      <c r="F9" s="57">
        <v>45.22098007414273</v>
      </c>
      <c r="G9" s="57">
        <v>42.844068582020384</v>
      </c>
      <c r="H9" s="57">
        <v>43.08097775718258</v>
      </c>
      <c r="I9" s="57">
        <v>50.011874420759966</v>
      </c>
      <c r="J9" s="57">
        <v>53.933039851714554</v>
      </c>
      <c r="K9" s="57">
        <v>51.108955050973123</v>
      </c>
      <c r="L9" s="57">
        <v>50.332483781278967</v>
      </c>
      <c r="M9" s="57">
        <v>52.165778498609825</v>
      </c>
      <c r="N9" s="57">
        <v>56.94914272474513</v>
      </c>
      <c r="O9" s="57">
        <v>66.552073679332722</v>
      </c>
      <c r="P9" s="57">
        <v>70.992527803521781</v>
      </c>
      <c r="Q9" s="57">
        <v>74.453197405004644</v>
      </c>
      <c r="R9" s="57">
        <v>63.770852641334571</v>
      </c>
      <c r="S9" s="57">
        <v>48.15772706209453</v>
      </c>
      <c r="T9" s="57">
        <v>46.283016682113072</v>
      </c>
      <c r="U9" s="57">
        <v>58.232159406858202</v>
      </c>
      <c r="V9" s="57">
        <v>63.887279888785919</v>
      </c>
      <c r="W9" s="57">
        <v>48.961712233549584</v>
      </c>
      <c r="X9" s="57">
        <v>58.458642261353106</v>
      </c>
      <c r="Y9" s="57">
        <v>69.465071825764596</v>
      </c>
      <c r="Z9" s="57">
        <v>57.901992585727527</v>
      </c>
      <c r="AA9" s="57">
        <v>67.163171918443012</v>
      </c>
      <c r="AB9" s="57">
        <v>66.634615384615387</v>
      </c>
      <c r="AC9" s="57">
        <v>74.78770852641334</v>
      </c>
      <c r="AD9" s="57">
        <v>68.248378127896203</v>
      </c>
      <c r="AE9" s="57">
        <v>75.258920296570892</v>
      </c>
      <c r="AF9" s="57">
        <v>84.596269694161265</v>
      </c>
      <c r="AG9" s="57">
        <v>86.629691844300282</v>
      </c>
      <c r="AH9" s="57">
        <v>83.392608897126962</v>
      </c>
      <c r="AI9" s="57">
        <v>83.368280815569975</v>
      </c>
      <c r="AJ9" s="57">
        <v>87.733433734939766</v>
      </c>
      <c r="AK9" s="57">
        <v>91.795644114921231</v>
      </c>
      <c r="AL9" s="57">
        <v>94.874884151992589</v>
      </c>
      <c r="AM9" s="57">
        <v>95.100208526413354</v>
      </c>
      <c r="AN9" s="57">
        <v>106.86341519925858</v>
      </c>
      <c r="AO9" s="57">
        <v>99.957136237256719</v>
      </c>
      <c r="AP9" s="57">
        <v>90.492933271547741</v>
      </c>
      <c r="AQ9" s="19">
        <v>88.665999999999997</v>
      </c>
      <c r="AR9" s="19">
        <v>97.347999999999999</v>
      </c>
      <c r="AS9" s="19">
        <v>100.949</v>
      </c>
      <c r="AT9" s="19">
        <v>98.283000000000001</v>
      </c>
      <c r="AU9" s="17">
        <v>93.759500000000003</v>
      </c>
      <c r="AV9" s="19">
        <v>89.236000000000004</v>
      </c>
      <c r="AW9" s="17">
        <v>85.512500000000003</v>
      </c>
      <c r="AX9" s="19">
        <v>81.789000000000001</v>
      </c>
      <c r="AY9" s="19">
        <v>78.239000000000004</v>
      </c>
      <c r="AZ9" s="19">
        <v>74.688999999999993</v>
      </c>
      <c r="BA9" s="19">
        <v>81.639499999999998</v>
      </c>
      <c r="BB9" s="19">
        <v>88.59</v>
      </c>
      <c r="BC9" s="19">
        <v>86.346499999999992</v>
      </c>
      <c r="BD9" s="19">
        <v>84.102999999999994</v>
      </c>
      <c r="BE9" s="17">
        <v>95.086999999999989</v>
      </c>
      <c r="BF9" s="19">
        <v>106.071</v>
      </c>
      <c r="BG9" s="17">
        <v>108.033</v>
      </c>
      <c r="BH9" s="19">
        <v>109.995</v>
      </c>
      <c r="BI9" s="17">
        <v>108.3845</v>
      </c>
      <c r="BJ9" s="19">
        <v>106.774</v>
      </c>
      <c r="BK9" s="17">
        <v>107.899</v>
      </c>
      <c r="BL9" s="19">
        <v>109.024</v>
      </c>
      <c r="BM9" s="17">
        <v>114.724</v>
      </c>
      <c r="BN9" s="19">
        <v>120.42400000000001</v>
      </c>
      <c r="BO9" s="17">
        <v>120.349</v>
      </c>
      <c r="BP9" s="19">
        <v>120.274</v>
      </c>
      <c r="BQ9" s="17">
        <v>120.08799999999999</v>
      </c>
      <c r="BR9" s="19">
        <v>119.902</v>
      </c>
    </row>
    <row r="10" spans="1:70" x14ac:dyDescent="0.25">
      <c r="A10" s="5" t="s">
        <v>177</v>
      </c>
      <c r="B10" s="5" t="s">
        <v>176</v>
      </c>
      <c r="C10" s="57">
        <v>44.445377664504178</v>
      </c>
      <c r="D10" s="57">
        <v>43.239979147358667</v>
      </c>
      <c r="E10" s="57">
        <v>41.225382298424464</v>
      </c>
      <c r="F10" s="57">
        <v>41.506313716404073</v>
      </c>
      <c r="G10" s="57">
        <v>40.26442307692308</v>
      </c>
      <c r="H10" s="57">
        <v>41.637511584800741</v>
      </c>
      <c r="I10" s="57">
        <v>40.417632066728451</v>
      </c>
      <c r="J10" s="57">
        <v>39.543558850787768</v>
      </c>
      <c r="K10" s="57">
        <v>37.677826691380908</v>
      </c>
      <c r="L10" s="57">
        <v>37.375173772011124</v>
      </c>
      <c r="M10" s="57">
        <v>36.881950880444862</v>
      </c>
      <c r="N10" s="57">
        <v>40.144230769230774</v>
      </c>
      <c r="O10" s="57">
        <v>39.565569972196478</v>
      </c>
      <c r="P10" s="57">
        <v>39.960322057460608</v>
      </c>
      <c r="Q10" s="57">
        <v>41.908016682113065</v>
      </c>
      <c r="R10" s="57">
        <v>40.360866543095462</v>
      </c>
      <c r="S10" s="57">
        <v>44.977120018535679</v>
      </c>
      <c r="T10" s="57">
        <v>42.54749768303985</v>
      </c>
      <c r="U10" s="57">
        <v>39.533711770157559</v>
      </c>
      <c r="V10" s="57">
        <v>36.819972196478226</v>
      </c>
      <c r="W10" s="57">
        <v>34.910217794253938</v>
      </c>
      <c r="X10" s="57">
        <v>34.058155699721965</v>
      </c>
      <c r="Y10" s="57">
        <v>33.426494439295645</v>
      </c>
      <c r="Z10" s="57">
        <v>35.54680259499537</v>
      </c>
      <c r="AA10" s="57">
        <v>37.41977525486562</v>
      </c>
      <c r="AB10" s="57">
        <v>34.430607043558851</v>
      </c>
      <c r="AC10" s="57">
        <v>34.119555143651532</v>
      </c>
      <c r="AD10" s="57">
        <v>56.122567191844304</v>
      </c>
      <c r="AE10" s="57">
        <v>52.952386468952739</v>
      </c>
      <c r="AF10" s="57">
        <v>52.374304911955512</v>
      </c>
      <c r="AG10" s="57">
        <v>51.821130676552364</v>
      </c>
      <c r="AH10" s="57">
        <v>48.206672845227068</v>
      </c>
      <c r="AI10" s="57">
        <v>54.038171918443005</v>
      </c>
      <c r="AJ10" s="57">
        <v>53.604610750695095</v>
      </c>
      <c r="AK10" s="57">
        <v>52.826691380908251</v>
      </c>
      <c r="AL10" s="57">
        <v>54.830282669138093</v>
      </c>
      <c r="AM10" s="57">
        <v>56.976656626506028</v>
      </c>
      <c r="AN10" s="57">
        <v>53.765929101019466</v>
      </c>
      <c r="AO10" s="57">
        <v>48.249826227988883</v>
      </c>
      <c r="AP10" s="57">
        <v>44.979436978683971</v>
      </c>
      <c r="AQ10" s="19">
        <v>41.863999999999997</v>
      </c>
      <c r="AR10" s="19">
        <v>40.274000000000001</v>
      </c>
      <c r="AS10" s="19">
        <v>38.530999999999999</v>
      </c>
      <c r="AT10" s="19">
        <v>56.323999999999998</v>
      </c>
      <c r="AU10" s="17">
        <v>55.968000000000004</v>
      </c>
      <c r="AV10" s="19">
        <v>55.612000000000002</v>
      </c>
      <c r="AW10" s="17">
        <v>58.1175</v>
      </c>
      <c r="AX10" s="19">
        <v>60.622999999999998</v>
      </c>
      <c r="AY10" s="19">
        <v>66.950500000000005</v>
      </c>
      <c r="AZ10" s="19">
        <v>73.278000000000006</v>
      </c>
      <c r="BA10" s="19">
        <v>73.673500000000004</v>
      </c>
      <c r="BB10" s="19">
        <v>74.069000000000003</v>
      </c>
      <c r="BC10" s="19">
        <v>73.016999999999996</v>
      </c>
      <c r="BD10" s="19">
        <v>71.965000000000003</v>
      </c>
      <c r="BE10" s="17">
        <v>68.052500000000009</v>
      </c>
      <c r="BF10" s="19">
        <v>64.14</v>
      </c>
      <c r="BG10" s="17">
        <v>65.040500000000009</v>
      </c>
      <c r="BH10" s="19">
        <v>65.941000000000003</v>
      </c>
      <c r="BI10" s="17">
        <v>64.117500000000007</v>
      </c>
      <c r="BJ10" s="19">
        <v>62.293999999999997</v>
      </c>
      <c r="BK10" s="17">
        <v>61.356499999999997</v>
      </c>
      <c r="BL10" s="19">
        <v>60.418999999999997</v>
      </c>
      <c r="BM10" s="17">
        <v>68.532499999999999</v>
      </c>
      <c r="BN10" s="19">
        <v>76.646000000000001</v>
      </c>
      <c r="BO10" s="17">
        <v>78.284500000000008</v>
      </c>
      <c r="BP10" s="19">
        <v>79.923000000000002</v>
      </c>
      <c r="BQ10" s="17">
        <v>81.444000000000003</v>
      </c>
      <c r="BR10" s="19">
        <v>82.965000000000003</v>
      </c>
    </row>
    <row r="11" spans="1:70" x14ac:dyDescent="0.25">
      <c r="A11" s="5" t="s">
        <v>175</v>
      </c>
      <c r="B11" s="5" t="s">
        <v>174</v>
      </c>
      <c r="C11" s="57">
        <v>77.671744670991657</v>
      </c>
      <c r="D11" s="57">
        <v>85.327270620945328</v>
      </c>
      <c r="E11" s="57">
        <v>87.432518535681183</v>
      </c>
      <c r="F11" s="57">
        <v>86.72729379054681</v>
      </c>
      <c r="G11" s="57">
        <v>83.108491658943464</v>
      </c>
      <c r="H11" s="57">
        <v>84.718489341983329</v>
      </c>
      <c r="I11" s="57">
        <v>90.429506487488425</v>
      </c>
      <c r="J11" s="57">
        <v>93.476598702502315</v>
      </c>
      <c r="K11" s="57">
        <v>88.786781742354037</v>
      </c>
      <c r="L11" s="57">
        <v>87.70765755329009</v>
      </c>
      <c r="M11" s="57">
        <v>89.047729379054687</v>
      </c>
      <c r="N11" s="57">
        <v>97.093373493975918</v>
      </c>
      <c r="O11" s="57">
        <v>106.11764365152921</v>
      </c>
      <c r="P11" s="57">
        <v>110.9528498609824</v>
      </c>
      <c r="Q11" s="57">
        <v>116.3612140871177</v>
      </c>
      <c r="R11" s="57">
        <v>104.13171918443003</v>
      </c>
      <c r="S11" s="57">
        <v>93.134847080630223</v>
      </c>
      <c r="T11" s="57">
        <v>88.830514365152922</v>
      </c>
      <c r="U11" s="57">
        <v>97.765871177015754</v>
      </c>
      <c r="V11" s="57">
        <v>100.70725208526413</v>
      </c>
      <c r="W11" s="57">
        <v>83.871930027803529</v>
      </c>
      <c r="X11" s="57">
        <v>92.516797961075071</v>
      </c>
      <c r="Y11" s="57">
        <v>102.89156626506025</v>
      </c>
      <c r="Z11" s="57">
        <v>93.448795180722897</v>
      </c>
      <c r="AA11" s="57">
        <v>104.58294717330863</v>
      </c>
      <c r="AB11" s="57">
        <v>101.06522242817425</v>
      </c>
      <c r="AC11" s="57">
        <v>108.90726367006489</v>
      </c>
      <c r="AD11" s="57">
        <v>124.3709453197405</v>
      </c>
      <c r="AE11" s="57">
        <v>128.21130676552363</v>
      </c>
      <c r="AF11" s="57">
        <v>136.9705746061168</v>
      </c>
      <c r="AG11" s="57">
        <v>138.45082252085265</v>
      </c>
      <c r="AH11" s="57">
        <v>131.59928174235404</v>
      </c>
      <c r="AI11" s="57">
        <v>137.40645273401299</v>
      </c>
      <c r="AJ11" s="57">
        <v>141.33804448563484</v>
      </c>
      <c r="AK11" s="57">
        <v>144.62233549582947</v>
      </c>
      <c r="AL11" s="57">
        <v>149.70516682113069</v>
      </c>
      <c r="AM11" s="57">
        <v>152.07686515291937</v>
      </c>
      <c r="AN11" s="57">
        <v>160.62934430027804</v>
      </c>
      <c r="AO11" s="57">
        <v>148.2069624652456</v>
      </c>
      <c r="AP11" s="57">
        <v>135.47237025023171</v>
      </c>
      <c r="AQ11" s="19">
        <v>130.53</v>
      </c>
      <c r="AR11" s="19">
        <v>137.62200000000001</v>
      </c>
      <c r="AS11" s="19">
        <v>139.47999999999999</v>
      </c>
      <c r="AT11" s="19">
        <v>154.607</v>
      </c>
      <c r="AU11" s="17">
        <v>149.72750000000002</v>
      </c>
      <c r="AV11" s="19">
        <v>144.84800000000001</v>
      </c>
      <c r="AW11" s="17">
        <v>143.63</v>
      </c>
      <c r="AX11" s="19">
        <v>142.41200000000001</v>
      </c>
      <c r="AY11" s="19">
        <v>145.18950000000001</v>
      </c>
      <c r="AZ11" s="19">
        <v>147.96700000000001</v>
      </c>
      <c r="BA11" s="19">
        <v>155.31299999999999</v>
      </c>
      <c r="BB11" s="19">
        <v>162.65899999999999</v>
      </c>
      <c r="BC11" s="19">
        <v>159.36349999999999</v>
      </c>
      <c r="BD11" s="19">
        <v>156.06800000000001</v>
      </c>
      <c r="BE11" s="17">
        <v>163.1395</v>
      </c>
      <c r="BF11" s="19">
        <v>170.21100000000001</v>
      </c>
      <c r="BG11" s="17">
        <v>173.07350000000002</v>
      </c>
      <c r="BH11" s="19">
        <v>175.93600000000001</v>
      </c>
      <c r="BI11" s="17">
        <v>172.50200000000001</v>
      </c>
      <c r="BJ11" s="19">
        <v>169.06800000000001</v>
      </c>
      <c r="BK11" s="17">
        <v>169.25550000000001</v>
      </c>
      <c r="BL11" s="19">
        <v>169.44300000000001</v>
      </c>
      <c r="BM11" s="17">
        <v>183.25650000000002</v>
      </c>
      <c r="BN11" s="19">
        <v>197.07</v>
      </c>
      <c r="BO11" s="17">
        <v>198.6335</v>
      </c>
      <c r="BP11" s="19">
        <v>200.197</v>
      </c>
      <c r="BQ11" s="17">
        <v>201.53199999999998</v>
      </c>
      <c r="BR11" s="19">
        <v>202.86699999999999</v>
      </c>
    </row>
    <row r="12" spans="1:70" x14ac:dyDescent="0.25">
      <c r="A12" s="5" t="s">
        <v>173</v>
      </c>
      <c r="B12" s="18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8"/>
      <c r="BE12" s="17"/>
      <c r="BF12" s="18"/>
      <c r="BG12" s="17"/>
      <c r="BH12" s="18"/>
      <c r="BI12" s="17"/>
      <c r="BJ12" s="18"/>
      <c r="BK12" s="17"/>
      <c r="BL12" s="18"/>
      <c r="BM12" s="17"/>
      <c r="BN12" s="18"/>
      <c r="BO12" s="17"/>
      <c r="BP12" s="18"/>
      <c r="BQ12" s="17"/>
      <c r="BR12" s="18"/>
    </row>
    <row r="13" spans="1:70" x14ac:dyDescent="0.25">
      <c r="A13" s="6" t="s">
        <v>172</v>
      </c>
      <c r="B13" s="6" t="s">
        <v>171</v>
      </c>
      <c r="C13" s="17">
        <v>5.7686515291936979</v>
      </c>
      <c r="D13" s="17">
        <v>15.200706672845227</v>
      </c>
      <c r="E13" s="17">
        <v>14.16241890639481</v>
      </c>
      <c r="F13" s="17">
        <v>14.684024559777573</v>
      </c>
      <c r="G13" s="17">
        <v>13.608086190917517</v>
      </c>
      <c r="H13" s="17">
        <v>14.352409638554217</v>
      </c>
      <c r="I13" s="17">
        <v>18.926378591288231</v>
      </c>
      <c r="J13" s="17">
        <v>22.108723354958297</v>
      </c>
      <c r="K13" s="17">
        <v>20.148575069508805</v>
      </c>
      <c r="L13" s="17">
        <v>15.085437905468028</v>
      </c>
      <c r="M13" s="17">
        <v>2.9335611677479148</v>
      </c>
      <c r="N13" s="17">
        <v>10.478452270620945</v>
      </c>
      <c r="O13" s="17">
        <v>26.830398517145507</v>
      </c>
      <c r="P13" s="17">
        <v>37.830166821130682</v>
      </c>
      <c r="Q13" s="17">
        <v>43.676726135310474</v>
      </c>
      <c r="R13" s="17">
        <v>36.116195551436519</v>
      </c>
      <c r="S13" s="17">
        <v>28.455746061167748</v>
      </c>
      <c r="T13" s="17">
        <v>19.296512974976828</v>
      </c>
      <c r="U13" s="17">
        <v>24.731232622798888</v>
      </c>
      <c r="V13" s="17">
        <v>28.806475903614459</v>
      </c>
      <c r="W13" s="17">
        <v>14.065396200185356</v>
      </c>
      <c r="X13" s="17">
        <v>17.604552826691382</v>
      </c>
      <c r="Y13" s="17">
        <v>26.111272011121407</v>
      </c>
      <c r="Z13" s="17">
        <v>17.079761353104725</v>
      </c>
      <c r="AA13" s="17">
        <v>27.673772011121411</v>
      </c>
      <c r="AB13" s="17">
        <v>17.992354031510658</v>
      </c>
      <c r="AC13" s="17">
        <v>21.884557460611678</v>
      </c>
      <c r="AD13" s="17">
        <v>20.767782669138089</v>
      </c>
      <c r="AE13" s="17">
        <v>18.626332252085266</v>
      </c>
      <c r="AF13" s="17">
        <v>22.84464782205746</v>
      </c>
      <c r="AG13" s="17">
        <v>22.526355421686748</v>
      </c>
      <c r="AH13" s="17">
        <v>16.322694624652456</v>
      </c>
      <c r="AI13" s="17">
        <v>19.766276645041703</v>
      </c>
      <c r="AJ13" s="17">
        <v>18.303116311399446</v>
      </c>
      <c r="AK13" s="17">
        <v>19.544717330861907</v>
      </c>
      <c r="AL13" s="17">
        <v>22.628301668211307</v>
      </c>
      <c r="AM13" s="17">
        <v>25.125695088044488</v>
      </c>
      <c r="AN13" s="17">
        <v>33.244033827618168</v>
      </c>
      <c r="AO13" s="17">
        <v>23.372045875810937</v>
      </c>
      <c r="AP13" s="17">
        <v>14.593373493975903</v>
      </c>
      <c r="AQ13" s="17">
        <v>13.238</v>
      </c>
      <c r="AR13" s="17">
        <v>12.914999999999999</v>
      </c>
      <c r="AS13" s="17">
        <v>15.667</v>
      </c>
      <c r="AT13" s="17">
        <v>14.978</v>
      </c>
      <c r="AU13" s="17">
        <v>12.652999999999999</v>
      </c>
      <c r="AV13" s="17">
        <v>10.327999999999999</v>
      </c>
      <c r="AW13" s="17">
        <v>6.0949999999999998</v>
      </c>
      <c r="AX13" s="17">
        <v>1.8620000000000001</v>
      </c>
      <c r="AY13" s="17">
        <v>2.1819999999999999</v>
      </c>
      <c r="AZ13" s="17">
        <v>2.5019999999999998</v>
      </c>
      <c r="BA13" s="17">
        <v>2.1819999999999999</v>
      </c>
      <c r="BB13" s="17">
        <v>1.8620000000000001</v>
      </c>
      <c r="BC13" s="17">
        <v>3.0314999999999999</v>
      </c>
      <c r="BD13" s="17">
        <v>4.2009999999999996</v>
      </c>
      <c r="BE13" s="17">
        <v>9.1464999999999996</v>
      </c>
      <c r="BF13" s="17">
        <v>14.092000000000001</v>
      </c>
      <c r="BG13" s="17">
        <v>19.849</v>
      </c>
      <c r="BH13" s="17">
        <v>25.606000000000002</v>
      </c>
      <c r="BI13" s="17">
        <v>20.515000000000001</v>
      </c>
      <c r="BJ13" s="17">
        <v>15.423999999999999</v>
      </c>
      <c r="BK13" s="17">
        <v>15.783999999999999</v>
      </c>
      <c r="BL13" s="17">
        <v>16.143999999999998</v>
      </c>
      <c r="BM13" s="17">
        <v>21.481999999999999</v>
      </c>
      <c r="BN13" s="17">
        <v>26.82</v>
      </c>
      <c r="BO13" s="17">
        <v>26.366500000000002</v>
      </c>
      <c r="BP13" s="17">
        <v>25.913</v>
      </c>
      <c r="BQ13" s="17">
        <v>22.628500000000003</v>
      </c>
      <c r="BR13" s="17">
        <v>19.344000000000001</v>
      </c>
    </row>
    <row r="14" spans="1:70" x14ac:dyDescent="0.25">
      <c r="A14" s="5" t="s">
        <v>170</v>
      </c>
      <c r="B14" s="5" t="s">
        <v>169</v>
      </c>
      <c r="C14" s="57">
        <v>14.710669601482854</v>
      </c>
      <c r="D14" s="57">
        <v>27.537071362372568</v>
      </c>
      <c r="E14" s="57">
        <v>27.301031047265987</v>
      </c>
      <c r="F14" s="57">
        <v>26.660391566265062</v>
      </c>
      <c r="G14" s="57">
        <v>22.387048192771086</v>
      </c>
      <c r="H14" s="57">
        <v>26.769867933271549</v>
      </c>
      <c r="I14" s="57">
        <v>31.964202965708992</v>
      </c>
      <c r="J14" s="57">
        <v>35.6290546802595</v>
      </c>
      <c r="K14" s="57">
        <v>29.386005560704355</v>
      </c>
      <c r="L14" s="57">
        <v>27.923714087117705</v>
      </c>
      <c r="M14" s="57">
        <v>26.50573447636701</v>
      </c>
      <c r="N14" s="57">
        <v>32.729958294717335</v>
      </c>
      <c r="O14" s="57">
        <v>46.775081093605188</v>
      </c>
      <c r="P14" s="57">
        <v>57.741543095458759</v>
      </c>
      <c r="Q14" s="57">
        <v>62.605421686746986</v>
      </c>
      <c r="R14" s="57">
        <v>50.735924467099174</v>
      </c>
      <c r="S14" s="57">
        <v>40.853799814643189</v>
      </c>
      <c r="T14" s="57">
        <v>36.191786376274329</v>
      </c>
      <c r="U14" s="57">
        <v>43.32918211306766</v>
      </c>
      <c r="V14" s="57">
        <v>44.848818350324379</v>
      </c>
      <c r="W14" s="57">
        <v>28.694392956441149</v>
      </c>
      <c r="X14" s="57">
        <v>37.197926320667293</v>
      </c>
      <c r="Y14" s="57">
        <v>48.28979379054681</v>
      </c>
      <c r="Z14" s="57">
        <v>35.421976367006494</v>
      </c>
      <c r="AA14" s="57">
        <v>46.42087581093606</v>
      </c>
      <c r="AB14" s="57">
        <v>41.53035217794254</v>
      </c>
      <c r="AC14" s="57">
        <v>47.795702038924929</v>
      </c>
      <c r="AD14" s="57">
        <v>41.071594068582023</v>
      </c>
      <c r="AE14" s="57">
        <v>39.831441149212239</v>
      </c>
      <c r="AF14" s="57">
        <v>46.338623725671916</v>
      </c>
      <c r="AG14" s="57">
        <v>45.177247451343838</v>
      </c>
      <c r="AH14" s="57">
        <v>36.349918906394812</v>
      </c>
      <c r="AI14" s="57">
        <v>41.139654772937909</v>
      </c>
      <c r="AJ14" s="57">
        <v>43.214202965708992</v>
      </c>
      <c r="AK14" s="57">
        <v>44.083352641334571</v>
      </c>
      <c r="AL14" s="57">
        <v>45.315396200185361</v>
      </c>
      <c r="AM14" s="57">
        <v>48.33063021316034</v>
      </c>
      <c r="AN14" s="57">
        <v>56.125753012048193</v>
      </c>
      <c r="AO14" s="57">
        <v>45.591114457831324</v>
      </c>
      <c r="AP14" s="57">
        <v>33.272126969416128</v>
      </c>
      <c r="AQ14" s="19">
        <v>29.777000000000001</v>
      </c>
      <c r="AR14" s="19">
        <v>36.005000000000003</v>
      </c>
      <c r="AS14" s="19">
        <v>37.375</v>
      </c>
      <c r="AT14" s="19">
        <v>34.343000000000004</v>
      </c>
      <c r="AU14" s="17">
        <v>31.820500000000003</v>
      </c>
      <c r="AV14" s="19">
        <v>29.297999999999998</v>
      </c>
      <c r="AW14" s="17">
        <v>22.832999999999998</v>
      </c>
      <c r="AX14" s="19">
        <v>16.367999999999999</v>
      </c>
      <c r="AY14" s="19">
        <v>20.5015</v>
      </c>
      <c r="AZ14" s="19">
        <v>24.635000000000002</v>
      </c>
      <c r="BA14" s="19">
        <v>24.781500000000001</v>
      </c>
      <c r="BB14" s="19">
        <v>24.928000000000001</v>
      </c>
      <c r="BC14" s="19">
        <v>25.009500000000003</v>
      </c>
      <c r="BD14" s="19">
        <v>25.091000000000001</v>
      </c>
      <c r="BE14" s="17">
        <v>30.686</v>
      </c>
      <c r="BF14" s="19">
        <v>36.280999999999999</v>
      </c>
      <c r="BG14" s="17">
        <v>41.718999999999994</v>
      </c>
      <c r="BH14" s="19">
        <v>47.156999999999996</v>
      </c>
      <c r="BI14" s="17">
        <v>40.341999999999999</v>
      </c>
      <c r="BJ14" s="19">
        <v>33.527000000000001</v>
      </c>
      <c r="BK14" s="17">
        <v>34.601500000000001</v>
      </c>
      <c r="BL14" s="19">
        <v>35.676000000000002</v>
      </c>
      <c r="BM14" s="17">
        <v>40.161500000000004</v>
      </c>
      <c r="BN14" s="19">
        <v>44.646999999999998</v>
      </c>
      <c r="BO14" s="17">
        <v>46.0715</v>
      </c>
      <c r="BP14" s="19">
        <v>47.496000000000002</v>
      </c>
      <c r="BQ14" s="17">
        <v>45.396000000000001</v>
      </c>
      <c r="BR14" s="19">
        <v>43.295999999999999</v>
      </c>
    </row>
    <row r="15" spans="1:70" x14ac:dyDescent="0.25">
      <c r="A15" s="6" t="s">
        <v>168</v>
      </c>
      <c r="B15" s="6" t="s">
        <v>167</v>
      </c>
      <c r="C15" s="17">
        <v>2.6503127896200187</v>
      </c>
      <c r="D15" s="17">
        <v>2.739226135310473</v>
      </c>
      <c r="E15" s="17">
        <v>2.6662418906394811</v>
      </c>
      <c r="F15" s="17">
        <v>1.2317539388322523</v>
      </c>
      <c r="G15" s="17">
        <v>1.2317539388322523</v>
      </c>
      <c r="H15" s="17">
        <v>0.92794253938832261</v>
      </c>
      <c r="I15" s="17">
        <v>1.2317539388322523</v>
      </c>
      <c r="J15" s="17">
        <v>0</v>
      </c>
      <c r="K15" s="17">
        <v>0</v>
      </c>
      <c r="L15" s="17">
        <v>0</v>
      </c>
      <c r="M15" s="17">
        <v>0</v>
      </c>
      <c r="N15" s="17">
        <v>0.15349860982391103</v>
      </c>
      <c r="O15" s="17">
        <v>0</v>
      </c>
      <c r="P15" s="17">
        <v>0.14596848934198334</v>
      </c>
      <c r="Q15" s="17">
        <v>0.14596848934198334</v>
      </c>
      <c r="R15" s="17">
        <v>0</v>
      </c>
      <c r="S15" s="17">
        <v>2.3169601482854497E-3</v>
      </c>
      <c r="T15" s="17">
        <v>2.3169601482854497E-3</v>
      </c>
      <c r="U15" s="17">
        <v>1.7377201112140873E-3</v>
      </c>
      <c r="V15" s="17">
        <v>3.9677942539388326E-2</v>
      </c>
      <c r="W15" s="17">
        <v>5.7924003707136244E-4</v>
      </c>
      <c r="X15" s="17">
        <v>0</v>
      </c>
      <c r="Y15" s="17">
        <v>0</v>
      </c>
      <c r="Z15" s="17">
        <v>0.14452038924930491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0.50191149212233555</v>
      </c>
      <c r="AJ15" s="17">
        <v>0.97486098239110297</v>
      </c>
      <c r="AK15" s="17">
        <v>1.0600092678405932</v>
      </c>
      <c r="AL15" s="17">
        <v>1.1746987951807228</v>
      </c>
      <c r="AM15" s="17">
        <v>1.2468141797961074</v>
      </c>
      <c r="AN15" s="17">
        <v>1.2867817423540315</v>
      </c>
      <c r="AO15" s="17">
        <v>1.2867817423540315</v>
      </c>
      <c r="AP15" s="17">
        <v>1.2867817423540315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2.5804999999999998</v>
      </c>
      <c r="BP15" s="17">
        <v>5.1609999999999996</v>
      </c>
      <c r="BQ15" s="17">
        <v>6.6055000000000001</v>
      </c>
      <c r="BR15" s="17">
        <v>8.0500000000000007</v>
      </c>
    </row>
    <row r="16" spans="1:70" x14ac:dyDescent="0.25">
      <c r="A16" s="5" t="s">
        <v>166</v>
      </c>
      <c r="B16" s="5" t="s">
        <v>165</v>
      </c>
      <c r="C16" s="57">
        <v>5.6041473586654318</v>
      </c>
      <c r="D16" s="57">
        <v>5.5511468952734022</v>
      </c>
      <c r="E16" s="57">
        <v>5.3359592215013905</v>
      </c>
      <c r="F16" s="57">
        <v>3.7601367006487489</v>
      </c>
      <c r="G16" s="57">
        <v>3.6179332715477299</v>
      </c>
      <c r="H16" s="57">
        <v>3.258514828544949</v>
      </c>
      <c r="I16" s="57">
        <v>3.4195435588507879</v>
      </c>
      <c r="J16" s="57">
        <v>1.7580803985171454</v>
      </c>
      <c r="K16" s="57">
        <v>2.4768303985171456</v>
      </c>
      <c r="L16" s="57">
        <v>2.9741079703429101</v>
      </c>
      <c r="M16" s="57">
        <v>2.2164620018535679</v>
      </c>
      <c r="N16" s="57">
        <v>2.5011584800741424</v>
      </c>
      <c r="O16" s="57">
        <v>1.7220806302131604</v>
      </c>
      <c r="P16" s="57">
        <v>2.166936978683967</v>
      </c>
      <c r="Q16" s="57">
        <v>2.0180722891566267</v>
      </c>
      <c r="R16" s="57">
        <v>3.2692307692307696</v>
      </c>
      <c r="S16" s="57">
        <v>2.0820783132530121</v>
      </c>
      <c r="T16" s="57">
        <v>2.0820783132530121</v>
      </c>
      <c r="U16" s="57">
        <v>2.26395968489342</v>
      </c>
      <c r="V16" s="57">
        <v>2.1527455977757182</v>
      </c>
      <c r="W16" s="57">
        <v>1.9007761816496755</v>
      </c>
      <c r="X16" s="57">
        <v>1.9001969416126043</v>
      </c>
      <c r="Y16" s="57">
        <v>1.742354031510658</v>
      </c>
      <c r="Z16" s="57">
        <v>1.6569161260426322</v>
      </c>
      <c r="AA16" s="57">
        <v>1.5564179796107507</v>
      </c>
      <c r="AB16" s="57">
        <v>1.5564179796107507</v>
      </c>
      <c r="AC16" s="57">
        <v>1.3177710843373494</v>
      </c>
      <c r="AD16" s="57">
        <v>0.99021084337349408</v>
      </c>
      <c r="AE16" s="57">
        <v>4.9052942539388331</v>
      </c>
      <c r="AF16" s="57">
        <v>5.0275139017608907</v>
      </c>
      <c r="AG16" s="57">
        <v>5</v>
      </c>
      <c r="AH16" s="57">
        <v>4.3744207599629288</v>
      </c>
      <c r="AI16" s="57">
        <v>4.6330514365152924</v>
      </c>
      <c r="AJ16" s="57">
        <v>4.8227525486561635</v>
      </c>
      <c r="AK16" s="57">
        <v>4.6307344763670066</v>
      </c>
      <c r="AL16" s="57">
        <v>4.6437673772011117</v>
      </c>
      <c r="AM16" s="57">
        <v>4.5971385542168672</v>
      </c>
      <c r="AN16" s="57">
        <v>4.4844763670064873</v>
      </c>
      <c r="AO16" s="57">
        <v>4.2597312326227987</v>
      </c>
      <c r="AP16" s="57">
        <v>3.8533943466172382</v>
      </c>
      <c r="AQ16" s="19">
        <v>2.4279999999999999</v>
      </c>
      <c r="AR16" s="19">
        <v>2.2639999999999998</v>
      </c>
      <c r="AS16" s="19">
        <v>2.1259999999999999</v>
      </c>
      <c r="AT16" s="19">
        <v>4.6310000000000002</v>
      </c>
      <c r="AU16" s="17">
        <v>4.3959999999999999</v>
      </c>
      <c r="AV16" s="19">
        <v>4.1609999999999996</v>
      </c>
      <c r="AW16" s="17">
        <v>4.0694999999999997</v>
      </c>
      <c r="AX16" s="19">
        <v>3.9780000000000002</v>
      </c>
      <c r="AY16" s="19">
        <v>3.8140000000000001</v>
      </c>
      <c r="AZ16" s="19">
        <v>3.65</v>
      </c>
      <c r="BA16" s="19">
        <v>3.6425000000000001</v>
      </c>
      <c r="BB16" s="19">
        <v>3.6349999999999998</v>
      </c>
      <c r="BC16" s="19">
        <v>3.8939999999999997</v>
      </c>
      <c r="BD16" s="19">
        <v>4.1529999999999996</v>
      </c>
      <c r="BE16" s="17">
        <v>3.8819999999999997</v>
      </c>
      <c r="BF16" s="19">
        <v>3.6110000000000002</v>
      </c>
      <c r="BG16" s="17">
        <v>3.5739999999999998</v>
      </c>
      <c r="BH16" s="19">
        <v>3.5369999999999999</v>
      </c>
      <c r="BI16" s="17">
        <v>4.1534999999999993</v>
      </c>
      <c r="BJ16" s="19">
        <v>4.7699999999999996</v>
      </c>
      <c r="BK16" s="17">
        <v>4.5664999999999996</v>
      </c>
      <c r="BL16" s="19">
        <v>4.3630000000000004</v>
      </c>
      <c r="BM16" s="17">
        <v>5.6790000000000003</v>
      </c>
      <c r="BN16" s="19">
        <v>6.9950000000000001</v>
      </c>
      <c r="BO16" s="17">
        <v>9.4544999999999995</v>
      </c>
      <c r="BP16" s="19">
        <v>11.914</v>
      </c>
      <c r="BQ16" s="17">
        <v>14.502500000000001</v>
      </c>
      <c r="BR16" s="19">
        <v>17.091000000000001</v>
      </c>
    </row>
    <row r="17" spans="1:71" x14ac:dyDescent="0.25">
      <c r="A17" s="5" t="s">
        <v>164</v>
      </c>
      <c r="B17" s="5" t="s">
        <v>163</v>
      </c>
      <c r="C17" s="57">
        <v>20.314816960148285</v>
      </c>
      <c r="D17" s="57">
        <v>33.08821825764597</v>
      </c>
      <c r="E17" s="57">
        <v>32.636990268767377</v>
      </c>
      <c r="F17" s="57">
        <v>30.420528266913809</v>
      </c>
      <c r="G17" s="57">
        <v>26.004981464318817</v>
      </c>
      <c r="H17" s="57">
        <v>30.028382761816498</v>
      </c>
      <c r="I17" s="57">
        <v>35.383746524559783</v>
      </c>
      <c r="J17" s="57">
        <v>37.570377664504178</v>
      </c>
      <c r="K17" s="57">
        <v>31.862835959221499</v>
      </c>
      <c r="L17" s="57">
        <v>30.897822057460615</v>
      </c>
      <c r="M17" s="57">
        <v>28.722196478220578</v>
      </c>
      <c r="N17" s="57">
        <v>35.231116774791474</v>
      </c>
      <c r="O17" s="57">
        <v>48.497161723818351</v>
      </c>
      <c r="P17" s="57">
        <v>59.90848007414273</v>
      </c>
      <c r="Q17" s="57">
        <v>64.623493975903614</v>
      </c>
      <c r="R17" s="57">
        <v>54.005155236329934</v>
      </c>
      <c r="S17" s="57">
        <v>42.935878127896203</v>
      </c>
      <c r="T17" s="57">
        <v>38.273864689527336</v>
      </c>
      <c r="U17" s="57">
        <v>45.593141797961081</v>
      </c>
      <c r="V17" s="57">
        <v>47.001563948100099</v>
      </c>
      <c r="W17" s="57">
        <v>30.595169138090824</v>
      </c>
      <c r="X17" s="57">
        <v>39.098123262279898</v>
      </c>
      <c r="Y17" s="57">
        <v>50.03214782205746</v>
      </c>
      <c r="Z17" s="57">
        <v>37.078892493049125</v>
      </c>
      <c r="AA17" s="57">
        <v>47.977293790546803</v>
      </c>
      <c r="AB17" s="57">
        <v>43.086770157553289</v>
      </c>
      <c r="AC17" s="57">
        <v>49.113473123262281</v>
      </c>
      <c r="AD17" s="57">
        <v>42.061804911955512</v>
      </c>
      <c r="AE17" s="57">
        <v>44.736735403151073</v>
      </c>
      <c r="AF17" s="57">
        <v>51.366137627432813</v>
      </c>
      <c r="AG17" s="57">
        <v>50.177247451343838</v>
      </c>
      <c r="AH17" s="57">
        <v>40.724339666357743</v>
      </c>
      <c r="AI17" s="57">
        <v>45.772706209453197</v>
      </c>
      <c r="AJ17" s="57">
        <v>48.036955514365161</v>
      </c>
      <c r="AK17" s="57">
        <v>48.714087117701581</v>
      </c>
      <c r="AL17" s="57">
        <v>49.95916357738647</v>
      </c>
      <c r="AM17" s="57">
        <v>52.927768767377202</v>
      </c>
      <c r="AN17" s="57">
        <v>60.610229379054687</v>
      </c>
      <c r="AO17" s="57">
        <v>49.850845690454129</v>
      </c>
      <c r="AP17" s="57">
        <v>37.125521316033371</v>
      </c>
      <c r="AQ17" s="19">
        <f>AQ16+AQ14</f>
        <v>32.204999999999998</v>
      </c>
      <c r="AR17" s="19">
        <f>AR16+AR14</f>
        <v>38.269000000000005</v>
      </c>
      <c r="AS17" s="19">
        <f>AS16+AS14</f>
        <v>39.500999999999998</v>
      </c>
      <c r="AT17" s="19">
        <v>38.973999999999997</v>
      </c>
      <c r="AU17" s="17">
        <v>36.216499999999996</v>
      </c>
      <c r="AV17" s="19">
        <f>AV16+AV14</f>
        <v>33.458999999999996</v>
      </c>
      <c r="AW17" s="17">
        <v>26.902499999999996</v>
      </c>
      <c r="AX17" s="19">
        <v>20.346</v>
      </c>
      <c r="AY17" s="19">
        <v>24.3155</v>
      </c>
      <c r="AZ17" s="19">
        <f>AZ14+AZ16</f>
        <v>28.285</v>
      </c>
      <c r="BA17" s="19">
        <v>28.423999999999999</v>
      </c>
      <c r="BB17" s="19">
        <f>BB14+BB16</f>
        <v>28.563000000000002</v>
      </c>
      <c r="BC17" s="19">
        <v>28.903500000000001</v>
      </c>
      <c r="BD17" s="19">
        <f>BD14+BD16</f>
        <v>29.244</v>
      </c>
      <c r="BE17" s="17">
        <v>34.567999999999998</v>
      </c>
      <c r="BF17" s="19">
        <v>39.892000000000003</v>
      </c>
      <c r="BG17" s="17">
        <v>45.292999999999999</v>
      </c>
      <c r="BH17" s="19">
        <f>BH16+BH14</f>
        <v>50.693999999999996</v>
      </c>
      <c r="BI17" s="17">
        <v>44.495499999999993</v>
      </c>
      <c r="BJ17" s="19">
        <v>38.296999999999997</v>
      </c>
      <c r="BK17" s="17">
        <v>39.167999999999999</v>
      </c>
      <c r="BL17" s="19">
        <f>BL16+BL14</f>
        <v>40.039000000000001</v>
      </c>
      <c r="BM17" s="17">
        <v>45.840500000000006</v>
      </c>
      <c r="BN17" s="19">
        <v>51.642000000000003</v>
      </c>
      <c r="BO17" s="17">
        <v>55.526000000000003</v>
      </c>
      <c r="BP17" s="19">
        <f>BP16+BP14</f>
        <v>59.410000000000004</v>
      </c>
      <c r="BQ17" s="17">
        <v>59.898499999999999</v>
      </c>
      <c r="BR17" s="19">
        <v>60.387</v>
      </c>
    </row>
    <row r="18" spans="1:71" x14ac:dyDescent="0.25">
      <c r="A18" s="6" t="s">
        <v>162</v>
      </c>
      <c r="B18" s="6" t="s">
        <v>161</v>
      </c>
      <c r="C18" s="17">
        <v>13.745945319740501</v>
      </c>
      <c r="D18" s="17">
        <v>13.745945319740501</v>
      </c>
      <c r="E18" s="17">
        <v>13.745945319740501</v>
      </c>
      <c r="F18" s="17">
        <v>13.745945319740501</v>
      </c>
      <c r="G18" s="17">
        <v>13.745945319740501</v>
      </c>
      <c r="H18" s="17">
        <v>13.745945319740501</v>
      </c>
      <c r="I18" s="17">
        <v>13.745945319740501</v>
      </c>
      <c r="J18" s="17">
        <v>13.745945319740501</v>
      </c>
      <c r="K18" s="17">
        <v>13.745945319740501</v>
      </c>
      <c r="L18" s="17">
        <v>12.371408711770158</v>
      </c>
      <c r="M18" s="17">
        <v>12.371408711770158</v>
      </c>
      <c r="N18" s="17">
        <v>12.371408711770158</v>
      </c>
      <c r="O18" s="17">
        <v>12.371408711770158</v>
      </c>
      <c r="P18" s="17">
        <v>12.371408711770158</v>
      </c>
      <c r="Q18" s="17">
        <v>12.371408711770158</v>
      </c>
      <c r="R18" s="17">
        <v>12.371408711770158</v>
      </c>
      <c r="S18" s="17">
        <v>12.371408711770158</v>
      </c>
      <c r="T18" s="17">
        <v>12.371408711770158</v>
      </c>
      <c r="U18" s="17">
        <v>12.371408711770158</v>
      </c>
      <c r="V18" s="17">
        <v>11.134441612604263</v>
      </c>
      <c r="W18" s="17">
        <v>11.134441612604263</v>
      </c>
      <c r="X18" s="17">
        <v>11.134441612604263</v>
      </c>
      <c r="Y18" s="17">
        <v>11.134441612604263</v>
      </c>
      <c r="Z18" s="17">
        <v>11.134441612604263</v>
      </c>
      <c r="AA18" s="17">
        <v>10.388090824837814</v>
      </c>
      <c r="AB18" s="17">
        <v>10.388090824837814</v>
      </c>
      <c r="AC18" s="17">
        <v>10.388090824837814</v>
      </c>
      <c r="AD18" s="17">
        <v>10.388090824837814</v>
      </c>
      <c r="AE18" s="17">
        <v>10.388090824837814</v>
      </c>
      <c r="AF18" s="17">
        <v>10.388090824837814</v>
      </c>
      <c r="AG18" s="17">
        <v>10.388090824837814</v>
      </c>
      <c r="AH18" s="17">
        <v>10.388090824837814</v>
      </c>
      <c r="AI18" s="17">
        <v>10.388090824837814</v>
      </c>
      <c r="AJ18" s="17">
        <v>10.388090824837814</v>
      </c>
      <c r="AK18" s="17">
        <v>10.388090824837814</v>
      </c>
      <c r="AL18" s="17">
        <v>10.388090824837814</v>
      </c>
      <c r="AM18" s="17">
        <v>10.388090824837814</v>
      </c>
      <c r="AN18" s="17">
        <v>10.388090824837814</v>
      </c>
      <c r="AO18" s="17">
        <v>10.388090824837814</v>
      </c>
      <c r="AP18" s="17">
        <v>10.388090824837814</v>
      </c>
      <c r="AQ18" s="17">
        <v>10.412000000000001</v>
      </c>
      <c r="AR18" s="17">
        <v>10.401999999999999</v>
      </c>
      <c r="AS18" s="17">
        <v>10.401999999999999</v>
      </c>
      <c r="AT18" s="17">
        <v>10.401999999999999</v>
      </c>
      <c r="AU18" s="17">
        <v>10.401999999999999</v>
      </c>
      <c r="AV18" s="17">
        <v>10.401999999999999</v>
      </c>
      <c r="AW18" s="17">
        <v>10.401999999999999</v>
      </c>
      <c r="AX18" s="17">
        <v>10.401999999999999</v>
      </c>
      <c r="AY18" s="17">
        <v>9.8819999999999997</v>
      </c>
      <c r="AZ18" s="17">
        <v>9.3620000000000001</v>
      </c>
      <c r="BA18" s="17">
        <v>9.8819999999999997</v>
      </c>
      <c r="BB18" s="17">
        <v>10.401999999999999</v>
      </c>
      <c r="BC18" s="17">
        <v>10.401999999999999</v>
      </c>
      <c r="BD18" s="17">
        <v>10.401999999999999</v>
      </c>
      <c r="BE18" s="17">
        <v>10.401999999999999</v>
      </c>
      <c r="BF18" s="17">
        <v>10.401999999999999</v>
      </c>
      <c r="BG18" s="17">
        <v>10.401999999999999</v>
      </c>
      <c r="BH18" s="17">
        <v>10.401999999999999</v>
      </c>
      <c r="BI18" s="17">
        <v>10.401999999999999</v>
      </c>
      <c r="BJ18" s="17">
        <v>10.401999999999999</v>
      </c>
      <c r="BK18" s="17">
        <v>10.401999999999999</v>
      </c>
      <c r="BL18" s="17">
        <v>10.401999999999999</v>
      </c>
      <c r="BM18" s="17">
        <v>10.401999999999999</v>
      </c>
      <c r="BN18" s="17">
        <v>10.401999999999999</v>
      </c>
      <c r="BO18" s="17">
        <v>10.401999999999999</v>
      </c>
      <c r="BP18" s="17">
        <v>10.401999999999999</v>
      </c>
      <c r="BQ18" s="17">
        <v>10.401999999999999</v>
      </c>
      <c r="BR18" s="17">
        <v>10.401999999999999</v>
      </c>
    </row>
    <row r="19" spans="1:71" x14ac:dyDescent="0.25">
      <c r="A19" s="6" t="s">
        <v>160</v>
      </c>
      <c r="B19" s="6" t="s">
        <v>159</v>
      </c>
      <c r="C19" s="17">
        <v>12.760078776645042</v>
      </c>
      <c r="D19" s="17">
        <v>7.6419138090824834</v>
      </c>
      <c r="E19" s="17">
        <v>10.198389712696942</v>
      </c>
      <c r="F19" s="17">
        <v>12.135078776645042</v>
      </c>
      <c r="G19" s="17">
        <v>12.931823447636702</v>
      </c>
      <c r="H19" s="17">
        <v>10.51841983317887</v>
      </c>
      <c r="I19" s="17">
        <v>12.069624652455978</v>
      </c>
      <c r="J19" s="17">
        <v>7.137685356811863</v>
      </c>
      <c r="K19" s="17">
        <v>8.1554101019462468</v>
      </c>
      <c r="L19" s="17">
        <v>8.0412998146431889</v>
      </c>
      <c r="M19" s="17">
        <v>12.918790546802596</v>
      </c>
      <c r="N19" s="17">
        <v>32.972949490268768</v>
      </c>
      <c r="O19" s="17">
        <v>30.048945783132531</v>
      </c>
      <c r="P19" s="17">
        <v>20.774154309545878</v>
      </c>
      <c r="Q19" s="17">
        <v>21.467504633920299</v>
      </c>
      <c r="R19" s="17">
        <v>19.856348470806303</v>
      </c>
      <c r="S19" s="17">
        <v>19.856058850787768</v>
      </c>
      <c r="T19" s="17">
        <v>20.146547729379055</v>
      </c>
      <c r="U19" s="17">
        <v>19.820145968489342</v>
      </c>
      <c r="V19" s="17">
        <v>24.253069972196478</v>
      </c>
      <c r="W19" s="17">
        <v>23.819508804448564</v>
      </c>
      <c r="X19" s="17">
        <v>19.471153846153847</v>
      </c>
      <c r="Y19" s="17">
        <v>22.304796107506949</v>
      </c>
      <c r="Z19" s="17">
        <v>25.811804911955516</v>
      </c>
      <c r="AA19" s="17">
        <v>26.023806765523634</v>
      </c>
      <c r="AB19" s="17">
        <v>27.550683503243743</v>
      </c>
      <c r="AC19" s="17">
        <v>30.470342910101948</v>
      </c>
      <c r="AD19" s="17">
        <v>32.728220574606119</v>
      </c>
      <c r="AE19" s="17">
        <v>27.31174698795181</v>
      </c>
      <c r="AF19" s="17">
        <v>30.147995829471736</v>
      </c>
      <c r="AG19" s="17">
        <v>33.548424467099167</v>
      </c>
      <c r="AH19" s="17">
        <v>37.149270157553296</v>
      </c>
      <c r="AI19" s="17">
        <v>38.489921223354962</v>
      </c>
      <c r="AJ19" s="17">
        <v>41.062036607970342</v>
      </c>
      <c r="AK19" s="17">
        <v>44.801610287303063</v>
      </c>
      <c r="AL19" s="17">
        <v>49.910217794253946</v>
      </c>
      <c r="AM19" s="17">
        <v>50.990210843373497</v>
      </c>
      <c r="AN19" s="17">
        <v>52.762974976830399</v>
      </c>
      <c r="AO19" s="17">
        <v>52.024733549582947</v>
      </c>
      <c r="AP19" s="17">
        <v>53.382472196478219</v>
      </c>
      <c r="AQ19" s="17">
        <v>53.185000000000002</v>
      </c>
      <c r="AR19" s="17">
        <v>54.786999999999999</v>
      </c>
      <c r="AS19" s="17">
        <v>56.116</v>
      </c>
      <c r="AT19" s="17">
        <v>59.201999999999998</v>
      </c>
      <c r="AU19" s="17">
        <v>58.122</v>
      </c>
      <c r="AV19" s="17">
        <v>57.042000000000002</v>
      </c>
      <c r="AW19" s="17">
        <v>63.585999999999999</v>
      </c>
      <c r="AX19" s="17">
        <v>70.13</v>
      </c>
      <c r="AY19" s="17">
        <v>69.692999999999998</v>
      </c>
      <c r="AZ19" s="17">
        <v>69.256</v>
      </c>
      <c r="BA19" s="17">
        <v>73.668999999999997</v>
      </c>
      <c r="BB19" s="17">
        <v>78.081999999999994</v>
      </c>
      <c r="BC19" s="17">
        <v>73.407999999999987</v>
      </c>
      <c r="BD19" s="17">
        <v>68.733999999999995</v>
      </c>
      <c r="BE19" s="17">
        <v>72.222499999999997</v>
      </c>
      <c r="BF19" s="17">
        <v>75.710999999999999</v>
      </c>
      <c r="BG19" s="17">
        <v>73.581999999999994</v>
      </c>
      <c r="BH19" s="17">
        <v>71.453000000000003</v>
      </c>
      <c r="BI19" s="17">
        <v>75.006</v>
      </c>
      <c r="BJ19" s="17">
        <v>78.558999999999997</v>
      </c>
      <c r="BK19" s="17">
        <v>78.230999999999995</v>
      </c>
      <c r="BL19" s="17">
        <v>77.903000000000006</v>
      </c>
      <c r="BM19" s="17">
        <v>79.270499999999998</v>
      </c>
      <c r="BN19" s="17">
        <v>80.638000000000005</v>
      </c>
      <c r="BO19" s="17">
        <v>78.432000000000002</v>
      </c>
      <c r="BP19" s="17">
        <v>76.225999999999999</v>
      </c>
      <c r="BQ19" s="17">
        <v>77.265000000000001</v>
      </c>
      <c r="BR19" s="17">
        <v>78.304000000000002</v>
      </c>
      <c r="BS19" s="20"/>
    </row>
    <row r="20" spans="1:71" x14ac:dyDescent="0.25">
      <c r="A20" s="5" t="s">
        <v>158</v>
      </c>
      <c r="B20" s="5" t="s">
        <v>157</v>
      </c>
      <c r="C20" s="57">
        <v>57.356927710843379</v>
      </c>
      <c r="D20" s="57">
        <v>52.239052363299351</v>
      </c>
      <c r="E20" s="57">
        <v>54.795528266913806</v>
      </c>
      <c r="F20" s="57">
        <v>56.306765523632997</v>
      </c>
      <c r="G20" s="57">
        <v>57.103510194624654</v>
      </c>
      <c r="H20" s="57">
        <v>54.690106580166827</v>
      </c>
      <c r="I20" s="57">
        <v>55.045759962928642</v>
      </c>
      <c r="J20" s="57">
        <v>55.906221037998144</v>
      </c>
      <c r="K20" s="57">
        <v>56.923945783132531</v>
      </c>
      <c r="L20" s="57">
        <v>56.809835495829475</v>
      </c>
      <c r="M20" s="57">
        <v>60.325532900834105</v>
      </c>
      <c r="N20" s="57">
        <v>61.862256719184437</v>
      </c>
      <c r="O20" s="57">
        <v>57.620481927710848</v>
      </c>
      <c r="P20" s="57">
        <v>51.044369786839674</v>
      </c>
      <c r="Q20" s="57">
        <v>51.737720111214088</v>
      </c>
      <c r="R20" s="57">
        <v>50.126563948100092</v>
      </c>
      <c r="S20" s="57">
        <v>50.198968952734013</v>
      </c>
      <c r="T20" s="57">
        <v>50.556649675625586</v>
      </c>
      <c r="U20" s="57">
        <v>52.17272937905468</v>
      </c>
      <c r="V20" s="57">
        <v>53.705688137164046</v>
      </c>
      <c r="W20" s="57">
        <v>53.276760889712705</v>
      </c>
      <c r="X20" s="57">
        <v>53.418674698795186</v>
      </c>
      <c r="Y20" s="57">
        <v>52.859418443002774</v>
      </c>
      <c r="Z20" s="57">
        <v>56.369902687673772</v>
      </c>
      <c r="AA20" s="57">
        <v>56.605653382761822</v>
      </c>
      <c r="AB20" s="57">
        <v>57.978452270620942</v>
      </c>
      <c r="AC20" s="57">
        <v>59.793790546802597</v>
      </c>
      <c r="AD20" s="57">
        <v>82.309140407784994</v>
      </c>
      <c r="AE20" s="57">
        <v>83.474571362372572</v>
      </c>
      <c r="AF20" s="57">
        <v>85.604436978683964</v>
      </c>
      <c r="AG20" s="57">
        <v>88.273575069508809</v>
      </c>
      <c r="AH20" s="57">
        <v>90.874942075996302</v>
      </c>
      <c r="AI20" s="57">
        <v>91.633746524559768</v>
      </c>
      <c r="AJ20" s="57">
        <v>93.301088971269692</v>
      </c>
      <c r="AK20" s="57">
        <v>95.908248378127894</v>
      </c>
      <c r="AL20" s="57">
        <v>99.746003243744212</v>
      </c>
      <c r="AM20" s="57">
        <v>99.149096385542165</v>
      </c>
      <c r="AN20" s="57">
        <v>100.01911492122336</v>
      </c>
      <c r="AO20" s="57">
        <v>98.356116774791474</v>
      </c>
      <c r="AP20" s="57">
        <v>98.346848934198334</v>
      </c>
      <c r="AQ20" s="19">
        <v>98.325000000000003</v>
      </c>
      <c r="AR20" s="19">
        <v>99.352999999999994</v>
      </c>
      <c r="AS20" s="19">
        <v>99.978999999999999</v>
      </c>
      <c r="AT20" s="19">
        <v>115.633</v>
      </c>
      <c r="AU20" s="17">
        <v>113.511</v>
      </c>
      <c r="AV20" s="19">
        <v>111.389</v>
      </c>
      <c r="AW20" s="17">
        <v>116.72749999999999</v>
      </c>
      <c r="AX20" s="19">
        <v>122.066</v>
      </c>
      <c r="AY20" s="19">
        <v>120.874</v>
      </c>
      <c r="AZ20" s="19">
        <v>119.682</v>
      </c>
      <c r="BA20" s="19">
        <v>126.88900000000001</v>
      </c>
      <c r="BB20" s="19">
        <v>134.096</v>
      </c>
      <c r="BC20" s="19">
        <v>130.46</v>
      </c>
      <c r="BD20" s="19">
        <v>126.824</v>
      </c>
      <c r="BE20" s="17">
        <v>128.57149999999999</v>
      </c>
      <c r="BF20" s="19">
        <v>130.31899999999999</v>
      </c>
      <c r="BG20" s="17">
        <v>127.78049999999999</v>
      </c>
      <c r="BH20" s="19">
        <v>125.242</v>
      </c>
      <c r="BI20" s="17">
        <v>128.00649999999999</v>
      </c>
      <c r="BJ20" s="19">
        <v>130.77099999999999</v>
      </c>
      <c r="BK20" s="17">
        <v>130.08749999999998</v>
      </c>
      <c r="BL20" s="19">
        <v>129.404</v>
      </c>
      <c r="BM20" s="17">
        <v>137.416</v>
      </c>
      <c r="BN20" s="19">
        <v>145.428</v>
      </c>
      <c r="BO20" s="17">
        <v>143.10750000000002</v>
      </c>
      <c r="BP20" s="19">
        <v>140.78700000000001</v>
      </c>
      <c r="BQ20" s="17">
        <v>141.6335</v>
      </c>
      <c r="BR20" s="19">
        <v>142.47999999999999</v>
      </c>
    </row>
    <row r="21" spans="1:71" x14ac:dyDescent="0.25">
      <c r="A21" s="5" t="s">
        <v>156</v>
      </c>
      <c r="B21" s="5" t="s">
        <v>155</v>
      </c>
      <c r="C21" s="57">
        <v>77.671744670991657</v>
      </c>
      <c r="D21" s="57">
        <v>85.327270620945328</v>
      </c>
      <c r="E21" s="57">
        <v>87.432518535681183</v>
      </c>
      <c r="F21" s="57">
        <v>86.72729379054681</v>
      </c>
      <c r="G21" s="57">
        <v>83.108491658943464</v>
      </c>
      <c r="H21" s="57">
        <v>84.718489341983329</v>
      </c>
      <c r="I21" s="57">
        <v>90.429506487488425</v>
      </c>
      <c r="J21" s="57">
        <v>93.476598702502315</v>
      </c>
      <c r="K21" s="57">
        <v>88.786781742354037</v>
      </c>
      <c r="L21" s="57">
        <v>87.70765755329009</v>
      </c>
      <c r="M21" s="57">
        <v>89.047729379054687</v>
      </c>
      <c r="N21" s="57">
        <v>97.093373493975918</v>
      </c>
      <c r="O21" s="57">
        <v>106.11764365152921</v>
      </c>
      <c r="P21" s="57">
        <v>110.9528498609824</v>
      </c>
      <c r="Q21" s="57">
        <v>116.3612140871177</v>
      </c>
      <c r="R21" s="57">
        <v>104.13171918443003</v>
      </c>
      <c r="S21" s="57">
        <v>93.134847080630223</v>
      </c>
      <c r="T21" s="57">
        <v>88.830514365152922</v>
      </c>
      <c r="U21" s="57">
        <v>97.765871177015754</v>
      </c>
      <c r="V21" s="57">
        <v>100.70725208526413</v>
      </c>
      <c r="W21" s="57">
        <v>83.871930027803529</v>
      </c>
      <c r="X21" s="57">
        <v>92.516797961075071</v>
      </c>
      <c r="Y21" s="57">
        <v>102.89156626506025</v>
      </c>
      <c r="Z21" s="57">
        <v>93.448795180722897</v>
      </c>
      <c r="AA21" s="57">
        <v>104.58294717330863</v>
      </c>
      <c r="AB21" s="57">
        <v>101.06522242817425</v>
      </c>
      <c r="AC21" s="57">
        <v>108.90726367006489</v>
      </c>
      <c r="AD21" s="57">
        <v>124.3709453197405</v>
      </c>
      <c r="AE21" s="57">
        <v>128.21130676552363</v>
      </c>
      <c r="AF21" s="57">
        <v>136.9705746061168</v>
      </c>
      <c r="AG21" s="57">
        <v>138.45082252085265</v>
      </c>
      <c r="AH21" s="57">
        <v>131.59928174235404</v>
      </c>
      <c r="AI21" s="57">
        <v>137.40645273401299</v>
      </c>
      <c r="AJ21" s="57">
        <v>141.33804448563484</v>
      </c>
      <c r="AK21" s="57">
        <v>144.62233549582947</v>
      </c>
      <c r="AL21" s="57">
        <v>149.70516682113069</v>
      </c>
      <c r="AM21" s="57">
        <v>152.07686515291937</v>
      </c>
      <c r="AN21" s="57">
        <v>160.62934430027804</v>
      </c>
      <c r="AO21" s="57">
        <v>148.2069624652456</v>
      </c>
      <c r="AP21" s="57">
        <v>135.47237025023171</v>
      </c>
      <c r="AQ21" s="19">
        <v>130.53</v>
      </c>
      <c r="AR21" s="19">
        <v>137.62200000000001</v>
      </c>
      <c r="AS21" s="19">
        <v>139.47999999999999</v>
      </c>
      <c r="AT21" s="19">
        <v>154.607</v>
      </c>
      <c r="AU21" s="17">
        <v>149.72750000000002</v>
      </c>
      <c r="AV21" s="19">
        <v>144.84800000000001</v>
      </c>
      <c r="AW21" s="17">
        <v>143.63</v>
      </c>
      <c r="AX21" s="19">
        <v>142.41200000000001</v>
      </c>
      <c r="AY21" s="19">
        <v>145.18950000000001</v>
      </c>
      <c r="AZ21" s="19">
        <v>147.96700000000001</v>
      </c>
      <c r="BA21" s="19">
        <v>155.31299999999999</v>
      </c>
      <c r="BB21" s="19">
        <v>162.65899999999999</v>
      </c>
      <c r="BC21" s="19">
        <v>159.36349999999999</v>
      </c>
      <c r="BD21" s="19">
        <v>156.06800000000001</v>
      </c>
      <c r="BE21" s="17">
        <v>163.1395</v>
      </c>
      <c r="BF21" s="19">
        <v>170.21100000000001</v>
      </c>
      <c r="BG21" s="17">
        <v>173.07350000000002</v>
      </c>
      <c r="BH21" s="19">
        <v>175.93600000000001</v>
      </c>
      <c r="BI21" s="17">
        <v>172.50200000000001</v>
      </c>
      <c r="BJ21" s="19">
        <v>169.06800000000001</v>
      </c>
      <c r="BK21" s="17">
        <v>169.25550000000001</v>
      </c>
      <c r="BL21" s="19">
        <v>169.44300000000001</v>
      </c>
      <c r="BM21" s="17">
        <v>183.25650000000002</v>
      </c>
      <c r="BN21" s="19">
        <v>197.07</v>
      </c>
      <c r="BO21" s="17">
        <v>198.6335</v>
      </c>
      <c r="BP21" s="19">
        <v>200.197</v>
      </c>
      <c r="BQ21" s="17">
        <v>201.53199999999998</v>
      </c>
      <c r="BR21" s="19">
        <v>202.86699999999999</v>
      </c>
    </row>
    <row r="22" spans="1:71" x14ac:dyDescent="0.25">
      <c r="A22" s="5" t="s">
        <v>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7"/>
      <c r="BP22" s="18"/>
      <c r="BQ22" s="18"/>
      <c r="BR22" s="18"/>
    </row>
    <row r="23" spans="1:71" x14ac:dyDescent="0.25">
      <c r="A23" s="6" t="s">
        <v>154</v>
      </c>
      <c r="B23" s="6" t="s">
        <v>153</v>
      </c>
      <c r="C23" s="60">
        <v>4.3541999999999996</v>
      </c>
      <c r="D23" s="60">
        <v>4.3541999999999996</v>
      </c>
      <c r="E23" s="17">
        <v>4.3541999999999996</v>
      </c>
      <c r="F23" s="17">
        <v>4.3541999999999996</v>
      </c>
      <c r="G23" s="17">
        <v>4.3541999999999996</v>
      </c>
      <c r="H23" s="17">
        <v>4.3541999999999996</v>
      </c>
      <c r="I23" s="17">
        <v>4.3541999999999996</v>
      </c>
      <c r="J23" s="17">
        <v>4.3541999999999996</v>
      </c>
      <c r="K23" s="17">
        <v>4.2716529999999997</v>
      </c>
      <c r="L23" s="17">
        <v>4.2716529999999997</v>
      </c>
      <c r="M23" s="17">
        <v>4.2716529999999997</v>
      </c>
      <c r="N23" s="17">
        <v>4.2716529999999997</v>
      </c>
      <c r="O23" s="17">
        <v>41.258879999999998</v>
      </c>
      <c r="P23" s="17">
        <v>41.258879999999998</v>
      </c>
      <c r="Q23" s="17">
        <v>41.258879999999998</v>
      </c>
      <c r="R23" s="17">
        <v>41.258879999999998</v>
      </c>
      <c r="S23" s="17">
        <v>41.258879999999998</v>
      </c>
      <c r="T23" s="17">
        <v>41.258879999999998</v>
      </c>
      <c r="U23" s="17">
        <v>41.258879999999998</v>
      </c>
      <c r="V23" s="17">
        <v>41.258879999999998</v>
      </c>
      <c r="W23" s="17">
        <v>38.394448275862068</v>
      </c>
      <c r="X23" s="17">
        <v>38.394448275862068</v>
      </c>
      <c r="Y23" s="17">
        <v>38.394448275862068</v>
      </c>
      <c r="Z23" s="17">
        <v>38.394448275862068</v>
      </c>
      <c r="AA23" s="17">
        <v>35.867969999999993</v>
      </c>
      <c r="AB23" s="17">
        <v>35.867969999999993</v>
      </c>
      <c r="AC23" s="17">
        <v>35.867969999999993</v>
      </c>
      <c r="AD23" s="17">
        <v>35.867969999999993</v>
      </c>
      <c r="AE23" s="17">
        <v>35.583314691125246</v>
      </c>
      <c r="AF23" s="17">
        <v>35.583314691125246</v>
      </c>
      <c r="AG23" s="17">
        <v>35.583314691125246</v>
      </c>
      <c r="AH23" s="17">
        <v>35.583314691125246</v>
      </c>
      <c r="AI23" s="17">
        <v>35.133904317535396</v>
      </c>
      <c r="AJ23" s="17">
        <v>35.133904317535396</v>
      </c>
      <c r="AK23" s="17">
        <v>35.133904317535396</v>
      </c>
      <c r="AL23" s="17">
        <v>35.133904317535396</v>
      </c>
      <c r="AM23" s="17">
        <v>35.02404844843565</v>
      </c>
      <c r="AN23" s="17">
        <v>35.02404844843565</v>
      </c>
      <c r="AO23" s="17">
        <v>35.02404844843565</v>
      </c>
      <c r="AP23" s="17">
        <v>35.02404844843565</v>
      </c>
      <c r="AQ23" s="17">
        <v>35.02404844843565</v>
      </c>
      <c r="AR23" s="17">
        <v>35.02404844843565</v>
      </c>
      <c r="AS23" s="17">
        <v>35.02404844843565</v>
      </c>
      <c r="AT23" s="17">
        <v>35.02404844843565</v>
      </c>
      <c r="AU23" s="17">
        <v>33.457142857142856</v>
      </c>
      <c r="AV23" s="17">
        <v>33.457142857142856</v>
      </c>
      <c r="AW23" s="17">
        <v>33.457142857142856</v>
      </c>
      <c r="AX23" s="17">
        <v>33.457142857142856</v>
      </c>
      <c r="AY23" s="17">
        <v>32.799999999999997</v>
      </c>
      <c r="AZ23" s="17">
        <v>32.799999999999997</v>
      </c>
      <c r="BA23" s="17">
        <v>32.799999999999997</v>
      </c>
      <c r="BB23" s="17">
        <v>32.799999999999997</v>
      </c>
      <c r="BC23" s="17">
        <v>35.867969999999993</v>
      </c>
      <c r="BD23" s="17">
        <v>35.867969999999993</v>
      </c>
      <c r="BE23" s="17">
        <v>35.867969999999993</v>
      </c>
      <c r="BF23" s="17">
        <v>35.867969999999993</v>
      </c>
      <c r="BG23" s="17">
        <v>35.06165</v>
      </c>
      <c r="BH23" s="17">
        <v>35.06165</v>
      </c>
      <c r="BI23" s="17">
        <v>35.06165</v>
      </c>
      <c r="BJ23" s="17">
        <v>35.06165</v>
      </c>
      <c r="BK23" s="17">
        <v>35.006689999999999</v>
      </c>
      <c r="BL23" s="17">
        <v>35.006689999999999</v>
      </c>
      <c r="BM23" s="17">
        <v>35.006689999999999</v>
      </c>
      <c r="BN23" s="17">
        <v>35.006689999999999</v>
      </c>
      <c r="BO23" s="17">
        <v>35.01</v>
      </c>
      <c r="BP23" s="17">
        <v>35.01</v>
      </c>
      <c r="BQ23" s="17">
        <v>35.01</v>
      </c>
      <c r="BR23" s="17">
        <v>35.01</v>
      </c>
    </row>
    <row r="24" spans="1:71" x14ac:dyDescent="0.25">
      <c r="A24" s="6" t="s">
        <v>152</v>
      </c>
      <c r="B24" s="6" t="s">
        <v>151</v>
      </c>
      <c r="C24" s="61">
        <v>1971</v>
      </c>
      <c r="D24" s="55">
        <v>1959</v>
      </c>
      <c r="E24" s="55">
        <v>1907</v>
      </c>
      <c r="F24" s="55">
        <v>1691</v>
      </c>
      <c r="G24" s="55">
        <v>1832</v>
      </c>
      <c r="H24" s="55">
        <v>1842</v>
      </c>
      <c r="I24" s="55">
        <v>1826</v>
      </c>
      <c r="J24" s="55">
        <v>1768</v>
      </c>
      <c r="K24" s="55">
        <v>1778</v>
      </c>
      <c r="L24" s="55">
        <v>1672</v>
      </c>
      <c r="M24" s="55">
        <v>1693</v>
      </c>
      <c r="N24" s="55">
        <v>1858</v>
      </c>
      <c r="O24" s="55">
        <v>1768</v>
      </c>
      <c r="P24" s="55">
        <v>1643</v>
      </c>
      <c r="Q24" s="55">
        <v>1974</v>
      </c>
      <c r="R24" s="55">
        <v>2295</v>
      </c>
      <c r="S24" s="55">
        <v>1681</v>
      </c>
      <c r="T24" s="55">
        <v>1631</v>
      </c>
      <c r="U24" s="55">
        <v>1610</v>
      </c>
      <c r="V24" s="55">
        <v>1786</v>
      </c>
      <c r="W24" s="55">
        <v>1458</v>
      </c>
      <c r="X24" s="55">
        <v>1529</v>
      </c>
      <c r="Y24" s="55">
        <v>1518</v>
      </c>
      <c r="Z24" s="55">
        <v>1607</v>
      </c>
      <c r="AA24" s="55">
        <v>1477</v>
      </c>
      <c r="AB24" s="55">
        <v>1538</v>
      </c>
      <c r="AC24" s="55">
        <v>1543</v>
      </c>
      <c r="AD24" s="55">
        <v>1599</v>
      </c>
      <c r="AE24" s="55">
        <v>1489</v>
      </c>
      <c r="AF24" s="55">
        <v>1556</v>
      </c>
      <c r="AG24" s="55">
        <v>1567</v>
      </c>
      <c r="AH24" s="55">
        <v>1688</v>
      </c>
      <c r="AI24" s="55">
        <v>1571</v>
      </c>
      <c r="AJ24" s="55">
        <v>1702</v>
      </c>
      <c r="AK24" s="55">
        <v>1595</v>
      </c>
      <c r="AL24" s="55">
        <v>1720</v>
      </c>
      <c r="AM24" s="55">
        <v>1575</v>
      </c>
      <c r="AN24" s="55">
        <v>1674</v>
      </c>
      <c r="AO24" s="55">
        <v>1671</v>
      </c>
      <c r="AP24" s="55">
        <v>1665</v>
      </c>
      <c r="AQ24" s="55">
        <v>1534</v>
      </c>
      <c r="AR24" s="55">
        <v>1635</v>
      </c>
      <c r="AS24" s="55">
        <v>1648</v>
      </c>
      <c r="AT24" s="55">
        <v>1577</v>
      </c>
      <c r="AU24" s="55">
        <v>1586</v>
      </c>
      <c r="AV24" s="55">
        <v>1595</v>
      </c>
      <c r="AW24" s="55">
        <v>1586</v>
      </c>
      <c r="AX24" s="55">
        <v>1577</v>
      </c>
      <c r="AY24" s="55">
        <v>1563</v>
      </c>
      <c r="AZ24" s="55">
        <v>1548</v>
      </c>
      <c r="BA24" s="55">
        <v>1545</v>
      </c>
      <c r="BB24" s="55">
        <v>1542</v>
      </c>
      <c r="BC24" s="55">
        <v>1519</v>
      </c>
      <c r="BD24" s="55">
        <v>1495</v>
      </c>
      <c r="BE24" s="55">
        <v>1490</v>
      </c>
      <c r="BF24" s="55">
        <v>1484</v>
      </c>
      <c r="BG24" s="55">
        <v>1469</v>
      </c>
      <c r="BH24" s="55">
        <v>1454</v>
      </c>
      <c r="BI24" s="55">
        <v>1454</v>
      </c>
      <c r="BJ24" s="55">
        <v>1453</v>
      </c>
      <c r="BK24" s="55">
        <v>1425</v>
      </c>
      <c r="BL24" s="55">
        <v>1396</v>
      </c>
      <c r="BM24" s="55">
        <v>1391</v>
      </c>
      <c r="BN24" s="55">
        <v>1386</v>
      </c>
      <c r="BO24" s="55">
        <v>1362</v>
      </c>
      <c r="BP24" s="55">
        <v>1338</v>
      </c>
      <c r="BQ24" s="55">
        <v>1332</v>
      </c>
      <c r="BR24" s="55">
        <v>1326</v>
      </c>
    </row>
    <row r="25" spans="1:7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</row>
    <row r="28" spans="1:71" x14ac:dyDescent="0.25">
      <c r="A28" s="9" t="s">
        <v>4</v>
      </c>
      <c r="B28" s="9"/>
      <c r="C28" s="10" t="s">
        <v>5</v>
      </c>
      <c r="D28" s="10" t="s">
        <v>6</v>
      </c>
      <c r="E28" s="10" t="s">
        <v>7</v>
      </c>
      <c r="F28" s="58" t="s">
        <v>184</v>
      </c>
      <c r="G28" s="58" t="s">
        <v>8</v>
      </c>
      <c r="H28" s="58" t="s">
        <v>9</v>
      </c>
      <c r="I28" s="58" t="s">
        <v>10</v>
      </c>
      <c r="J28" s="58" t="s">
        <v>186</v>
      </c>
      <c r="K28" s="58" t="s">
        <v>11</v>
      </c>
      <c r="L28" s="58" t="s">
        <v>12</v>
      </c>
      <c r="M28" s="58" t="s">
        <v>13</v>
      </c>
      <c r="N28" s="58" t="s">
        <v>14</v>
      </c>
      <c r="O28" s="58" t="s">
        <v>15</v>
      </c>
      <c r="P28" s="58" t="s">
        <v>16</v>
      </c>
      <c r="Q28" s="58" t="s">
        <v>17</v>
      </c>
      <c r="R28" s="58" t="s">
        <v>18</v>
      </c>
      <c r="S28" s="58" t="s">
        <v>19</v>
      </c>
      <c r="T28" s="58" t="s">
        <v>20</v>
      </c>
      <c r="U28" s="58" t="s">
        <v>21</v>
      </c>
      <c r="V28" s="58" t="s">
        <v>22</v>
      </c>
      <c r="W28" s="58" t="s">
        <v>23</v>
      </c>
      <c r="X28" s="58" t="s">
        <v>24</v>
      </c>
      <c r="Y28" s="58" t="s">
        <v>25</v>
      </c>
      <c r="Z28" s="58" t="s">
        <v>26</v>
      </c>
      <c r="AA28" s="58" t="s">
        <v>27</v>
      </c>
      <c r="AB28" s="58" t="s">
        <v>28</v>
      </c>
      <c r="AC28" s="58" t="s">
        <v>29</v>
      </c>
      <c r="AD28" s="58" t="s">
        <v>30</v>
      </c>
      <c r="AE28" s="58" t="s">
        <v>150</v>
      </c>
      <c r="AF28" s="58" t="s">
        <v>149</v>
      </c>
      <c r="AG28" s="58" t="s">
        <v>148</v>
      </c>
      <c r="AH28" s="58" t="s">
        <v>147</v>
      </c>
      <c r="AI28" s="58" t="s">
        <v>146</v>
      </c>
      <c r="AJ28" s="58" t="s">
        <v>145</v>
      </c>
      <c r="AK28" s="58" t="s">
        <v>144</v>
      </c>
      <c r="AL28" s="58" t="s">
        <v>143</v>
      </c>
      <c r="AM28" s="58" t="s">
        <v>142</v>
      </c>
      <c r="AN28" s="58" t="s">
        <v>141</v>
      </c>
      <c r="AO28" s="58" t="s">
        <v>140</v>
      </c>
      <c r="AP28" s="58" t="s">
        <v>139</v>
      </c>
      <c r="AQ28" s="2" t="s">
        <v>138</v>
      </c>
      <c r="AR28" s="2" t="s">
        <v>137</v>
      </c>
      <c r="AS28" s="2" t="s">
        <v>136</v>
      </c>
      <c r="AT28" s="2" t="s">
        <v>135</v>
      </c>
      <c r="AU28" s="2" t="s">
        <v>134</v>
      </c>
      <c r="AV28" s="2" t="s">
        <v>133</v>
      </c>
      <c r="AW28" s="2" t="s">
        <v>132</v>
      </c>
      <c r="AX28" s="2" t="s">
        <v>131</v>
      </c>
      <c r="AY28" s="2" t="s">
        <v>130</v>
      </c>
      <c r="AZ28" s="2" t="s">
        <v>129</v>
      </c>
      <c r="BA28" s="2" t="s">
        <v>128</v>
      </c>
      <c r="BB28" s="2" t="s">
        <v>127</v>
      </c>
      <c r="BC28" s="2" t="s">
        <v>126</v>
      </c>
      <c r="BD28" s="2" t="s">
        <v>125</v>
      </c>
      <c r="BE28" s="2" t="s">
        <v>124</v>
      </c>
      <c r="BF28" s="2" t="s">
        <v>123</v>
      </c>
      <c r="BG28" s="2" t="s">
        <v>122</v>
      </c>
      <c r="BH28" s="2" t="s">
        <v>121</v>
      </c>
      <c r="BI28" s="2" t="s">
        <v>120</v>
      </c>
      <c r="BJ28" s="2" t="s">
        <v>119</v>
      </c>
      <c r="BK28" s="2" t="s">
        <v>118</v>
      </c>
      <c r="BL28" s="2" t="s">
        <v>117</v>
      </c>
      <c r="BM28" s="2" t="s">
        <v>116</v>
      </c>
      <c r="BN28" s="2" t="s">
        <v>115</v>
      </c>
      <c r="BO28" s="2" t="s">
        <v>114</v>
      </c>
      <c r="BP28" s="2" t="s">
        <v>113</v>
      </c>
      <c r="BQ28" s="2" t="s">
        <v>112</v>
      </c>
      <c r="BR28" s="2" t="s">
        <v>111</v>
      </c>
    </row>
    <row r="29" spans="1:71" x14ac:dyDescent="0.25">
      <c r="A29" s="15" t="s">
        <v>31</v>
      </c>
      <c r="B29" s="15"/>
      <c r="C29" s="11" t="s">
        <v>32</v>
      </c>
      <c r="D29" s="11" t="s">
        <v>33</v>
      </c>
      <c r="E29" s="11" t="s">
        <v>34</v>
      </c>
      <c r="F29" s="59" t="s">
        <v>185</v>
      </c>
      <c r="G29" s="59" t="s">
        <v>35</v>
      </c>
      <c r="H29" s="59" t="s">
        <v>36</v>
      </c>
      <c r="I29" s="59" t="s">
        <v>37</v>
      </c>
      <c r="J29" s="59" t="s">
        <v>187</v>
      </c>
      <c r="K29" s="59" t="s">
        <v>38</v>
      </c>
      <c r="L29" s="59" t="s">
        <v>39</v>
      </c>
      <c r="M29" s="59" t="s">
        <v>40</v>
      </c>
      <c r="N29" s="59" t="s">
        <v>41</v>
      </c>
      <c r="O29" s="59" t="s">
        <v>42</v>
      </c>
      <c r="P29" s="59" t="s">
        <v>43</v>
      </c>
      <c r="Q29" s="59" t="s">
        <v>44</v>
      </c>
      <c r="R29" s="59" t="s">
        <v>45</v>
      </c>
      <c r="S29" s="59" t="s">
        <v>46</v>
      </c>
      <c r="T29" s="59" t="s">
        <v>47</v>
      </c>
      <c r="U29" s="59" t="s">
        <v>48</v>
      </c>
      <c r="V29" s="59" t="s">
        <v>49</v>
      </c>
      <c r="W29" s="59" t="s">
        <v>50</v>
      </c>
      <c r="X29" s="59" t="s">
        <v>51</v>
      </c>
      <c r="Y29" s="59" t="s">
        <v>52</v>
      </c>
      <c r="Z29" s="59" t="s">
        <v>53</v>
      </c>
      <c r="AA29" s="59" t="s">
        <v>54</v>
      </c>
      <c r="AB29" s="59" t="s">
        <v>55</v>
      </c>
      <c r="AC29" s="59" t="s">
        <v>56</v>
      </c>
      <c r="AD29" s="59" t="s">
        <v>57</v>
      </c>
      <c r="AE29" s="59" t="s">
        <v>110</v>
      </c>
      <c r="AF29" s="59" t="s">
        <v>109</v>
      </c>
      <c r="AG29" s="59" t="s">
        <v>108</v>
      </c>
      <c r="AH29" s="59" t="s">
        <v>107</v>
      </c>
      <c r="AI29" s="59" t="s">
        <v>106</v>
      </c>
      <c r="AJ29" s="59" t="s">
        <v>105</v>
      </c>
      <c r="AK29" s="59" t="s">
        <v>104</v>
      </c>
      <c r="AL29" s="59" t="s">
        <v>103</v>
      </c>
      <c r="AM29" s="59" t="s">
        <v>102</v>
      </c>
      <c r="AN29" s="59" t="s">
        <v>101</v>
      </c>
      <c r="AO29" s="59" t="s">
        <v>100</v>
      </c>
      <c r="AP29" s="59" t="s">
        <v>99</v>
      </c>
      <c r="AQ29" s="4" t="s">
        <v>98</v>
      </c>
      <c r="AR29" s="4" t="s">
        <v>97</v>
      </c>
      <c r="AS29" s="4" t="s">
        <v>96</v>
      </c>
      <c r="AT29" s="4" t="s">
        <v>95</v>
      </c>
      <c r="AU29" s="4" t="s">
        <v>94</v>
      </c>
      <c r="AV29" s="4" t="s">
        <v>93</v>
      </c>
      <c r="AW29" s="4" t="s">
        <v>92</v>
      </c>
      <c r="AX29" s="4" t="s">
        <v>91</v>
      </c>
      <c r="AY29" s="4" t="s">
        <v>90</v>
      </c>
      <c r="AZ29" s="4" t="s">
        <v>89</v>
      </c>
      <c r="BA29" s="4" t="s">
        <v>88</v>
      </c>
      <c r="BB29" s="4" t="s">
        <v>87</v>
      </c>
      <c r="BC29" s="4" t="s">
        <v>86</v>
      </c>
      <c r="BD29" s="4" t="s">
        <v>85</v>
      </c>
      <c r="BE29" s="4" t="s">
        <v>84</v>
      </c>
      <c r="BF29" s="4" t="s">
        <v>83</v>
      </c>
      <c r="BG29" s="4" t="s">
        <v>82</v>
      </c>
      <c r="BH29" s="4" t="s">
        <v>81</v>
      </c>
      <c r="BI29" s="4" t="s">
        <v>80</v>
      </c>
      <c r="BJ29" s="4" t="s">
        <v>79</v>
      </c>
      <c r="BK29" s="4" t="s">
        <v>78</v>
      </c>
      <c r="BL29" s="4" t="s">
        <v>77</v>
      </c>
      <c r="BM29" s="4" t="s">
        <v>76</v>
      </c>
      <c r="BN29" s="4" t="s">
        <v>75</v>
      </c>
      <c r="BO29" s="4" t="s">
        <v>74</v>
      </c>
      <c r="BP29" s="4" t="s">
        <v>73</v>
      </c>
      <c r="BQ29" s="4" t="s">
        <v>72</v>
      </c>
      <c r="BR29" s="4" t="s">
        <v>71</v>
      </c>
    </row>
    <row r="30" spans="1:71" x14ac:dyDescent="0.25">
      <c r="A30" s="12" t="s">
        <v>0</v>
      </c>
      <c r="B30" s="12" t="s">
        <v>58</v>
      </c>
      <c r="C30" s="19">
        <v>26.67805838739574</v>
      </c>
      <c r="D30" s="19">
        <v>34.154599165894354</v>
      </c>
      <c r="E30" s="19">
        <v>35.42458294717332</v>
      </c>
      <c r="F30" s="19">
        <v>40.767203429101016</v>
      </c>
      <c r="G30" s="19">
        <v>32.901413345690457</v>
      </c>
      <c r="H30" s="19">
        <v>36.130966172381832</v>
      </c>
      <c r="I30" s="19">
        <v>40.324084800741431</v>
      </c>
      <c r="J30" s="19">
        <v>40.708410565338284</v>
      </c>
      <c r="K30" s="19">
        <v>41.718025949953663</v>
      </c>
      <c r="L30" s="19">
        <v>48.965766913809084</v>
      </c>
      <c r="M30" s="19">
        <v>57.915025486561611</v>
      </c>
      <c r="N30" s="19">
        <v>44.157205746061173</v>
      </c>
      <c r="O30" s="19">
        <v>40.218083873957369</v>
      </c>
      <c r="P30" s="19">
        <v>51.545702038924937</v>
      </c>
      <c r="Q30" s="19">
        <v>56.635773864689526</v>
      </c>
      <c r="R30" s="19">
        <v>48.256777108433738</v>
      </c>
      <c r="S30" s="19">
        <v>36.791589434661724</v>
      </c>
      <c r="T30" s="19">
        <v>42.661318350324372</v>
      </c>
      <c r="U30" s="19">
        <v>44.745134383688608</v>
      </c>
      <c r="V30" s="19">
        <v>38.103278498609825</v>
      </c>
      <c r="W30" s="19">
        <v>29.125057924003709</v>
      </c>
      <c r="X30" s="19">
        <v>36.841693697868394</v>
      </c>
      <c r="Y30" s="19">
        <v>47.096269694161265</v>
      </c>
      <c r="Z30" s="19">
        <v>47.316960148285453</v>
      </c>
      <c r="AA30" s="19">
        <v>43.546686746987952</v>
      </c>
      <c r="AB30" s="19">
        <v>48.199142724745137</v>
      </c>
      <c r="AC30" s="19">
        <v>58.337581093605195</v>
      </c>
      <c r="AD30" s="19">
        <v>49.182402687673779</v>
      </c>
      <c r="AE30" s="19">
        <v>47.567481464318817</v>
      </c>
      <c r="AF30" s="19">
        <v>56.951170064874887</v>
      </c>
      <c r="AG30" s="19">
        <v>63.952444392956444</v>
      </c>
      <c r="AH30" s="19">
        <v>62.184314179796111</v>
      </c>
      <c r="AI30" s="19">
        <v>55.00666126042632</v>
      </c>
      <c r="AJ30" s="19">
        <v>63.290083410565337</v>
      </c>
      <c r="AK30" s="19">
        <v>71.568002780352188</v>
      </c>
      <c r="AL30" s="19">
        <v>59.600903614457835</v>
      </c>
      <c r="AM30" s="19">
        <v>63.387106116774795</v>
      </c>
      <c r="AN30" s="19">
        <v>65.848876274328077</v>
      </c>
      <c r="AO30" s="19">
        <v>61.81360055607044</v>
      </c>
      <c r="AP30" s="19">
        <v>58.201170064874887</v>
      </c>
      <c r="AQ30" s="19">
        <v>52.250999999999998</v>
      </c>
      <c r="AR30" s="19">
        <v>48.826999999999998</v>
      </c>
      <c r="AS30" s="19">
        <v>44.76</v>
      </c>
      <c r="AT30" s="19">
        <v>50.66599999999999</v>
      </c>
      <c r="AU30" s="19">
        <v>45.154290000000003</v>
      </c>
      <c r="AV30" s="19">
        <v>51.951709999999991</v>
      </c>
      <c r="AW30" s="19">
        <v>150.29813872279999</v>
      </c>
      <c r="AX30" s="19">
        <v>142.11069147719999</v>
      </c>
      <c r="AY30" s="19">
        <v>57.055035000000004</v>
      </c>
      <c r="AZ30" s="19">
        <v>65.643964999999994</v>
      </c>
      <c r="BA30" s="19">
        <v>65.762820000000005</v>
      </c>
      <c r="BB30" s="19">
        <v>55.104179999999999</v>
      </c>
      <c r="BC30" s="19">
        <v>47.52393</v>
      </c>
      <c r="BD30" s="19">
        <v>54.678069999999998</v>
      </c>
      <c r="BE30" s="19">
        <v>52.157122000000008</v>
      </c>
      <c r="BF30" s="19">
        <v>49.315878000000005</v>
      </c>
      <c r="BG30" s="19">
        <v>41.463120000000004</v>
      </c>
      <c r="BH30" s="19">
        <v>47.704880000000003</v>
      </c>
      <c r="BI30" s="19">
        <v>63.052599999999998</v>
      </c>
      <c r="BJ30" s="19">
        <v>58.202399999999997</v>
      </c>
      <c r="BK30" s="19">
        <v>49.342080000000003</v>
      </c>
      <c r="BL30" s="19">
        <v>53.453920000000004</v>
      </c>
      <c r="BM30" s="19">
        <v>55.096829999999997</v>
      </c>
      <c r="BN30" s="19">
        <v>52.93616999999999</v>
      </c>
      <c r="BO30" s="19">
        <v>50.50667</v>
      </c>
      <c r="BP30" s="19">
        <v>56.954329999999999</v>
      </c>
      <c r="BQ30" s="19">
        <v>77.168530000000004</v>
      </c>
      <c r="BR30" s="19">
        <v>68.432470000000023</v>
      </c>
    </row>
    <row r="31" spans="1:71" x14ac:dyDescent="0.25">
      <c r="A31" s="16" t="s">
        <v>59</v>
      </c>
      <c r="B31" s="16" t="s">
        <v>60</v>
      </c>
      <c r="C31" s="56">
        <v>22.789040778498613</v>
      </c>
      <c r="D31" s="56">
        <v>30.044891102873034</v>
      </c>
      <c r="E31" s="56">
        <v>28.304854031510647</v>
      </c>
      <c r="F31" s="56">
        <v>34.624362835959218</v>
      </c>
      <c r="G31" s="56">
        <v>29.290141334569046</v>
      </c>
      <c r="H31" s="56">
        <v>32.796860518999068</v>
      </c>
      <c r="I31" s="56">
        <v>33.494555143651539</v>
      </c>
      <c r="J31" s="56">
        <v>35.026355421686759</v>
      </c>
      <c r="K31" s="56">
        <v>36.836770157553289</v>
      </c>
      <c r="L31" s="56">
        <v>42.333468489341982</v>
      </c>
      <c r="M31" s="56">
        <v>46.288229842446711</v>
      </c>
      <c r="N31" s="56">
        <v>30.150602409638555</v>
      </c>
      <c r="O31" s="56">
        <v>39.048887859128826</v>
      </c>
      <c r="P31" s="56">
        <v>48.991543095458759</v>
      </c>
      <c r="Q31" s="56">
        <v>49.787418906394812</v>
      </c>
      <c r="R31" s="56">
        <v>44.072636700648751</v>
      </c>
      <c r="S31" s="56">
        <v>32.424119555143648</v>
      </c>
      <c r="T31" s="56">
        <v>34.924409175162189</v>
      </c>
      <c r="U31" s="56">
        <v>38.192481464318817</v>
      </c>
      <c r="V31" s="56">
        <v>34.466519925857277</v>
      </c>
      <c r="W31" s="56">
        <v>26.596675162187211</v>
      </c>
      <c r="X31" s="56">
        <v>31.502838276181649</v>
      </c>
      <c r="Y31" s="56">
        <v>40.497567191844304</v>
      </c>
      <c r="Z31" s="56">
        <v>39.166473586654313</v>
      </c>
      <c r="AA31" s="56">
        <v>39.249594531974047</v>
      </c>
      <c r="AB31" s="56">
        <v>42.170991658943471</v>
      </c>
      <c r="AC31" s="56">
        <v>45.322347080630216</v>
      </c>
      <c r="AD31" s="56">
        <v>43.173366543095455</v>
      </c>
      <c r="AE31" s="56">
        <v>44.121872103799817</v>
      </c>
      <c r="AF31" s="56">
        <v>48.819798424467102</v>
      </c>
      <c r="AG31" s="56">
        <v>56.927710843373497</v>
      </c>
      <c r="AH31" s="56">
        <v>54.950185356811865</v>
      </c>
      <c r="AI31" s="56">
        <v>50.193466172381832</v>
      </c>
      <c r="AJ31" s="56">
        <v>55.52073679332716</v>
      </c>
      <c r="AK31" s="56">
        <v>64.536028730305844</v>
      </c>
      <c r="AL31" s="56">
        <v>48.73001621872104</v>
      </c>
      <c r="AM31" s="56">
        <v>59.68286607970343</v>
      </c>
      <c r="AN31" s="56">
        <v>58.449084800741424</v>
      </c>
      <c r="AO31" s="56">
        <v>59.228452270620942</v>
      </c>
      <c r="AP31" s="56">
        <v>52.687673772011117</v>
      </c>
      <c r="AQ31" s="17">
        <v>48.298000000000002</v>
      </c>
      <c r="AR31" s="17">
        <v>41.377000000000002</v>
      </c>
      <c r="AS31" s="17">
        <v>38.600999999999999</v>
      </c>
      <c r="AT31" s="17">
        <v>43.677999999999997</v>
      </c>
      <c r="AU31" s="19">
        <v>40.638861000000006</v>
      </c>
      <c r="AV31" s="19">
        <v>47.471138999999994</v>
      </c>
      <c r="AW31" s="19">
        <v>127.5682118827168</v>
      </c>
      <c r="AX31" s="19">
        <v>120.61897076848318</v>
      </c>
      <c r="AY31" s="17">
        <v>50.476215000000003</v>
      </c>
      <c r="AZ31" s="17">
        <v>58.074784999999999</v>
      </c>
      <c r="BA31" s="17">
        <v>58.162320000000001</v>
      </c>
      <c r="BB31" s="56">
        <v>48.702680000000008</v>
      </c>
      <c r="BC31" s="19">
        <v>45.463050000000003</v>
      </c>
      <c r="BD31" s="19">
        <v>52.306949999999993</v>
      </c>
      <c r="BE31" s="19">
        <v>44.412170000000003</v>
      </c>
      <c r="BF31" s="19">
        <v>41.992829999999998</v>
      </c>
      <c r="BG31" s="19">
        <v>38.092334999999999</v>
      </c>
      <c r="BH31" s="19">
        <v>43.826664999999998</v>
      </c>
      <c r="BI31" s="19">
        <v>55.433040000000013</v>
      </c>
      <c r="BJ31" s="19">
        <v>51.16896000000002</v>
      </c>
      <c r="BK31" s="19">
        <v>44.358719999999998</v>
      </c>
      <c r="BL31" s="19">
        <v>48.055280000000003</v>
      </c>
      <c r="BM31" s="19">
        <v>49.483769999999993</v>
      </c>
      <c r="BN31" s="19">
        <v>47.543229999999994</v>
      </c>
      <c r="BO31" s="19">
        <v>46.32367</v>
      </c>
      <c r="BP31" s="19">
        <v>52.237330000000007</v>
      </c>
      <c r="BQ31" s="17">
        <v>72.013220000000004</v>
      </c>
      <c r="BR31" s="19">
        <v>63.860779999999991</v>
      </c>
    </row>
    <row r="32" spans="1:71" x14ac:dyDescent="0.25">
      <c r="A32" s="12" t="s">
        <v>1</v>
      </c>
      <c r="B32" s="12" t="s">
        <v>61</v>
      </c>
      <c r="C32" s="19">
        <v>3.8890176088971273</v>
      </c>
      <c r="D32" s="19">
        <v>4.1097080630213156</v>
      </c>
      <c r="E32" s="19">
        <v>7.1197289156626518</v>
      </c>
      <c r="F32" s="19">
        <v>6.1428405931417984</v>
      </c>
      <c r="G32" s="19">
        <v>3.6112720111214087</v>
      </c>
      <c r="H32" s="19">
        <v>3.3341056533827627</v>
      </c>
      <c r="I32" s="19">
        <v>6.8295296570898962</v>
      </c>
      <c r="J32" s="19">
        <v>5.6820551436515316</v>
      </c>
      <c r="K32" s="19">
        <v>4.8812557924003706</v>
      </c>
      <c r="L32" s="19">
        <v>6.6322984244670984</v>
      </c>
      <c r="M32" s="19">
        <v>11.626795644114924</v>
      </c>
      <c r="N32" s="19">
        <v>14.006603336422614</v>
      </c>
      <c r="O32" s="19">
        <v>1.169196014828545</v>
      </c>
      <c r="P32" s="19">
        <v>2.5541589434661729</v>
      </c>
      <c r="Q32" s="19">
        <v>6.8483549582947179</v>
      </c>
      <c r="R32" s="19">
        <v>4.1841404077849864</v>
      </c>
      <c r="S32" s="19">
        <v>4.3674698795180724</v>
      </c>
      <c r="T32" s="19">
        <v>7.7369091751621868</v>
      </c>
      <c r="U32" s="19">
        <v>6.5526529193697867</v>
      </c>
      <c r="V32" s="19">
        <v>3.6367585727525489</v>
      </c>
      <c r="W32" s="19">
        <v>2.5283827618164971</v>
      </c>
      <c r="X32" s="19">
        <v>5.3388554216867474</v>
      </c>
      <c r="Y32" s="19">
        <v>6.5987025023169599</v>
      </c>
      <c r="Z32" s="19">
        <v>8.1504865616311406</v>
      </c>
      <c r="AA32" s="19">
        <v>4.2970922150139019</v>
      </c>
      <c r="AB32" s="19">
        <v>6.0281510658016684</v>
      </c>
      <c r="AC32" s="19">
        <v>13.015234012974977</v>
      </c>
      <c r="AD32" s="19">
        <v>6.0090361445783138</v>
      </c>
      <c r="AE32" s="19">
        <v>3.4456093605189992</v>
      </c>
      <c r="AF32" s="19">
        <v>8.1313716404077852</v>
      </c>
      <c r="AG32" s="19">
        <v>7.0247335495829475</v>
      </c>
      <c r="AH32" s="19">
        <v>7.2341288229842453</v>
      </c>
      <c r="AI32" s="19">
        <v>4.8131950880444858</v>
      </c>
      <c r="AJ32" s="19">
        <v>7.7693466172381838</v>
      </c>
      <c r="AK32" s="19">
        <v>7.0319740500463395</v>
      </c>
      <c r="AL32" s="19">
        <v>10.870887395736792</v>
      </c>
      <c r="AM32" s="19">
        <v>3.7042400370713624</v>
      </c>
      <c r="AN32" s="19">
        <v>7.3997914735866548</v>
      </c>
      <c r="AO32" s="19">
        <v>2.5851482854494905</v>
      </c>
      <c r="AP32" s="19">
        <v>5.5134962928637625</v>
      </c>
      <c r="AQ32" s="19">
        <v>3.9529999999999998</v>
      </c>
      <c r="AR32" s="19">
        <v>7.45</v>
      </c>
      <c r="AS32" s="19">
        <v>6.1589999999999998</v>
      </c>
      <c r="AT32" s="19">
        <v>6.9880000000000022</v>
      </c>
      <c r="AU32" s="19">
        <v>4.5154289999999975</v>
      </c>
      <c r="AV32" s="19">
        <v>4.480571000000003</v>
      </c>
      <c r="AW32" s="19">
        <v>22.729926840083202</v>
      </c>
      <c r="AX32" s="19">
        <v>21.491720708716798</v>
      </c>
      <c r="AY32" s="19">
        <v>6.5788200000000003</v>
      </c>
      <c r="AZ32" s="19">
        <v>7.5691799999999994</v>
      </c>
      <c r="BA32" s="19">
        <v>7.6005000000000003</v>
      </c>
      <c r="BB32" s="19">
        <v>6.4014999999999986</v>
      </c>
      <c r="BC32" s="19">
        <v>2.0608800000000005</v>
      </c>
      <c r="BD32" s="19">
        <v>2.3711199999999999</v>
      </c>
      <c r="BE32" s="19">
        <v>7.7449519999999987</v>
      </c>
      <c r="BF32" s="19">
        <v>7.3230480000000009</v>
      </c>
      <c r="BG32" s="19">
        <v>3.3707850000000001</v>
      </c>
      <c r="BH32" s="19">
        <v>3.8782149999999995</v>
      </c>
      <c r="BI32" s="19">
        <v>7.6195600000000017</v>
      </c>
      <c r="BJ32" s="19">
        <v>7.0334399999999988</v>
      </c>
      <c r="BK32" s="19">
        <v>4.9833599999999993</v>
      </c>
      <c r="BL32" s="19">
        <v>5.3986400000000003</v>
      </c>
      <c r="BM32" s="19">
        <v>5.6130600000000008</v>
      </c>
      <c r="BN32" s="19">
        <v>5.3929399999999994</v>
      </c>
      <c r="BO32" s="19">
        <v>4.1829999999999998</v>
      </c>
      <c r="BP32" s="19">
        <v>4.7170000000000005</v>
      </c>
      <c r="BQ32" s="19">
        <v>5.1553099999999992</v>
      </c>
      <c r="BR32" s="19">
        <v>4.5716899999999994</v>
      </c>
    </row>
    <row r="33" spans="1:71" x14ac:dyDescent="0.25">
      <c r="A33" s="12" t="s">
        <v>62</v>
      </c>
      <c r="B33" s="12" t="s">
        <v>63</v>
      </c>
      <c r="C33" s="19">
        <v>1.1324142724745134</v>
      </c>
      <c r="D33" s="19">
        <v>1.0672497683039852</v>
      </c>
      <c r="E33" s="19">
        <v>3.5238067655236329</v>
      </c>
      <c r="F33" s="19">
        <v>2.272937905468027</v>
      </c>
      <c r="G33" s="19">
        <v>0.94068582020389258</v>
      </c>
      <c r="H33" s="19">
        <v>0.72723586654309558</v>
      </c>
      <c r="I33" s="19">
        <v>2.5298308619091756</v>
      </c>
      <c r="J33" s="19">
        <v>1.7944856348470806</v>
      </c>
      <c r="K33" s="19">
        <v>1.6841404077849862</v>
      </c>
      <c r="L33" s="19">
        <v>3.8293558850787761</v>
      </c>
      <c r="M33" s="19">
        <v>7.3884962928637652</v>
      </c>
      <c r="N33" s="19">
        <v>1.4000231696014829</v>
      </c>
      <c r="O33" s="19">
        <v>-2.5419949026876738</v>
      </c>
      <c r="P33" s="19">
        <v>-1.1286492122335496</v>
      </c>
      <c r="Q33" s="19">
        <v>0.93141797961075079</v>
      </c>
      <c r="R33" s="19">
        <v>-0.55751853568118637</v>
      </c>
      <c r="S33" s="19">
        <v>0.31192075996292862</v>
      </c>
      <c r="T33" s="19">
        <v>1.2282784986098239</v>
      </c>
      <c r="U33" s="19">
        <v>2.7305375347544025</v>
      </c>
      <c r="V33" s="19">
        <v>2.2045875810936053</v>
      </c>
      <c r="W33" s="19">
        <v>-0.68147590361445787</v>
      </c>
      <c r="X33" s="19">
        <v>1.5494670991658943</v>
      </c>
      <c r="Y33" s="19">
        <v>2.6882530120481927</v>
      </c>
      <c r="Z33" s="19">
        <v>5.0753012048192776</v>
      </c>
      <c r="AA33" s="19">
        <v>0.30902455977757182</v>
      </c>
      <c r="AB33" s="19">
        <v>2.7731116774791471</v>
      </c>
      <c r="AC33" s="19">
        <v>3.4731232622798891</v>
      </c>
      <c r="AD33" s="19">
        <v>3.5979494902687676</v>
      </c>
      <c r="AE33" s="19">
        <v>-0.21895273401297499</v>
      </c>
      <c r="AF33" s="19">
        <v>4.1334569045412417</v>
      </c>
      <c r="AG33" s="19">
        <v>3.0992238183503247</v>
      </c>
      <c r="AH33" s="19">
        <v>3.5892608897126972</v>
      </c>
      <c r="AI33" s="19">
        <v>0.54158943466172382</v>
      </c>
      <c r="AJ33" s="19">
        <v>3.2900834105653383</v>
      </c>
      <c r="AK33" s="19">
        <v>3.0943002780352176</v>
      </c>
      <c r="AL33" s="19">
        <v>3.562326227988879</v>
      </c>
      <c r="AM33" s="19">
        <v>-0.57113067655236327</v>
      </c>
      <c r="AN33" s="19">
        <v>2.3948679332715477</v>
      </c>
      <c r="AO33" s="19">
        <v>-1.5294833178869323</v>
      </c>
      <c r="AP33" s="19">
        <v>-0.49351251158480075</v>
      </c>
      <c r="AQ33" s="19">
        <v>-0.11600000000000001</v>
      </c>
      <c r="AR33" s="19">
        <v>1.43</v>
      </c>
      <c r="AS33" s="19">
        <v>0.72799999999999998</v>
      </c>
      <c r="AT33" s="19">
        <v>2.2250000000000005</v>
      </c>
      <c r="AU33" s="19">
        <v>-0.98161500000000013</v>
      </c>
      <c r="AV33" s="19">
        <v>-1.1293850000000001</v>
      </c>
      <c r="AW33" s="19">
        <v>0.43196883819999998</v>
      </c>
      <c r="AX33" s="19">
        <v>0.40843746180000018</v>
      </c>
      <c r="AY33" s="19">
        <v>0.55195500000000008</v>
      </c>
      <c r="AZ33" s="19">
        <v>0.63504499999999997</v>
      </c>
      <c r="BA33" s="19">
        <v>2.2491000000000003</v>
      </c>
      <c r="BB33" s="19">
        <v>4.8938999999999995</v>
      </c>
      <c r="BC33" s="19">
        <v>0.62571149999999953</v>
      </c>
      <c r="BD33" s="19">
        <v>-4.9107114999999997</v>
      </c>
      <c r="BE33" s="19">
        <v>3.0495619999999999</v>
      </c>
      <c r="BF33" s="19">
        <v>2.8834379999999999</v>
      </c>
      <c r="BG33" s="19">
        <v>-0.87931500000000007</v>
      </c>
      <c r="BH33" s="19">
        <v>-1.0116849999999999</v>
      </c>
      <c r="BI33" s="19">
        <v>3.1158399999999999</v>
      </c>
      <c r="BJ33" s="19">
        <v>2.87616</v>
      </c>
      <c r="BK33" s="19">
        <v>1.2115199999999999</v>
      </c>
      <c r="BL33" s="19">
        <v>1.3124800000000001</v>
      </c>
      <c r="BM33" s="19">
        <v>0.83997000000000022</v>
      </c>
      <c r="BN33" s="19">
        <v>0.8070299999999998</v>
      </c>
      <c r="BO33" s="19">
        <v>-0.50102000000000002</v>
      </c>
      <c r="BP33" s="19">
        <v>-0.56498000000000004</v>
      </c>
      <c r="BQ33" s="19">
        <v>1.0764300000000002</v>
      </c>
      <c r="BR33" s="19">
        <v>0.95456999999999947</v>
      </c>
    </row>
    <row r="34" spans="1:71" x14ac:dyDescent="0.25">
      <c r="A34" s="12" t="s">
        <v>64</v>
      </c>
      <c r="B34" s="12" t="s">
        <v>65</v>
      </c>
      <c r="C34" s="56">
        <v>0.75446014828544949</v>
      </c>
      <c r="D34" s="56">
        <v>1.073911028730306</v>
      </c>
      <c r="E34" s="56">
        <v>3.4117238183503247</v>
      </c>
      <c r="F34" s="56">
        <v>2.1712812789620015</v>
      </c>
      <c r="G34" s="56">
        <v>0.93750000000000011</v>
      </c>
      <c r="H34" s="56">
        <v>0.42255560704355866</v>
      </c>
      <c r="I34" s="56">
        <v>2.3615616311399448</v>
      </c>
      <c r="J34" s="56">
        <v>1.5604726598702499</v>
      </c>
      <c r="K34" s="56">
        <v>1.5005213160333644</v>
      </c>
      <c r="L34" s="56">
        <v>3.6263322520852648</v>
      </c>
      <c r="M34" s="56">
        <v>7.3288345690454122</v>
      </c>
      <c r="N34" s="56">
        <v>1.8894810009267842</v>
      </c>
      <c r="O34" s="56">
        <v>-2.6442307692307696</v>
      </c>
      <c r="P34" s="56">
        <v>-1.5011005560704356</v>
      </c>
      <c r="Q34" s="56">
        <v>0.40401992585727525</v>
      </c>
      <c r="R34" s="56">
        <v>-1.3229842446709916</v>
      </c>
      <c r="S34" s="56">
        <v>4.1126042632066727E-2</v>
      </c>
      <c r="T34" s="56">
        <v>1.0626158480074144</v>
      </c>
      <c r="U34" s="56">
        <v>2.610055607043559</v>
      </c>
      <c r="V34" s="56">
        <v>2.1058271547729381</v>
      </c>
      <c r="W34" s="56">
        <v>-0.38982854494902691</v>
      </c>
      <c r="X34" s="56">
        <v>1.519925857275255</v>
      </c>
      <c r="Y34" s="56">
        <v>3.1638090824837812</v>
      </c>
      <c r="Z34" s="56">
        <v>4.0430954587581098</v>
      </c>
      <c r="AA34" s="56">
        <v>0.21200185356811863</v>
      </c>
      <c r="AB34" s="56">
        <v>3.0641797961075072</v>
      </c>
      <c r="AC34" s="56">
        <v>3.6799119555143651</v>
      </c>
      <c r="AD34" s="56">
        <v>2.6456788693234476</v>
      </c>
      <c r="AE34" s="56">
        <v>-0.33045644114921224</v>
      </c>
      <c r="AF34" s="56">
        <v>4.0514944392956442</v>
      </c>
      <c r="AG34" s="56">
        <v>3.0192886932344769</v>
      </c>
      <c r="AH34" s="56">
        <v>3.402166357738647</v>
      </c>
      <c r="AI34" s="56">
        <v>0.4830861909175162</v>
      </c>
      <c r="AJ34" s="56">
        <v>3.1696014828544952</v>
      </c>
      <c r="AK34" s="56">
        <v>2.9998841519925858</v>
      </c>
      <c r="AL34" s="56">
        <v>3.5009267840593141</v>
      </c>
      <c r="AM34" s="56">
        <v>-0.67510426320667283</v>
      </c>
      <c r="AN34" s="56">
        <v>2.2488994439295644</v>
      </c>
      <c r="AO34" s="56">
        <v>-1.6464898053753474</v>
      </c>
      <c r="AP34" s="56">
        <v>-0.53116311399443938</v>
      </c>
      <c r="AQ34" s="19">
        <v>-0.157</v>
      </c>
      <c r="AR34" s="19">
        <v>1.3740000000000001</v>
      </c>
      <c r="AS34" s="19">
        <v>0.68400000000000005</v>
      </c>
      <c r="AT34" s="19">
        <v>2.1649999999999996</v>
      </c>
      <c r="AU34" s="19">
        <v>-1.0211400000000002</v>
      </c>
      <c r="AV34" s="19">
        <v>-1.17486</v>
      </c>
      <c r="AW34" s="19">
        <v>8.4625508951999997</v>
      </c>
      <c r="AX34" s="19">
        <v>8.0015559048</v>
      </c>
      <c r="AY34" s="19">
        <v>0.53754000000000002</v>
      </c>
      <c r="AZ34" s="19">
        <v>0.6184599999999999</v>
      </c>
      <c r="BA34" s="19">
        <v>2.2382999999999997</v>
      </c>
      <c r="BB34" s="19">
        <v>4.8956999999999997</v>
      </c>
      <c r="BC34" s="19">
        <v>0.90567449999999949</v>
      </c>
      <c r="BD34" s="19">
        <v>-4.5906744999999995</v>
      </c>
      <c r="BE34" s="19">
        <v>2.7262560000000002</v>
      </c>
      <c r="BF34" s="19">
        <v>2.577744</v>
      </c>
      <c r="BG34" s="19">
        <v>-0.90582000000000007</v>
      </c>
      <c r="BH34" s="19">
        <v>-1.0421799999999999</v>
      </c>
      <c r="BI34" s="19">
        <v>3.0482400000000003</v>
      </c>
      <c r="BJ34" s="19">
        <v>2.8137599999999998</v>
      </c>
      <c r="BK34" s="19">
        <v>1.18032</v>
      </c>
      <c r="BL34" s="19">
        <v>1.27868</v>
      </c>
      <c r="BM34" s="19">
        <v>0.77162999999999993</v>
      </c>
      <c r="BN34" s="19">
        <v>0.74136999999999997</v>
      </c>
      <c r="BO34" s="19">
        <v>-0.57057999999999998</v>
      </c>
      <c r="BP34" s="19">
        <v>-0.64341999999999999</v>
      </c>
      <c r="BQ34" s="19">
        <v>0.95930000000000004</v>
      </c>
      <c r="BR34" s="19">
        <v>0.85070000000000001</v>
      </c>
    </row>
    <row r="35" spans="1:71" x14ac:dyDescent="0.25">
      <c r="A35" s="12" t="s">
        <v>66</v>
      </c>
      <c r="B35" s="12" t="s">
        <v>67</v>
      </c>
      <c r="C35" s="19">
        <v>0.64121872103799815</v>
      </c>
      <c r="D35" s="19">
        <v>1.1871524559777571</v>
      </c>
      <c r="E35" s="19">
        <v>2.5570551436515294</v>
      </c>
      <c r="F35" s="19">
        <v>1.6965940685820198</v>
      </c>
      <c r="G35" s="19">
        <v>0.79674467099165891</v>
      </c>
      <c r="H35" s="19">
        <v>0.56331093605189986</v>
      </c>
      <c r="I35" s="19">
        <v>1.5514944392956442</v>
      </c>
      <c r="J35" s="19">
        <v>0.85959221501390193</v>
      </c>
      <c r="K35" s="19">
        <v>1.0177247451343836</v>
      </c>
      <c r="L35" s="19">
        <v>2.8055491195551436</v>
      </c>
      <c r="M35" s="19">
        <v>4.8774907321594068</v>
      </c>
      <c r="N35" s="19">
        <v>1.4333294717330862</v>
      </c>
      <c r="O35" s="19">
        <v>-2.7490732159406863</v>
      </c>
      <c r="P35" s="19">
        <v>-1.7545180722891567</v>
      </c>
      <c r="Q35" s="19">
        <v>0.69335032437442079</v>
      </c>
      <c r="R35" s="19">
        <v>-1.6111561631139943</v>
      </c>
      <c r="S35" s="19">
        <v>-0.12569508804448565</v>
      </c>
      <c r="T35" s="19">
        <v>0.35130908248378129</v>
      </c>
      <c r="U35" s="19">
        <v>2.6433619091751623</v>
      </c>
      <c r="V35" s="19">
        <v>1.5329587581093607</v>
      </c>
      <c r="W35" s="19">
        <v>-0.43356116774791481</v>
      </c>
      <c r="X35" s="19">
        <v>1.2132182576459685</v>
      </c>
      <c r="Y35" s="19">
        <v>2.8481232622798887</v>
      </c>
      <c r="Z35" s="19">
        <v>3.5041126042632067</v>
      </c>
      <c r="AA35" s="19">
        <v>0.23575069508804447</v>
      </c>
      <c r="AB35" s="19">
        <v>2.5663229842446711</v>
      </c>
      <c r="AC35" s="19">
        <v>2.919659406858202</v>
      </c>
      <c r="AD35" s="19">
        <v>2.2871292863762744</v>
      </c>
      <c r="AE35" s="19">
        <v>-0.33045644114921224</v>
      </c>
      <c r="AF35" s="19">
        <v>3.5041126042632067</v>
      </c>
      <c r="AG35" s="19">
        <v>2.6691380908248377</v>
      </c>
      <c r="AH35" s="19">
        <v>2.6175857275254866</v>
      </c>
      <c r="AI35" s="19">
        <v>0.36376274328081559</v>
      </c>
      <c r="AJ35" s="19">
        <v>2.6830398517145504</v>
      </c>
      <c r="AK35" s="19">
        <v>2.6071594068582025</v>
      </c>
      <c r="AL35" s="19">
        <v>3.8377548656163114</v>
      </c>
      <c r="AM35" s="19">
        <v>-0.59719647822057453</v>
      </c>
      <c r="AN35" s="19">
        <v>1.8857159406858204</v>
      </c>
      <c r="AO35" s="19">
        <v>-1.6629981464318815</v>
      </c>
      <c r="AP35" s="19">
        <v>-9.267840593141799E-3</v>
      </c>
      <c r="AQ35" s="19">
        <v>-4.5999999999999999E-2</v>
      </c>
      <c r="AR35" s="19">
        <v>1.038</v>
      </c>
      <c r="AS35" s="19">
        <v>0.626</v>
      </c>
      <c r="AT35" s="19">
        <v>2.2769999999999997</v>
      </c>
      <c r="AU35" s="19">
        <v>-0.88443000000000005</v>
      </c>
      <c r="AV35" s="19">
        <v>-1.0175699999999999</v>
      </c>
      <c r="AW35" s="19">
        <v>8.3192364899999998</v>
      </c>
      <c r="AX35" s="19">
        <v>7.8660485100000006</v>
      </c>
      <c r="AY35" s="19">
        <v>0.39246000000000003</v>
      </c>
      <c r="AZ35" s="19">
        <v>0.45153999999999994</v>
      </c>
      <c r="BA35" s="19">
        <v>3.6560000000000006</v>
      </c>
      <c r="BB35" s="19">
        <v>3.6560000000000006</v>
      </c>
      <c r="BC35" s="19">
        <v>0.24243499999999996</v>
      </c>
      <c r="BD35" s="19">
        <v>-3.927435</v>
      </c>
      <c r="BE35" s="19">
        <v>2.8799419999999998</v>
      </c>
      <c r="BF35" s="19">
        <v>2.723058</v>
      </c>
      <c r="BG35" s="19">
        <v>-0.73005000000000009</v>
      </c>
      <c r="BH35" s="19">
        <v>-0.83994999999999997</v>
      </c>
      <c r="BI35" s="19">
        <v>2.9489200000000002</v>
      </c>
      <c r="BJ35" s="19">
        <v>2.7220800000000001</v>
      </c>
      <c r="BK35" s="19">
        <v>1.0243199999999999</v>
      </c>
      <c r="BL35" s="19">
        <v>1.10968</v>
      </c>
      <c r="BM35" s="19">
        <v>0.98277000000000003</v>
      </c>
      <c r="BN35" s="19">
        <v>0.94423000000000001</v>
      </c>
      <c r="BO35" s="19">
        <v>-0.46482999999999997</v>
      </c>
      <c r="BP35" s="19">
        <v>-0.52417000000000002</v>
      </c>
      <c r="BQ35" s="19">
        <v>0.81726000000000021</v>
      </c>
      <c r="BR35" s="19">
        <v>0.72473999999999983</v>
      </c>
      <c r="BS35" s="20"/>
    </row>
    <row r="36" spans="1:71" x14ac:dyDescent="0.25">
      <c r="A36" s="12" t="s">
        <v>68</v>
      </c>
      <c r="B36" s="12" t="s">
        <v>69</v>
      </c>
      <c r="C36" s="19">
        <f>C35/C23</f>
        <v>0.14726441620458366</v>
      </c>
      <c r="D36" s="19">
        <f t="shared" ref="D36:AT36" si="0">D35/D23</f>
        <v>0.27264536676720341</v>
      </c>
      <c r="E36" s="19">
        <f t="shared" si="0"/>
        <v>0.58726175730364472</v>
      </c>
      <c r="F36" s="19">
        <f t="shared" si="0"/>
        <v>0.38964541559460292</v>
      </c>
      <c r="G36" s="19">
        <f t="shared" si="0"/>
        <v>0.18298302121897456</v>
      </c>
      <c r="H36" s="19">
        <f t="shared" si="0"/>
        <v>0.12937185615081986</v>
      </c>
      <c r="I36" s="19">
        <f t="shared" si="0"/>
        <v>0.35632135393313225</v>
      </c>
      <c r="J36" s="19">
        <f t="shared" si="0"/>
        <v>0.19741679642963161</v>
      </c>
      <c r="K36" s="19">
        <f t="shared" si="0"/>
        <v>0.23825080013156116</v>
      </c>
      <c r="L36" s="19">
        <f t="shared" si="0"/>
        <v>0.65678301106272996</v>
      </c>
      <c r="M36" s="19">
        <f t="shared" si="0"/>
        <v>1.1418274687010876</v>
      </c>
      <c r="N36" s="19">
        <f t="shared" si="0"/>
        <v>0.33554445357174056</v>
      </c>
      <c r="O36" s="19">
        <f t="shared" si="0"/>
        <v>-6.66298555835904E-2</v>
      </c>
      <c r="P36" s="19">
        <f t="shared" si="0"/>
        <v>-4.2524617059143552E-2</v>
      </c>
      <c r="Q36" s="19">
        <f t="shared" si="0"/>
        <v>1.6804875080817048E-2</v>
      </c>
      <c r="R36" s="19">
        <f t="shared" si="0"/>
        <v>-3.904992484318514E-2</v>
      </c>
      <c r="S36" s="19">
        <f t="shared" si="0"/>
        <v>-3.0464978216685878E-3</v>
      </c>
      <c r="T36" s="19">
        <f t="shared" si="0"/>
        <v>8.5147508241566732E-3</v>
      </c>
      <c r="U36" s="19">
        <f t="shared" si="0"/>
        <v>6.406770879808571E-2</v>
      </c>
      <c r="V36" s="19">
        <f t="shared" si="0"/>
        <v>3.7154638179935098E-2</v>
      </c>
      <c r="W36" s="19">
        <f t="shared" si="0"/>
        <v>-1.1292288005620002E-2</v>
      </c>
      <c r="X36" s="19">
        <f t="shared" si="0"/>
        <v>3.1598793891477746E-2</v>
      </c>
      <c r="Y36" s="19">
        <f t="shared" si="0"/>
        <v>7.4180601367579882E-2</v>
      </c>
      <c r="Z36" s="19">
        <f t="shared" si="0"/>
        <v>9.1266127307946823E-2</v>
      </c>
      <c r="AA36" s="19">
        <f t="shared" si="0"/>
        <v>6.5727359281287602E-3</v>
      </c>
      <c r="AB36" s="19">
        <f t="shared" si="0"/>
        <v>7.154915609232057E-2</v>
      </c>
      <c r="AC36" s="19">
        <f t="shared" si="0"/>
        <v>8.1400185370351388E-2</v>
      </c>
      <c r="AD36" s="19">
        <f t="shared" si="0"/>
        <v>6.376522803984376E-2</v>
      </c>
      <c r="AE36" s="19">
        <f t="shared" si="0"/>
        <v>-9.2868369351669939E-3</v>
      </c>
      <c r="AF36" s="19">
        <f t="shared" si="0"/>
        <v>9.8476284030311528E-2</v>
      </c>
      <c r="AG36" s="19">
        <f t="shared" si="0"/>
        <v>7.5010945832163903E-2</v>
      </c>
      <c r="AH36" s="19">
        <f t="shared" si="0"/>
        <v>7.3562166713443719E-2</v>
      </c>
      <c r="AI36" s="19">
        <f t="shared" si="0"/>
        <v>1.0353610005685049E-2</v>
      </c>
      <c r="AJ36" s="19">
        <f t="shared" si="0"/>
        <v>7.6366117111995438E-2</v>
      </c>
      <c r="AK36" s="19">
        <f t="shared" si="0"/>
        <v>7.4206367254121663E-2</v>
      </c>
      <c r="AL36" s="19">
        <f t="shared" si="0"/>
        <v>0.10923223422399089</v>
      </c>
      <c r="AM36" s="19">
        <f t="shared" si="0"/>
        <v>-1.7051040775591674E-2</v>
      </c>
      <c r="AN36" s="19">
        <f t="shared" si="0"/>
        <v>5.3840604505275176E-2</v>
      </c>
      <c r="AO36" s="19">
        <f t="shared" si="0"/>
        <v>-4.7481608212147142E-2</v>
      </c>
      <c r="AP36" s="19">
        <f t="shared" si="0"/>
        <v>-2.6461362988309102E-4</v>
      </c>
      <c r="AQ36" s="19">
        <f t="shared" si="0"/>
        <v>-1.3133832905617337E-3</v>
      </c>
      <c r="AR36" s="19">
        <f t="shared" si="0"/>
        <v>2.9636779469632168E-2</v>
      </c>
      <c r="AS36" s="19">
        <f t="shared" si="0"/>
        <v>1.7873433475905334E-2</v>
      </c>
      <c r="AT36" s="19">
        <f t="shared" si="0"/>
        <v>6.5012472882805816E-2</v>
      </c>
      <c r="AU36" s="19">
        <v>-2.6434713919726731E-2</v>
      </c>
      <c r="AV36" s="19">
        <v>-3.0414133219470535E-2</v>
      </c>
      <c r="AW36" s="19">
        <v>0.24865352446626815</v>
      </c>
      <c r="AX36" s="19">
        <v>0.23510819628522633</v>
      </c>
      <c r="AY36" s="19">
        <v>1.1965243902439027E-2</v>
      </c>
      <c r="AZ36" s="19">
        <v>1.3766463414634146E-2</v>
      </c>
      <c r="BA36" s="19">
        <v>6.7137804878048796E-2</v>
      </c>
      <c r="BB36" s="19">
        <v>0.15578902439024392</v>
      </c>
      <c r="BC36" s="19">
        <v>6.759094534761795E-3</v>
      </c>
      <c r="BD36" s="19">
        <v>-0.10949699690280773</v>
      </c>
      <c r="BE36" s="19">
        <v>8.0292862963808664E-2</v>
      </c>
      <c r="BF36" s="19">
        <v>7.5918932685624538E-2</v>
      </c>
      <c r="BG36" s="19">
        <v>-2.0821895147547252E-2</v>
      </c>
      <c r="BH36" s="19">
        <v>-2.3956373986962962E-2</v>
      </c>
      <c r="BI36" s="19">
        <v>8.4106709182254685E-2</v>
      </c>
      <c r="BJ36" s="19">
        <v>7.7636962322081254E-2</v>
      </c>
      <c r="BK36" s="19">
        <v>2.926069274187305E-2</v>
      </c>
      <c r="BL36" s="19">
        <v>3.1699083803695807E-2</v>
      </c>
      <c r="BM36" s="19">
        <v>2.8073776755243071E-2</v>
      </c>
      <c r="BN36" s="19">
        <v>2.6972844333468832E-2</v>
      </c>
      <c r="BO36" s="19">
        <v>-1.3277063696086833E-2</v>
      </c>
      <c r="BP36" s="19">
        <v>-1.4972007997714941E-2</v>
      </c>
      <c r="BQ36" s="19">
        <v>2.3343616109682955E-2</v>
      </c>
      <c r="BR36" s="19">
        <v>2.0700942587832043E-2</v>
      </c>
    </row>
    <row r="37" spans="1:71" x14ac:dyDescent="0.25">
      <c r="A37" s="13" t="s">
        <v>70</v>
      </c>
      <c r="B37" s="13"/>
      <c r="C37" s="13" t="s">
        <v>3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65"/>
      <c r="AV37" s="65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</row>
    <row r="38" spans="1:71" x14ac:dyDescent="0.25"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9"/>
      <c r="AX38" s="20"/>
      <c r="AY38" s="20"/>
      <c r="AZ38" s="20"/>
      <c r="BA38" s="20"/>
      <c r="BB38" s="20"/>
      <c r="BC38" s="20"/>
      <c r="BD38" s="20"/>
      <c r="BH38" s="20"/>
      <c r="BJ38" s="20"/>
      <c r="BL38" s="20"/>
      <c r="BM38" s="20"/>
      <c r="BR38" s="20"/>
      <c r="BS38" s="19"/>
    </row>
    <row r="39" spans="1:71" x14ac:dyDescent="0.25">
      <c r="E39">
        <f>E30/F39</f>
        <v>0.46493965599163745</v>
      </c>
      <c r="F39" s="20">
        <f>SUM(E30:F30)</f>
        <v>76.191786376274337</v>
      </c>
      <c r="I39">
        <f>I30/J39</f>
        <v>0.49762857010104039</v>
      </c>
      <c r="J39" s="20">
        <f>SUM(I30:J30)</f>
        <v>81.032495366079715</v>
      </c>
      <c r="M39">
        <f>M30/N39</f>
        <v>0.56739256884248146</v>
      </c>
      <c r="N39" s="20">
        <f>SUM(M30:N30)</f>
        <v>102.07223123262278</v>
      </c>
      <c r="Q39">
        <f>Q30/R39</f>
        <v>0.53994085699375716</v>
      </c>
      <c r="R39" s="20">
        <f>SUM(Q30:R30)</f>
        <v>104.89255097312326</v>
      </c>
      <c r="U39">
        <f>U30/V39</f>
        <v>0.54008438818565407</v>
      </c>
      <c r="V39" s="20">
        <f>SUM(U30:V30)</f>
        <v>82.848412882298433</v>
      </c>
      <c r="Y39">
        <f>Y30/Z39</f>
        <v>0.49883125249240773</v>
      </c>
      <c r="Z39" s="20">
        <f>SUM(Y30:Z30)</f>
        <v>94.413229842446725</v>
      </c>
      <c r="AC39">
        <f>AC30/AD39</f>
        <v>0.54257431076512819</v>
      </c>
      <c r="AD39" s="20">
        <f>SUM(AC30:AD30)</f>
        <v>107.51998378127897</v>
      </c>
      <c r="AG39">
        <f>AG30/AH39</f>
        <v>0.5070087825038746</v>
      </c>
      <c r="AH39" s="20">
        <f>SUM(AG30:AH30)</f>
        <v>126.13675857275256</v>
      </c>
      <c r="AK39">
        <f>AK30/AL39</f>
        <v>0.54561713402517109</v>
      </c>
      <c r="AL39" s="20">
        <f>SUM(AK30:AL30)</f>
        <v>131.16890639481002</v>
      </c>
      <c r="AO39">
        <f>AO30/AP39</f>
        <v>0.51504994123850412</v>
      </c>
      <c r="AP39" s="20">
        <f>SUM(AO30:AP30)</f>
        <v>120.01477062094533</v>
      </c>
      <c r="AS39">
        <f>AS30/AT39</f>
        <v>0.46905455536227025</v>
      </c>
      <c r="AT39" s="20">
        <f>SUM(AS30:AT30)</f>
        <v>95.425999999999988</v>
      </c>
      <c r="AU39" s="62"/>
      <c r="AV39" s="70"/>
      <c r="AX39" s="20"/>
      <c r="AY39" s="20"/>
      <c r="AZ39" s="20"/>
      <c r="BA39" s="20"/>
      <c r="BB39" s="20"/>
      <c r="BC39" s="20"/>
      <c r="BF39" s="20"/>
      <c r="BH39" s="20"/>
      <c r="BJ39" s="20"/>
      <c r="BL39" s="20"/>
      <c r="BM39" s="20"/>
      <c r="BR39" s="20"/>
      <c r="BS39" s="17"/>
    </row>
    <row r="40" spans="1:71" x14ac:dyDescent="0.25">
      <c r="E40">
        <f t="shared" ref="E40:E44" si="1">E31/F40</f>
        <v>0.44978875378540328</v>
      </c>
      <c r="F40" s="20">
        <f t="shared" ref="F40:F43" si="2">SUM(E31:F31)</f>
        <v>62.929216867469862</v>
      </c>
      <c r="I40">
        <f t="shared" ref="I40:I44" si="3">I31/J40</f>
        <v>0.48882238819218138</v>
      </c>
      <c r="J40" s="20">
        <f t="shared" ref="J40:J43" si="4">SUM(I31:J31)</f>
        <v>68.520910565338298</v>
      </c>
      <c r="M40">
        <f t="shared" ref="M40:M44" si="5">M31/N40</f>
        <v>0.60555909187354129</v>
      </c>
      <c r="N40" s="20">
        <f t="shared" ref="N40:N43" si="6">SUM(M31:N31)</f>
        <v>76.438832252085263</v>
      </c>
      <c r="Q40">
        <f t="shared" ref="Q40:Q44" si="7">Q31/R40</f>
        <v>0.53044310046901999</v>
      </c>
      <c r="R40" s="20">
        <f t="shared" ref="R40:R43" si="8">SUM(Q31:R31)</f>
        <v>93.860055607043563</v>
      </c>
      <c r="U40">
        <f t="shared" ref="U40:U44" si="9">U31/V40</f>
        <v>0.525640054688154</v>
      </c>
      <c r="V40" s="20">
        <f t="shared" ref="V40:V43" si="10">SUM(U31:V31)</f>
        <v>72.659001390176087</v>
      </c>
      <c r="Y40">
        <f t="shared" ref="Y40:Y44" si="11">Y31/Z40</f>
        <v>0.50835441933513659</v>
      </c>
      <c r="Z40" s="20">
        <f t="shared" ref="Z40:Z43" si="12">SUM(Y31:Z31)</f>
        <v>79.664040778498617</v>
      </c>
      <c r="AC40">
        <f t="shared" ref="AC40:AC44" si="13">AC31/AD40</f>
        <v>0.51214172104804989</v>
      </c>
      <c r="AD40" s="20">
        <f t="shared" ref="AD40:AD43" si="14">SUM(AC31:AD31)</f>
        <v>88.495713623725663</v>
      </c>
      <c r="AG40">
        <f t="shared" ref="AG40:AG44" si="15">AG31/AH40</f>
        <v>0.50883787393992108</v>
      </c>
      <c r="AH40" s="20">
        <f t="shared" ref="AH40:AH43" si="16">SUM(AG31:AH31)</f>
        <v>111.87789620018536</v>
      </c>
      <c r="AK40">
        <f t="shared" ref="AK40:AK44" si="17">AK31/AL40</f>
        <v>0.56977383433268991</v>
      </c>
      <c r="AL40" s="20">
        <f t="shared" ref="AL40:AL43" si="18">SUM(AK31:AL31)</f>
        <v>113.26604494902688</v>
      </c>
      <c r="AO40">
        <f t="shared" ref="AO40:AO44" si="19">AO31/AP40</f>
        <v>0.52922178746661697</v>
      </c>
      <c r="AP40" s="20">
        <f t="shared" ref="AP40:AP43" si="20">SUM(AO31:AP31)</f>
        <v>111.91612604263206</v>
      </c>
      <c r="AS40">
        <f t="shared" ref="AS40:AS44" si="21">AS31/AT40</f>
        <v>0.46914765614555354</v>
      </c>
      <c r="AT40" s="20">
        <f t="shared" ref="AT40:AT43" si="22">SUM(AS31:AT31)</f>
        <v>82.278999999999996</v>
      </c>
      <c r="AU40" s="62"/>
      <c r="AV40" s="70"/>
      <c r="AX40" s="20"/>
      <c r="AY40" s="20"/>
      <c r="AZ40" s="20"/>
      <c r="BA40" s="20"/>
      <c r="BB40" s="20"/>
      <c r="BC40" s="20"/>
      <c r="BF40" s="20"/>
      <c r="BH40" s="20"/>
      <c r="BJ40" s="20"/>
      <c r="BL40" s="20"/>
      <c r="BM40" s="20"/>
      <c r="BR40" s="20"/>
      <c r="BS40" s="19"/>
    </row>
    <row r="41" spans="1:71" x14ac:dyDescent="0.25">
      <c r="D41" s="66"/>
      <c r="E41">
        <f t="shared" si="1"/>
        <v>0.53682877295656539</v>
      </c>
      <c r="F41" s="20">
        <f t="shared" si="2"/>
        <v>13.26256950880445</v>
      </c>
      <c r="H41" s="66"/>
      <c r="I41">
        <f t="shared" si="3"/>
        <v>0.54585648148148136</v>
      </c>
      <c r="J41" s="20">
        <f t="shared" si="4"/>
        <v>12.511584800741428</v>
      </c>
      <c r="L41" s="66"/>
      <c r="M41">
        <f t="shared" si="5"/>
        <v>0.4535799428293808</v>
      </c>
      <c r="N41" s="20">
        <f t="shared" si="6"/>
        <v>25.633398980537539</v>
      </c>
      <c r="P41" s="66"/>
      <c r="Q41">
        <f t="shared" si="7"/>
        <v>0.62074396870816162</v>
      </c>
      <c r="R41" s="20">
        <f t="shared" si="8"/>
        <v>11.032495366079704</v>
      </c>
      <c r="T41" s="66"/>
      <c r="U41">
        <f t="shared" si="9"/>
        <v>0.64308453186288439</v>
      </c>
      <c r="V41" s="20">
        <f t="shared" si="10"/>
        <v>10.189411492122336</v>
      </c>
      <c r="X41" s="66"/>
      <c r="Y41">
        <f t="shared" si="11"/>
        <v>0.44739425833562418</v>
      </c>
      <c r="Z41" s="20">
        <f t="shared" si="12"/>
        <v>14.749189063948101</v>
      </c>
      <c r="AB41" s="66"/>
      <c r="AC41">
        <f t="shared" si="13"/>
        <v>0.68413841399363651</v>
      </c>
      <c r="AD41" s="20">
        <f t="shared" si="14"/>
        <v>19.024270157553289</v>
      </c>
      <c r="AF41" s="66"/>
      <c r="AG41">
        <f t="shared" si="15"/>
        <v>0.49265736396319537</v>
      </c>
      <c r="AH41" s="20">
        <f t="shared" si="16"/>
        <v>14.258862372567194</v>
      </c>
      <c r="AJ41" s="66"/>
      <c r="AK41">
        <f t="shared" si="17"/>
        <v>0.39278492275337706</v>
      </c>
      <c r="AL41" s="20">
        <f t="shared" si="18"/>
        <v>17.902861445783131</v>
      </c>
      <c r="AN41" s="66"/>
      <c r="AO41">
        <f t="shared" si="19"/>
        <v>0.31920752422844473</v>
      </c>
      <c r="AP41" s="20">
        <f t="shared" si="20"/>
        <v>8.0986445783132535</v>
      </c>
      <c r="AR41" s="66"/>
      <c r="AS41">
        <f t="shared" si="21"/>
        <v>0.46847189472883538</v>
      </c>
      <c r="AT41" s="20">
        <f t="shared" si="22"/>
        <v>13.147000000000002</v>
      </c>
      <c r="AU41" s="62"/>
      <c r="AV41" s="70"/>
      <c r="AX41" s="20"/>
      <c r="BB41" s="20"/>
      <c r="BF41" s="20"/>
      <c r="BH41" s="20"/>
      <c r="BJ41" s="20"/>
      <c r="BL41" s="20"/>
      <c r="BM41" s="20"/>
      <c r="BR41" s="20"/>
      <c r="BS41" s="19"/>
    </row>
    <row r="42" spans="1:71" x14ac:dyDescent="0.25">
      <c r="E42">
        <f t="shared" si="1"/>
        <v>0.60789407944041962</v>
      </c>
      <c r="F42" s="20">
        <f t="shared" si="2"/>
        <v>5.7967446709916599</v>
      </c>
      <c r="I42">
        <f t="shared" si="3"/>
        <v>0.58502444578393953</v>
      </c>
      <c r="J42" s="20">
        <f t="shared" si="4"/>
        <v>4.3243164967562562</v>
      </c>
      <c r="M42">
        <f t="shared" si="5"/>
        <v>0.84069863239413423</v>
      </c>
      <c r="N42" s="20">
        <f t="shared" si="6"/>
        <v>8.7885194624652474</v>
      </c>
      <c r="Q42">
        <f t="shared" si="7"/>
        <v>2.4910921766072813</v>
      </c>
      <c r="R42" s="20">
        <f t="shared" si="8"/>
        <v>0.37389944392956442</v>
      </c>
      <c r="U42">
        <f t="shared" si="9"/>
        <v>0.55328638497652582</v>
      </c>
      <c r="V42" s="20">
        <f t="shared" si="10"/>
        <v>4.9351251158480078</v>
      </c>
      <c r="Y42">
        <f t="shared" si="11"/>
        <v>0.34626576139670218</v>
      </c>
      <c r="Z42" s="20">
        <f t="shared" si="12"/>
        <v>7.7635542168674707</v>
      </c>
      <c r="AC42">
        <f t="shared" si="13"/>
        <v>0.49117345893917669</v>
      </c>
      <c r="AD42" s="20">
        <f t="shared" si="14"/>
        <v>7.0710727525486572</v>
      </c>
      <c r="AG42">
        <f t="shared" si="15"/>
        <v>0.46336710833982853</v>
      </c>
      <c r="AH42" s="20">
        <f t="shared" si="16"/>
        <v>6.6884847080630223</v>
      </c>
      <c r="AK42">
        <f t="shared" si="17"/>
        <v>0.46484510964148967</v>
      </c>
      <c r="AL42" s="20">
        <f t="shared" si="18"/>
        <v>6.6566265060240966</v>
      </c>
      <c r="AO42">
        <f t="shared" si="19"/>
        <v>0.75604867573371515</v>
      </c>
      <c r="AP42" s="20">
        <f t="shared" si="20"/>
        <v>-2.022995829471733</v>
      </c>
      <c r="AS42">
        <f t="shared" si="21"/>
        <v>0.24652895360650184</v>
      </c>
      <c r="AT42" s="20">
        <f t="shared" si="22"/>
        <v>2.9530000000000003</v>
      </c>
      <c r="AU42" s="62"/>
      <c r="AV42" s="70"/>
      <c r="AX42" s="20"/>
      <c r="BF42" s="20"/>
      <c r="BH42" s="20"/>
      <c r="BJ42" s="20"/>
      <c r="BL42" s="20"/>
      <c r="BM42" s="20"/>
      <c r="BR42" s="20"/>
      <c r="BS42" s="19"/>
    </row>
    <row r="43" spans="1:71" x14ac:dyDescent="0.25">
      <c r="C43" s="62"/>
      <c r="D43" s="20"/>
      <c r="E43">
        <f t="shared" si="1"/>
        <v>0.61109093738652287</v>
      </c>
      <c r="F43" s="20">
        <f t="shared" si="2"/>
        <v>5.5830050973123262</v>
      </c>
      <c r="G43" s="62"/>
      <c r="H43" s="20"/>
      <c r="I43">
        <f t="shared" si="3"/>
        <v>0.60212671688081532</v>
      </c>
      <c r="J43" s="20">
        <f t="shared" si="4"/>
        <v>3.9220342910101946</v>
      </c>
      <c r="K43" s="62"/>
      <c r="L43" s="20"/>
      <c r="M43">
        <f t="shared" si="5"/>
        <v>0.79502968990543221</v>
      </c>
      <c r="N43" s="20">
        <f t="shared" si="6"/>
        <v>9.2183155699721961</v>
      </c>
      <c r="O43" s="62"/>
      <c r="P43" s="20"/>
      <c r="Q43">
        <f t="shared" si="7"/>
        <v>-0.43964702174598169</v>
      </c>
      <c r="R43" s="20">
        <f t="shared" si="8"/>
        <v>-0.91896431881371643</v>
      </c>
      <c r="S43" s="62"/>
      <c r="T43" s="20"/>
      <c r="U43">
        <f t="shared" si="9"/>
        <v>0.55346066449671438</v>
      </c>
      <c r="V43" s="20">
        <f t="shared" si="10"/>
        <v>4.7158827618164967</v>
      </c>
      <c r="W43" s="62"/>
      <c r="X43" s="20"/>
      <c r="Y43">
        <f t="shared" si="11"/>
        <v>0.4389969458286449</v>
      </c>
      <c r="Z43" s="20">
        <f t="shared" si="12"/>
        <v>7.2069045412418911</v>
      </c>
      <c r="AA43" s="62"/>
      <c r="AB43" s="20"/>
      <c r="AC43">
        <f t="shared" si="13"/>
        <v>0.58174991987546365</v>
      </c>
      <c r="AD43" s="20">
        <f t="shared" si="14"/>
        <v>6.3255908248378123</v>
      </c>
      <c r="AE43" s="62"/>
      <c r="AF43" s="20"/>
      <c r="AG43">
        <f t="shared" si="15"/>
        <v>0.4701876240303085</v>
      </c>
      <c r="AH43" s="20">
        <f t="shared" si="16"/>
        <v>6.4214550509731243</v>
      </c>
      <c r="AI43" s="62"/>
      <c r="AJ43" s="20"/>
      <c r="AK43">
        <f t="shared" si="17"/>
        <v>0.4614630669161543</v>
      </c>
      <c r="AL43" s="20">
        <f t="shared" si="18"/>
        <v>6.5008109360519004</v>
      </c>
      <c r="AM43" s="62"/>
      <c r="AN43" s="20"/>
      <c r="AO43">
        <f t="shared" si="19"/>
        <v>0.75608458571618564</v>
      </c>
      <c r="AP43" s="20">
        <f t="shared" si="20"/>
        <v>-2.1776529193697867</v>
      </c>
      <c r="AQ43" s="62"/>
      <c r="AR43" s="20"/>
      <c r="AS43">
        <f t="shared" si="21"/>
        <v>0.24008424008424012</v>
      </c>
      <c r="AT43" s="20">
        <f t="shared" si="22"/>
        <v>2.8489999999999998</v>
      </c>
      <c r="AU43" s="62"/>
      <c r="AV43" s="70"/>
      <c r="AX43" s="20"/>
      <c r="BF43" s="20"/>
      <c r="BH43" s="20"/>
      <c r="BJ43" s="20"/>
      <c r="BL43" s="20"/>
      <c r="BM43" s="20"/>
      <c r="BR43" s="20"/>
      <c r="BS43" s="19"/>
    </row>
    <row r="44" spans="1:71" x14ac:dyDescent="0.25">
      <c r="C44" s="62"/>
      <c r="D44" s="20"/>
      <c r="E44">
        <f t="shared" si="1"/>
        <v>0.60114386872744618</v>
      </c>
      <c r="F44" s="20">
        <f>SUM(E35:F35)</f>
        <v>4.2536492122335492</v>
      </c>
      <c r="G44" s="62"/>
      <c r="H44" s="20"/>
      <c r="I44">
        <f t="shared" si="3"/>
        <v>0.6434834834834835</v>
      </c>
      <c r="J44" s="20">
        <f>SUM(I35:J35)</f>
        <v>2.4110866543095462</v>
      </c>
      <c r="K44" s="62"/>
      <c r="L44" s="20"/>
      <c r="M44">
        <f t="shared" si="5"/>
        <v>0.77287746672785684</v>
      </c>
      <c r="N44" s="20">
        <f>SUM(M35:N35)</f>
        <v>6.3108202038924928</v>
      </c>
      <c r="O44" s="62"/>
      <c r="P44" s="20"/>
      <c r="Q44">
        <f t="shared" si="7"/>
        <v>-0.75544335752603353</v>
      </c>
      <c r="R44" s="20">
        <f>SUM(Q35:R35)</f>
        <v>-0.91780583873957355</v>
      </c>
      <c r="S44" s="62"/>
      <c r="T44" s="20"/>
      <c r="U44">
        <f t="shared" si="9"/>
        <v>0.63294036061026349</v>
      </c>
      <c r="V44" s="20">
        <f>SUM(U35:V35)</f>
        <v>4.1763206672845232</v>
      </c>
      <c r="W44" s="62"/>
      <c r="X44" s="20"/>
      <c r="Y44">
        <f t="shared" si="11"/>
        <v>0.44836547667897686</v>
      </c>
      <c r="Z44" s="20">
        <f>SUM(Y35:Z35)</f>
        <v>6.3522358665430954</v>
      </c>
      <c r="AA44" s="62"/>
      <c r="AB44" s="20"/>
      <c r="AC44">
        <f t="shared" si="13"/>
        <v>0.56074090555122924</v>
      </c>
      <c r="AD44" s="20">
        <f>SUM(AC35:AD35)</f>
        <v>5.2067886932344765</v>
      </c>
      <c r="AE44" s="62"/>
      <c r="AF44" s="20"/>
      <c r="AG44">
        <f t="shared" si="15"/>
        <v>0.50487564369453264</v>
      </c>
      <c r="AH44" s="20">
        <f>SUM(AG35:AH35)</f>
        <v>5.2867238183503247</v>
      </c>
      <c r="AI44" s="62"/>
      <c r="AJ44" s="20"/>
      <c r="AK44">
        <f t="shared" si="17"/>
        <v>0.40452972632903433</v>
      </c>
      <c r="AL44" s="20">
        <f>SUM(AK35:AL35)</f>
        <v>6.4449142724745139</v>
      </c>
      <c r="AM44" s="62"/>
      <c r="AN44" s="20"/>
      <c r="AO44">
        <f t="shared" si="19"/>
        <v>0.99445791479043988</v>
      </c>
      <c r="AP44" s="20">
        <f>SUM(AO35:AP35)</f>
        <v>-1.6722659870250234</v>
      </c>
      <c r="AQ44" s="62"/>
      <c r="AR44" s="20"/>
      <c r="AS44">
        <f t="shared" si="21"/>
        <v>0.21563899414398902</v>
      </c>
      <c r="AT44" s="20">
        <f>SUM(AS35:AT35)</f>
        <v>2.9029999999999996</v>
      </c>
      <c r="AX44" s="20"/>
      <c r="BF44" s="20"/>
      <c r="BJ44" s="20"/>
      <c r="BN44" s="20"/>
      <c r="BR44" s="20"/>
    </row>
    <row r="45" spans="1:71" x14ac:dyDescent="0.25">
      <c r="C45" s="62"/>
      <c r="D45" s="20"/>
      <c r="G45" s="62"/>
      <c r="H45" s="20"/>
      <c r="K45" s="62"/>
      <c r="L45" s="20"/>
      <c r="O45" s="62"/>
      <c r="P45" s="20"/>
      <c r="S45" s="62"/>
      <c r="T45" s="20"/>
      <c r="W45" s="62"/>
      <c r="X45" s="20"/>
      <c r="AA45" s="62"/>
      <c r="AB45" s="20"/>
      <c r="AE45" s="62"/>
      <c r="AF45" s="20"/>
      <c r="AI45" s="62"/>
      <c r="AJ45" s="20"/>
      <c r="AM45" s="62"/>
      <c r="AN45" s="20"/>
      <c r="AQ45" s="62"/>
      <c r="AR45" s="20"/>
      <c r="BF45" s="20"/>
      <c r="BJ45" s="20"/>
      <c r="BN45" s="20"/>
    </row>
    <row r="46" spans="1:71" x14ac:dyDescent="0.25">
      <c r="C46" s="62"/>
      <c r="D46" s="20"/>
      <c r="G46" s="62"/>
      <c r="H46" s="20"/>
      <c r="K46" s="62"/>
      <c r="L46" s="20"/>
      <c r="O46" s="62"/>
      <c r="P46" s="20"/>
      <c r="S46" s="62"/>
      <c r="T46" s="20"/>
      <c r="W46" s="62"/>
      <c r="X46" s="20"/>
      <c r="AA46" s="62"/>
      <c r="AB46" s="20"/>
      <c r="AE46" s="62"/>
      <c r="AF46" s="20"/>
      <c r="AI46" s="62"/>
      <c r="AJ46" s="20"/>
      <c r="AM46" s="62"/>
      <c r="AN46" s="20"/>
      <c r="AQ46" s="62"/>
      <c r="AR46" s="20"/>
      <c r="AX46" s="20"/>
      <c r="AY46" s="20"/>
      <c r="AZ46" s="20"/>
      <c r="BJ46" s="20"/>
    </row>
    <row r="47" spans="1:71" x14ac:dyDescent="0.25">
      <c r="C47" s="62"/>
      <c r="D47" s="20"/>
      <c r="G47" s="62"/>
      <c r="H47" s="20"/>
      <c r="K47" s="62"/>
      <c r="L47" s="20"/>
      <c r="O47" s="62"/>
      <c r="P47" s="20"/>
      <c r="S47" s="62"/>
      <c r="T47" s="20"/>
      <c r="W47" s="62"/>
      <c r="X47" s="20"/>
      <c r="AA47" s="62"/>
      <c r="AB47" s="20"/>
      <c r="AE47" s="62"/>
      <c r="AF47" s="20"/>
      <c r="AI47" s="62"/>
      <c r="AJ47" s="20"/>
      <c r="AM47" s="62"/>
      <c r="AN47" s="20"/>
      <c r="AQ47" s="62"/>
      <c r="AR47" s="20"/>
      <c r="AX47" s="20"/>
      <c r="AY47" s="20"/>
      <c r="AZ47" s="20"/>
      <c r="BJ47" s="20"/>
    </row>
    <row r="48" spans="1:71" x14ac:dyDescent="0.25">
      <c r="C48" s="62"/>
      <c r="D48" s="20"/>
      <c r="G48" s="62"/>
      <c r="H48" s="20"/>
      <c r="K48" s="62"/>
      <c r="L48" s="20"/>
      <c r="O48" s="62"/>
      <c r="P48" s="20"/>
      <c r="S48" s="62"/>
      <c r="T48" s="20"/>
      <c r="W48" s="62"/>
      <c r="X48" s="20"/>
      <c r="AA48" s="62"/>
      <c r="AB48" s="20"/>
      <c r="AE48" s="62"/>
      <c r="AF48" s="20"/>
      <c r="AI48" s="62"/>
      <c r="AJ48" s="20"/>
      <c r="AM48" s="62"/>
      <c r="AN48" s="20"/>
      <c r="AQ48" s="62"/>
      <c r="AR48" s="20"/>
      <c r="AX48" s="20"/>
      <c r="AY48" s="20"/>
      <c r="AZ48" s="20"/>
      <c r="BJ48" s="20"/>
    </row>
    <row r="49" spans="3:62" x14ac:dyDescent="0.25">
      <c r="D49" s="20"/>
      <c r="AX49" s="20"/>
      <c r="AY49" s="20"/>
      <c r="AZ49" s="20"/>
      <c r="BJ49" s="20"/>
    </row>
    <row r="50" spans="3:62" x14ac:dyDescent="0.25"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X50" s="20"/>
      <c r="AY50" s="20"/>
      <c r="AZ50" s="20"/>
      <c r="BJ50" s="20"/>
    </row>
    <row r="51" spans="3:62" x14ac:dyDescent="0.25"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X51" s="20"/>
      <c r="AY51" s="20"/>
      <c r="AZ51" s="20"/>
      <c r="BJ51" s="20"/>
    </row>
    <row r="52" spans="3:62" x14ac:dyDescent="0.25">
      <c r="AX52" s="20"/>
    </row>
    <row r="53" spans="3:62" x14ac:dyDescent="0.25">
      <c r="E53" s="62"/>
      <c r="F53" s="20"/>
      <c r="I53" s="62"/>
      <c r="J53" s="20"/>
      <c r="M53" s="62"/>
      <c r="N53" s="20"/>
      <c r="Q53" s="62"/>
      <c r="R53" s="20"/>
      <c r="U53" s="62"/>
      <c r="V53" s="20"/>
      <c r="Y53" s="62"/>
      <c r="Z53" s="20"/>
      <c r="AC53" s="62"/>
      <c r="AD53" s="20"/>
      <c r="AG53" s="62"/>
      <c r="AH53" s="20"/>
      <c r="AK53" s="62"/>
      <c r="AL53" s="20"/>
      <c r="AO53" s="62"/>
      <c r="AP53" s="20"/>
      <c r="AS53" s="62"/>
      <c r="AT53" s="2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045A-CF94-4F87-A31B-866ABBE2C7CA}">
  <dimension ref="A1:BS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40.5703125" style="21" customWidth="1"/>
    <col min="2" max="2" width="39.28515625" style="21" hidden="1" customWidth="1"/>
    <col min="3" max="3" width="4" style="21" bestFit="1" customWidth="1"/>
    <col min="4" max="4" width="9.140625" bestFit="1" customWidth="1"/>
    <col min="5" max="18" width="8" bestFit="1" customWidth="1"/>
    <col min="19" max="19" width="8.42578125" bestFit="1" customWidth="1"/>
    <col min="20" max="58" width="8" bestFit="1" customWidth="1"/>
    <col min="59" max="59" width="8" customWidth="1"/>
    <col min="60" max="61" width="8" bestFit="1" customWidth="1"/>
    <col min="62" max="64" width="9.42578125" customWidth="1"/>
    <col min="65" max="70" width="8" bestFit="1" customWidth="1"/>
    <col min="71" max="71" width="9.7109375" customWidth="1"/>
  </cols>
  <sheetData>
    <row r="1" spans="1:71" x14ac:dyDescent="0.25">
      <c r="B1" s="21" t="s">
        <v>188</v>
      </c>
      <c r="D1" s="2" t="s">
        <v>5</v>
      </c>
      <c r="E1" s="2" t="s">
        <v>6</v>
      </c>
      <c r="F1" s="2" t="s">
        <v>7</v>
      </c>
      <c r="G1" s="2" t="s">
        <v>184</v>
      </c>
      <c r="H1" s="2" t="s">
        <v>8</v>
      </c>
      <c r="I1" s="2" t="s">
        <v>9</v>
      </c>
      <c r="J1" s="2" t="s">
        <v>10</v>
      </c>
      <c r="K1" s="2" t="s">
        <v>186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150</v>
      </c>
      <c r="AG1" s="2" t="s">
        <v>149</v>
      </c>
      <c r="AH1" s="2" t="s">
        <v>148</v>
      </c>
      <c r="AI1" s="2" t="s">
        <v>147</v>
      </c>
      <c r="AJ1" s="2" t="s">
        <v>146</v>
      </c>
      <c r="AK1" s="2" t="s">
        <v>145</v>
      </c>
      <c r="AL1" s="2" t="s">
        <v>144</v>
      </c>
      <c r="AM1" s="2" t="s">
        <v>143</v>
      </c>
      <c r="AN1" s="2" t="s">
        <v>142</v>
      </c>
      <c r="AO1" s="2" t="s">
        <v>141</v>
      </c>
      <c r="AP1" s="2" t="s">
        <v>140</v>
      </c>
      <c r="AQ1" s="2" t="s">
        <v>139</v>
      </c>
      <c r="AR1" s="2" t="s">
        <v>138</v>
      </c>
      <c r="AS1" s="2" t="s">
        <v>137</v>
      </c>
      <c r="AT1" s="2" t="s">
        <v>136</v>
      </c>
      <c r="AU1" s="2" t="s">
        <v>135</v>
      </c>
      <c r="AV1" s="2" t="s">
        <v>134</v>
      </c>
      <c r="AW1" s="2" t="s">
        <v>133</v>
      </c>
      <c r="AX1" s="2" t="s">
        <v>132</v>
      </c>
      <c r="AY1" s="2" t="s">
        <v>131</v>
      </c>
      <c r="AZ1" s="2" t="s">
        <v>130</v>
      </c>
      <c r="BA1" s="2" t="s">
        <v>129</v>
      </c>
      <c r="BB1" s="2" t="s">
        <v>128</v>
      </c>
      <c r="BC1" s="2" t="s">
        <v>127</v>
      </c>
      <c r="BD1" s="2" t="s">
        <v>126</v>
      </c>
      <c r="BE1" s="2" t="s">
        <v>125</v>
      </c>
      <c r="BF1" s="2" t="s">
        <v>124</v>
      </c>
      <c r="BG1" s="2" t="s">
        <v>123</v>
      </c>
      <c r="BH1" s="2" t="s">
        <v>122</v>
      </c>
      <c r="BI1" s="2" t="s">
        <v>121</v>
      </c>
      <c r="BJ1" s="2" t="s">
        <v>120</v>
      </c>
      <c r="BK1" s="2" t="s">
        <v>119</v>
      </c>
      <c r="BL1" s="2" t="s">
        <v>118</v>
      </c>
      <c r="BM1" s="2" t="s">
        <v>117</v>
      </c>
      <c r="BN1" s="2" t="s">
        <v>116</v>
      </c>
      <c r="BO1" s="2" t="s">
        <v>115</v>
      </c>
      <c r="BP1" s="2" t="s">
        <v>114</v>
      </c>
      <c r="BQ1" s="2" t="s">
        <v>113</v>
      </c>
      <c r="BR1" s="2" t="s">
        <v>112</v>
      </c>
      <c r="BS1" s="2" t="s">
        <v>111</v>
      </c>
    </row>
    <row r="2" spans="1:71" s="25" customFormat="1" x14ac:dyDescent="0.25">
      <c r="A2" s="22" t="s">
        <v>251</v>
      </c>
      <c r="B2" s="23" t="s">
        <v>189</v>
      </c>
      <c r="C2" s="27" t="s">
        <v>214</v>
      </c>
      <c r="D2" s="24">
        <f>BS!C9/BS!C14</f>
        <v>2.2586576890516414</v>
      </c>
      <c r="E2" s="24">
        <f>BS!D9/BS!D14</f>
        <v>1.5283866217921749</v>
      </c>
      <c r="F2" s="24">
        <f>BS!E9/BS!E14</f>
        <v>1.6925051715907284</v>
      </c>
      <c r="G2" s="24">
        <f>BS!F9/BS!F14</f>
        <v>1.6961858929095195</v>
      </c>
      <c r="H2" s="24">
        <f>BS!G9/BS!G14</f>
        <v>1.9137881963310819</v>
      </c>
      <c r="I2" s="24">
        <f>BS!H9/BS!H14</f>
        <v>1.609308565308176</v>
      </c>
      <c r="J2" s="24">
        <f>BS!I9/BS!I14</f>
        <v>1.5646213507783193</v>
      </c>
      <c r="K2" s="24">
        <f>BS!J9/BS!J14</f>
        <v>1.5137376036416843</v>
      </c>
      <c r="L2" s="24">
        <f>BS!K9/BS!K14</f>
        <v>1.739227706378617</v>
      </c>
      <c r="M2" s="24">
        <f>BS!L9/BS!L14</f>
        <v>1.8024996110563709</v>
      </c>
      <c r="N2" s="24">
        <f>BS!M9/BS!M14</f>
        <v>1.9680940569717762</v>
      </c>
      <c r="O2" s="24">
        <f>BS!N9/BS!N14</f>
        <v>1.7399699141668876</v>
      </c>
      <c r="P2" s="24">
        <f>BS!O9/BS!O14</f>
        <v>1.4228104393052849</v>
      </c>
      <c r="Q2" s="24">
        <f>BS!P9/BS!P14</f>
        <v>1.2294878868435573</v>
      </c>
      <c r="R2" s="24">
        <f>BS!Q9/BS!Q14</f>
        <v>1.1892452027164562</v>
      </c>
      <c r="S2" s="24">
        <f>BS!R9/BS!R14</f>
        <v>1.2569171314240697</v>
      </c>
      <c r="T2" s="24">
        <f>BS!S9/BS!S14</f>
        <v>1.1787820785481355</v>
      </c>
      <c r="U2" s="24">
        <f>BS!T9/BS!T14</f>
        <v>1.2788265326536656</v>
      </c>
      <c r="V2" s="24">
        <f>BS!U9/BS!U14</f>
        <v>1.3439478099286797</v>
      </c>
      <c r="W2" s="24">
        <f>BS!V9/BS!V14</f>
        <v>1.4245030803208183</v>
      </c>
      <c r="X2" s="24">
        <f>BS!W9/BS!W14</f>
        <v>1.7063163631959304</v>
      </c>
      <c r="Y2" s="24">
        <f>BS!X9/BS!X14</f>
        <v>1.5715564829449455</v>
      </c>
      <c r="Z2" s="24">
        <f>BS!Y9/BS!Y14</f>
        <v>1.4385042132725581</v>
      </c>
      <c r="AA2" s="24">
        <f>BS!Z9/BS!Z14</f>
        <v>1.6346347246637503</v>
      </c>
      <c r="AB2" s="24">
        <f>BS!AA9/BS!AA14</f>
        <v>1.4468312099923883</v>
      </c>
      <c r="AC2" s="24">
        <f>BS!AB9/BS!AB14</f>
        <v>1.6044799018103713</v>
      </c>
      <c r="AD2" s="24">
        <f>BS!AC9/BS!AC14</f>
        <v>1.5647371068115301</v>
      </c>
      <c r="AE2" s="24">
        <f>BS!AD9/BS!AD14</f>
        <v>1.6616929455899359</v>
      </c>
      <c r="AF2" s="24">
        <f>BS!AE9/BS!AE14</f>
        <v>1.8894350323565763</v>
      </c>
      <c r="AG2" s="24">
        <f>BS!AF9/BS!AF14</f>
        <v>1.8256103201290019</v>
      </c>
      <c r="AH2" s="24">
        <f>BS!AG9/BS!AG14</f>
        <v>1.9175513501038541</v>
      </c>
      <c r="AI2" s="24">
        <f>BS!AH9/BS!AH14</f>
        <v>2.2941621716370935</v>
      </c>
      <c r="AJ2" s="24">
        <f>BS!AI9/BS!AI14</f>
        <v>2.0264701120051813</v>
      </c>
      <c r="AK2" s="24">
        <f>BS!AJ9/BS!AJ14</f>
        <v>2.0301990483211583</v>
      </c>
      <c r="AL2" s="24">
        <f>BS!AK9/BS!AK14</f>
        <v>2.0823199374552432</v>
      </c>
      <c r="AM2" s="24">
        <f>BS!AL9/BS!AL14</f>
        <v>2.0936567283418017</v>
      </c>
      <c r="AN2" s="24">
        <f>BS!AM9/BS!AM14</f>
        <v>1.9677005680864832</v>
      </c>
      <c r="AO2" s="24">
        <f>BS!AN9/BS!AN14</f>
        <v>1.9039996697473052</v>
      </c>
      <c r="AP2" s="24">
        <f>BS!AO9/BS!AO14</f>
        <v>2.1924696824358234</v>
      </c>
      <c r="AQ2" s="24">
        <f>BS!AP9/BS!AP14</f>
        <v>2.7197820372208006</v>
      </c>
      <c r="AR2" s="24">
        <f>BS!AQ9/BS!AQ14</f>
        <v>2.9776673271316785</v>
      </c>
      <c r="AS2" s="24">
        <f>BS!AR9/BS!AR14</f>
        <v>2.70373559227885</v>
      </c>
      <c r="AT2" s="24">
        <f>BS!AS9/BS!AS14</f>
        <v>2.7009765886287624</v>
      </c>
      <c r="AU2" s="24">
        <f>BS!AT9/BS!AT14</f>
        <v>2.8618058993099029</v>
      </c>
      <c r="AV2" s="24">
        <f>BS!AU9/BS!AU14</f>
        <v>2.9465124683773039</v>
      </c>
      <c r="AW2" s="24">
        <f>BS!AV9/BS!AV14</f>
        <v>3.0458051744146362</v>
      </c>
      <c r="AX2" s="24">
        <f>BS!AW9/BS!AW14</f>
        <v>3.7451276660973156</v>
      </c>
      <c r="AY2" s="24">
        <f>BS!AX9/BS!AX14</f>
        <v>4.9968841642228741</v>
      </c>
      <c r="AZ2" s="24">
        <f>BS!AY9/BS!AY14</f>
        <v>3.8162573470233889</v>
      </c>
      <c r="BA2" s="24">
        <f>BS!AZ9/BS!AZ14</f>
        <v>3.0318246397402064</v>
      </c>
      <c r="BB2" s="24">
        <f>BS!BA9/BS!BA14</f>
        <v>3.2943728184331049</v>
      </c>
      <c r="BC2" s="24">
        <f>BS!BB9/BS!BB14</f>
        <v>3.5538350449293965</v>
      </c>
      <c r="BD2" s="24">
        <f>BS!BC9/BS!BC14</f>
        <v>3.4525480317479351</v>
      </c>
      <c r="BE2" s="24">
        <f>BS!BD9/BS!BD14</f>
        <v>3.3519190147861782</v>
      </c>
      <c r="BF2" s="24">
        <f>BS!BE9/BS!BE14</f>
        <v>3.0987095092224464</v>
      </c>
      <c r="BG2" s="24">
        <f>BS!BF9/BS!BF14</f>
        <v>2.9235963727570904</v>
      </c>
      <c r="BH2" s="24">
        <f>BS!BG9/BS!BG14</f>
        <v>2.5895395383398454</v>
      </c>
      <c r="BI2" s="24">
        <f>BS!BH9/BS!BH14</f>
        <v>2.3325275144729312</v>
      </c>
      <c r="BJ2" s="24">
        <f>BS!BI9/BS!BI14</f>
        <v>2.6866417133508502</v>
      </c>
      <c r="BK2" s="24">
        <f>BS!BJ9/BS!BJ14</f>
        <v>3.184716795418618</v>
      </c>
      <c r="BL2" s="24">
        <f>BS!BK9/BS!BK14</f>
        <v>3.118333020244787</v>
      </c>
      <c r="BM2" s="24">
        <f>BS!BL9/BS!BL14</f>
        <v>3.0559479762305188</v>
      </c>
      <c r="BN2" s="24">
        <f>BS!BM9/BS!BM14</f>
        <v>2.856566612302827</v>
      </c>
      <c r="BO2" s="24">
        <f>BS!BN9/BS!BN14</f>
        <v>2.6972472954509823</v>
      </c>
      <c r="BP2" s="24">
        <f>BS!BO9/BS!BO14</f>
        <v>2.6122223066320829</v>
      </c>
      <c r="BQ2" s="24">
        <f>BS!BP9/BS!BP14</f>
        <v>2.5322974566279264</v>
      </c>
      <c r="BR2" s="24">
        <f>BS!BQ9/BS!BQ14</f>
        <v>2.6453432020442329</v>
      </c>
      <c r="BS2" s="24">
        <f>BS!BR9/BS!BR14</f>
        <v>2.7693551367331857</v>
      </c>
    </row>
    <row r="3" spans="1:71" s="29" customFormat="1" x14ac:dyDescent="0.25">
      <c r="A3" s="26" t="s">
        <v>252</v>
      </c>
      <c r="B3" s="27" t="s">
        <v>190</v>
      </c>
      <c r="C3" s="27" t="s">
        <v>215</v>
      </c>
      <c r="D3" s="28">
        <f>(BS!C9-BS!C8)/BS!C14</f>
        <v>1.3752485578721478</v>
      </c>
      <c r="E3" s="28">
        <f>(BS!D9-BS!D8)/BS!D14</f>
        <v>1.0189840134623473</v>
      </c>
      <c r="F3" s="28">
        <f>(BS!E9-BS!E8)/BS!E14</f>
        <v>0.93795151965204504</v>
      </c>
      <c r="G3" s="28">
        <f>(BS!F9-BS!F8)/BS!F14</f>
        <v>0.92364181504133502</v>
      </c>
      <c r="H3" s="28">
        <f>(BS!G9-BS!G8)/BS!G14</f>
        <v>1.1058242127868763</v>
      </c>
      <c r="I3" s="28">
        <f>(BS!H9-BS!H8)/BS!H14</f>
        <v>0.94747433220456356</v>
      </c>
      <c r="J3" s="28">
        <f>(BS!I9-BS!I8)/BS!I14</f>
        <v>0.8102042295634525</v>
      </c>
      <c r="K3" s="28">
        <f>(BS!J9-BS!J8)/BS!J14</f>
        <v>0.67888961144529347</v>
      </c>
      <c r="L3" s="28">
        <f>(BS!K9-BS!K8)/BS!K14</f>
        <v>0.88351533548844907</v>
      </c>
      <c r="M3" s="28">
        <f>(BS!L9-BS!L8)/BS!L14</f>
        <v>1.1397085515739251</v>
      </c>
      <c r="N3" s="28">
        <f>(BS!M9-BS!M8)/BS!M14</f>
        <v>1.1322457631748597</v>
      </c>
      <c r="O3" s="28">
        <f>(BS!N9-BS!N8)/BS!N14</f>
        <v>0.81796301212282074</v>
      </c>
      <c r="P3" s="28">
        <f>(BS!O9-BS!O8)/BS!O14</f>
        <v>0.63547258598805001</v>
      </c>
      <c r="Q3" s="28">
        <f>(BS!P9-BS!P8)/BS!P14</f>
        <v>0.66560164518232434</v>
      </c>
      <c r="R3" s="28">
        <f>(BS!Q9-BS!Q8)/BS!Q14</f>
        <v>0.64401565478062961</v>
      </c>
      <c r="S3" s="28">
        <f>(BS!R9-BS!R8)/BS!R14</f>
        <v>0.75917479635348584</v>
      </c>
      <c r="T3" s="28">
        <f>(BS!S9-BS!S8)/BS!S14</f>
        <v>0.70192116829717843</v>
      </c>
      <c r="U3" s="28">
        <f>(BS!T9-BS!T8)/BS!T14</f>
        <v>0.92867488776677898</v>
      </c>
      <c r="V3" s="28">
        <f>(BS!U9-BS!U8)/BS!U14</f>
        <v>1.0925357770692545</v>
      </c>
      <c r="W3" s="28">
        <f>(BS!V9-BS!V8)/BS!V14</f>
        <v>1.2293386028129722</v>
      </c>
      <c r="X3" s="28">
        <f>(BS!W9-BS!W8)/BS!W14</f>
        <v>1.4050829666114903</v>
      </c>
      <c r="Y3" s="28">
        <f>(BS!X9-BS!X8)/BS!X14</f>
        <v>1.2240475875331871</v>
      </c>
      <c r="Z3" s="28">
        <f>(BS!Y9-BS!Y8)/BS!Y14</f>
        <v>1.0685818814286141</v>
      </c>
      <c r="AA3" s="28">
        <f>(BS!Z9-BS!Z8)/BS!Z14</f>
        <v>1.1229140264093864</v>
      </c>
      <c r="AB3" s="28">
        <f>(BS!AA9-BS!AA8)/BS!AA14</f>
        <v>1.1289539686302892</v>
      </c>
      <c r="AC3" s="28">
        <f>(BS!AB9-BS!AB8)/BS!AB14</f>
        <v>1.1298292839409747</v>
      </c>
      <c r="AD3" s="28">
        <f>(BS!AC9-BS!AC8)/BS!AC14</f>
        <v>0.9741621169612612</v>
      </c>
      <c r="AE3" s="28">
        <f>(BS!AD9-BS!AD8)/BS!AD14</f>
        <v>0.99201760076721301</v>
      </c>
      <c r="AF3" s="28">
        <f>(BS!AE9-BS!AE8)/BS!AE14</f>
        <v>1.1817567076274262</v>
      </c>
      <c r="AG3" s="28">
        <f>(BS!AF9-BS!AF8)/BS!AF14</f>
        <v>1.1307141339266742</v>
      </c>
      <c r="AH3" s="28">
        <f>(BS!AG9-BS!AG8)/BS!AG14</f>
        <v>1.2742646870272072</v>
      </c>
      <c r="AI3" s="28">
        <f>(BS!AH9-BS!AH8)/BS!AH14</f>
        <v>1.5382721557816568</v>
      </c>
      <c r="AJ3" s="28">
        <f>(BS!AI9-BS!AI8)/BS!AI14</f>
        <v>1.2899251656141981</v>
      </c>
      <c r="AK3" s="28">
        <f>(BS!AJ9-BS!AJ8)/BS!AJ14</f>
        <v>1.3474566047852021</v>
      </c>
      <c r="AL3" s="28">
        <f>(BS!AK9-BS!AK8)/BS!AK14</f>
        <v>1.3354553875869681</v>
      </c>
      <c r="AM3" s="28">
        <f>(BS!AL9-BS!AL8)/BS!AL14</f>
        <v>1.2721567123637874</v>
      </c>
      <c r="AN3" s="28">
        <f>(BS!AM9-BS!AM8)/BS!AM14</f>
        <v>1.1832558306766701</v>
      </c>
      <c r="AO3" s="28">
        <f>(BS!AN9-BS!AN8)/BS!AN14</f>
        <v>1.1183285085478687</v>
      </c>
      <c r="AP3" s="28">
        <f>(BS!AO9-BS!AO8)/BS!AO14</f>
        <v>1.1556566317487946</v>
      </c>
      <c r="AQ3" s="28">
        <f>(BS!AP9-BS!AP8)/BS!AP14</f>
        <v>1.3958409498441882</v>
      </c>
      <c r="AR3" s="28">
        <f>(BS!AQ9-BS!AQ8)/BS!AQ14</f>
        <v>1.7748933740806663</v>
      </c>
      <c r="AS3" s="28">
        <f>(BS!AR9-BS!AR8)/BS!AR14</f>
        <v>1.5192056658797388</v>
      </c>
      <c r="AT3" s="28">
        <f>(BS!AS9-BS!AS8)/BS!AS14</f>
        <v>1.2647224080267558</v>
      </c>
      <c r="AU3" s="28">
        <f>(BS!AT9-BS!AT8)/BS!AT14</f>
        <v>1.2715546108377254</v>
      </c>
      <c r="AV3" s="28">
        <f>(BS!AU9-BS!AU8)/BS!AU14</f>
        <v>1.3431907103911001</v>
      </c>
      <c r="AW3" s="28">
        <f>(BS!AV9-BS!AV8)/BS!AV14</f>
        <v>1.4271622636357433</v>
      </c>
      <c r="AX3" s="28">
        <f>(BS!AW9-BS!AW8)/BS!AW14</f>
        <v>1.9579555905925636</v>
      </c>
      <c r="AY3" s="28">
        <f>(BS!AX9-BS!AX8)/BS!AX14</f>
        <v>2.908052297165201</v>
      </c>
      <c r="AZ3" s="28">
        <f>(BS!AY9-BS!AY8)/BS!AY14</f>
        <v>2.3738019169329077</v>
      </c>
      <c r="BA3" s="28">
        <f>(BS!AZ9-BS!AZ8)/BS!AZ14</f>
        <v>2.0188349908666527</v>
      </c>
      <c r="BB3" s="28">
        <f>(BS!BA9-BS!BA8)/BS!BA14</f>
        <v>2.0914593547606075</v>
      </c>
      <c r="BC3" s="28">
        <f>(BS!BB9-BS!BB8)/BS!BB14</f>
        <v>2.1632301026957639</v>
      </c>
      <c r="BD3" s="28">
        <f>(BS!BC9-BS!BC8)/BS!BC14</f>
        <v>2.0505008096923167</v>
      </c>
      <c r="BE3" s="28">
        <f>(BS!BD9-BS!BD8)/BS!BD14</f>
        <v>1.9385038460005577</v>
      </c>
      <c r="BF3" s="28">
        <f>(BS!BE9-BS!BE8)/BS!BE14</f>
        <v>1.6431597471159483</v>
      </c>
      <c r="BG3" s="28">
        <f>(BS!BF9-BS!BF8)/BS!BF14</f>
        <v>1.438907417105372</v>
      </c>
      <c r="BH3" s="28">
        <f>(BS!BG9-BS!BG8)/BS!BG14</f>
        <v>1.1336561279033537</v>
      </c>
      <c r="BI3" s="28">
        <f>(BS!BH9-BS!BH8)/BS!BH14</f>
        <v>0.89880611574103542</v>
      </c>
      <c r="BJ3" s="28">
        <f>(BS!BI9-BS!BI8)/BS!BI14</f>
        <v>1.1110009419463589</v>
      </c>
      <c r="BK3" s="28">
        <f>(BS!BJ9-BS!BJ8)/BS!BJ14</f>
        <v>1.4094610314075224</v>
      </c>
      <c r="BL3" s="28">
        <f>(BS!BK9-BS!BK8)/BS!BK14</f>
        <v>1.3264309350750689</v>
      </c>
      <c r="BM3" s="28">
        <f>(BS!BL9-BS!BL8)/BS!BL14</f>
        <v>1.2484022872519338</v>
      </c>
      <c r="BN3" s="28">
        <f>(BS!BM9-BS!BM8)/BS!BM14</f>
        <v>1.1876797430374859</v>
      </c>
      <c r="BO3" s="28">
        <f>(BS!BN9-BS!BN8)/BS!BN14</f>
        <v>1.1391582861110492</v>
      </c>
      <c r="BP3" s="28">
        <f>(BS!BO9-BS!BO8)/BS!BO14</f>
        <v>1.1235688006685263</v>
      </c>
      <c r="BQ3" s="28">
        <f>(BS!BP9-BS!BP8)/BS!BP14</f>
        <v>1.1089144348997808</v>
      </c>
      <c r="BR3" s="28">
        <f>(BS!BQ9-BS!BQ8)/BS!BQ14</f>
        <v>1.2505617234998676</v>
      </c>
      <c r="BS3" s="28">
        <f>(BS!BR9-BS!BR8)/BS!BR14</f>
        <v>1.405949741315595</v>
      </c>
    </row>
    <row r="4" spans="1:71" s="29" customFormat="1" x14ac:dyDescent="0.25">
      <c r="A4" s="26" t="s">
        <v>253</v>
      </c>
      <c r="B4" s="27" t="s">
        <v>191</v>
      </c>
      <c r="C4" s="27" t="s">
        <v>216</v>
      </c>
      <c r="D4" s="28">
        <f>BS!C7/BS!C14</f>
        <v>3.894237394916622E-2</v>
      </c>
      <c r="E4" s="28">
        <f>BS!D7/BS!D14</f>
        <v>1.3283550694152293E-2</v>
      </c>
      <c r="F4" s="28">
        <f>BS!E7/BS!E14</f>
        <v>7.012146607966902E-3</v>
      </c>
      <c r="G4" s="28">
        <f>BS!F7/BS!F14</f>
        <v>3.4588769513215212E-2</v>
      </c>
      <c r="H4" s="28">
        <f>BS!G7/BS!G14</f>
        <v>6.0958886387746124E-2</v>
      </c>
      <c r="I4" s="28">
        <f>BS!H7/BS!H14</f>
        <v>8.7200181757202677E-3</v>
      </c>
      <c r="J4" s="28">
        <f>BS!I7/BS!I14</f>
        <v>4.9924795679828935E-3</v>
      </c>
      <c r="K4" s="28">
        <f>BS!J7/BS!J14</f>
        <v>5.4381401398146643E-3</v>
      </c>
      <c r="L4" s="28">
        <f>BS!K7/BS!K14</f>
        <v>3.3056059291965624E-2</v>
      </c>
      <c r="M4" s="28">
        <f>BS!L7/BS!L14</f>
        <v>3.243271275216511E-2</v>
      </c>
      <c r="N4" s="28">
        <f>BS!M7/BS!M14</f>
        <v>3.5631945279122362E-2</v>
      </c>
      <c r="O4" s="28">
        <f>BS!N7/BS!N14</f>
        <v>4.2190956552517471E-2</v>
      </c>
      <c r="P4" s="28">
        <f>BS!O7/BS!O14</f>
        <v>2.8252995263304541E-2</v>
      </c>
      <c r="Q4" s="28">
        <f>BS!P7/BS!P14</f>
        <v>7.8246476400662089E-3</v>
      </c>
      <c r="R4" s="28">
        <f>BS!Q7/BS!Q14</f>
        <v>3.0819192835069668E-2</v>
      </c>
      <c r="S4" s="28">
        <f>BS!R7/BS!R14</f>
        <v>1.8466614530114566E-2</v>
      </c>
      <c r="T4" s="28">
        <f>BS!S7/BS!S14</f>
        <v>3.3546008790585571E-2</v>
      </c>
      <c r="U4" s="28">
        <f>BS!T7/BS!T14</f>
        <v>3.5914630730696291E-2</v>
      </c>
      <c r="V4" s="28">
        <f>BS!U7/BS!U14</f>
        <v>0.37037705454958658</v>
      </c>
      <c r="W4" s="28">
        <f>BS!V7/BS!V14</f>
        <v>0.65343484830872944</v>
      </c>
      <c r="X4" s="28">
        <f>BS!W7/BS!W14</f>
        <v>0.57912107876781471</v>
      </c>
      <c r="Y4" s="28">
        <f>BS!X7/BS!X14</f>
        <v>0.44962121507042357</v>
      </c>
      <c r="Z4" s="28">
        <f>BS!Y7/BS!Y14</f>
        <v>0.38317689747203643</v>
      </c>
      <c r="AA4" s="28">
        <f>BS!Z7/BS!Z14</f>
        <v>0.15963370262867421</v>
      </c>
      <c r="AB4" s="28">
        <f>BS!AA7/BS!AA14</f>
        <v>0.46949751063750134</v>
      </c>
      <c r="AC4" s="28">
        <f>BS!AB7/BS!AB14</f>
        <v>0.2458157828670256</v>
      </c>
      <c r="AD4" s="28">
        <f>BS!AC7/BS!AC14</f>
        <v>9.439553048252125E-2</v>
      </c>
      <c r="AE4" s="28">
        <f>BS!AD7/BS!AD14</f>
        <v>7.4577609793247401E-2</v>
      </c>
      <c r="AF4" s="28">
        <f>BS!AE7/BS!AE14</f>
        <v>3.3687195520977237E-2</v>
      </c>
      <c r="AG4" s="28">
        <f>BS!AF7/BS!AF14</f>
        <v>1.8425230315378942E-2</v>
      </c>
      <c r="AH4" s="28">
        <f>BS!AG7/BS!AG14</f>
        <v>2.1386260481575506E-2</v>
      </c>
      <c r="AI4" s="28">
        <f>BS!AH7/BS!AH14</f>
        <v>4.803639579631739E-2</v>
      </c>
      <c r="AJ4" s="28">
        <f>BS!AI7/BS!AI14</f>
        <v>2.3393665476919609E-2</v>
      </c>
      <c r="AK4" s="28">
        <f>BS!AJ7/BS!AJ14</f>
        <v>0.11643321493197509</v>
      </c>
      <c r="AL4" s="28">
        <f>BS!AK7/BS!AK14</f>
        <v>0.12807221554289769</v>
      </c>
      <c r="AM4" s="28">
        <f>BS!AL7/BS!AL14</f>
        <v>0.13758348512446872</v>
      </c>
      <c r="AN4" s="28">
        <f>BS!AM7/BS!AM14</f>
        <v>4.9365996308636348E-2</v>
      </c>
      <c r="AO4" s="28">
        <f>BS!AN7/BS!AN14</f>
        <v>3.85312011393718E-2</v>
      </c>
      <c r="AP4" s="28">
        <f>BS!AO7/BS!AO14</f>
        <v>4.4906204539535123E-2</v>
      </c>
      <c r="AQ4" s="28">
        <f>BS!AP7/BS!AP14</f>
        <v>9.9954736164064001E-2</v>
      </c>
      <c r="AR4" s="28">
        <f>BS!AQ7/BS!AQ14</f>
        <v>5.3665580817409408E-2</v>
      </c>
      <c r="AS4" s="28">
        <f>BS!AR7/BS!AR14</f>
        <v>4.6965699208443269E-2</v>
      </c>
      <c r="AT4" s="28">
        <f>BS!AS7/BS!AS14</f>
        <v>2.3812709030100333E-2</v>
      </c>
      <c r="AU4" s="28">
        <f>BS!AT7/BS!AT14</f>
        <v>4.1551407856040529E-2</v>
      </c>
      <c r="AV4" s="28">
        <f>BS!AU7/BS!AU14</f>
        <v>4.413821278735406E-2</v>
      </c>
      <c r="AW4" s="28">
        <f>BS!AV7/BS!AV14</f>
        <v>4.7170455321182331E-2</v>
      </c>
      <c r="AX4" s="28">
        <f>BS!AW7/BS!AW14</f>
        <v>8.2074190864100213E-2</v>
      </c>
      <c r="AY4" s="28">
        <f>BS!AX7/BS!AX14</f>
        <v>0.1445503421309873</v>
      </c>
      <c r="AZ4" s="28">
        <f>BS!AY7/BS!AY14</f>
        <v>0.10860180962368608</v>
      </c>
      <c r="BA4" s="28">
        <f>BS!AZ7/BS!AZ14</f>
        <v>8.4716866247209255E-2</v>
      </c>
      <c r="BB4" s="28">
        <f>BS!BA7/BS!BA14</f>
        <v>0.35917922643907751</v>
      </c>
      <c r="BC4" s="28">
        <f>BS!BB7/BS!BB14</f>
        <v>0.63041559691912707</v>
      </c>
      <c r="BD4" s="28">
        <f>BS!BC7/BS!BC14</f>
        <v>0.39241088386413159</v>
      </c>
      <c r="BE4" s="28">
        <f>BS!BD7/BS!BD14</f>
        <v>0.15595233350603802</v>
      </c>
      <c r="BF4" s="28">
        <f>BS!BE7/BS!BE14</f>
        <v>0.10643290099719742</v>
      </c>
      <c r="BG4" s="28">
        <f>BS!BF7/BS!BF14</f>
        <v>7.2186543921060622E-2</v>
      </c>
      <c r="BH4" s="28">
        <f>BS!BG7/BS!BG14</f>
        <v>5.8138977444329942E-2</v>
      </c>
      <c r="BI4" s="28">
        <f>BS!BH7/BS!BH14</f>
        <v>4.733125516890388E-2</v>
      </c>
      <c r="BJ4" s="28">
        <f>BS!BI7/BS!BI14</f>
        <v>6.4696842000892374E-2</v>
      </c>
      <c r="BK4" s="28">
        <f>BS!BJ7/BS!BJ14</f>
        <v>8.9122200017896017E-2</v>
      </c>
      <c r="BL4" s="28">
        <f>BS!BK7/BS!BK14</f>
        <v>9.170122682542664E-2</v>
      </c>
      <c r="BM4" s="28">
        <f>BS!BL7/BS!BL14</f>
        <v>9.4124901894831262E-2</v>
      </c>
      <c r="BN4" s="28">
        <f>BS!BM7/BS!BM14</f>
        <v>0.11443795674962338</v>
      </c>
      <c r="BO4" s="28">
        <f>BS!BN7/BS!BN14</f>
        <v>0.1306694738728246</v>
      </c>
      <c r="BP4" s="28">
        <f>BS!BO7/BS!BO14</f>
        <v>0.16046796826671586</v>
      </c>
      <c r="BQ4" s="28">
        <f>BS!BP7/BS!BP14</f>
        <v>0.18847902981303688</v>
      </c>
      <c r="BR4" s="28">
        <f>BS!BQ7/BS!BQ14</f>
        <v>0.16059785003083971</v>
      </c>
      <c r="BS4" s="28">
        <f>BS!BR7/BS!BR14</f>
        <v>0.13001201034737619</v>
      </c>
    </row>
    <row r="5" spans="1:71" s="29" customFormat="1" x14ac:dyDescent="0.25">
      <c r="A5" s="26" t="s">
        <v>254</v>
      </c>
      <c r="B5" s="27" t="s">
        <v>192</v>
      </c>
      <c r="C5" s="27" t="s">
        <v>217</v>
      </c>
      <c r="D5" s="30">
        <f>BS!C9-BS!C14</f>
        <v>18.515697405004637</v>
      </c>
      <c r="E5" s="30">
        <f>BS!D9-BS!D14</f>
        <v>14.550220111214085</v>
      </c>
      <c r="F5" s="30">
        <f>BS!E9-BS!E14</f>
        <v>18.90610518999074</v>
      </c>
      <c r="G5" s="30">
        <f>BS!F9-BS!F14</f>
        <v>18.560588507877668</v>
      </c>
      <c r="H5" s="30">
        <f>BS!G9-BS!G14</f>
        <v>20.457020389249298</v>
      </c>
      <c r="I5" s="30">
        <f>BS!H9-BS!H14</f>
        <v>16.311109823911032</v>
      </c>
      <c r="J5" s="30">
        <f>BS!I9-BS!I14</f>
        <v>18.047671455050974</v>
      </c>
      <c r="K5" s="30">
        <f>BS!J9-BS!J14</f>
        <v>18.303985171455054</v>
      </c>
      <c r="L5" s="30">
        <f>BS!K9-BS!K14</f>
        <v>21.722949490268768</v>
      </c>
      <c r="M5" s="30">
        <f>BS!L9-BS!L14</f>
        <v>22.408769694161261</v>
      </c>
      <c r="N5" s="30">
        <f>BS!M9-BS!M14</f>
        <v>25.660044022242815</v>
      </c>
      <c r="O5" s="30">
        <f>BS!N9-BS!N14</f>
        <v>24.219184430027795</v>
      </c>
      <c r="P5" s="30">
        <f>BS!O9-BS!O14</f>
        <v>19.776992585727534</v>
      </c>
      <c r="Q5" s="30">
        <f>BS!P9-BS!P14</f>
        <v>13.250984708063022</v>
      </c>
      <c r="R5" s="30">
        <f>BS!Q9-BS!Q14</f>
        <v>11.847775718257658</v>
      </c>
      <c r="S5" s="30">
        <f>BS!R9-BS!R14</f>
        <v>13.034928174235397</v>
      </c>
      <c r="T5" s="30">
        <f>BS!S9-BS!S14</f>
        <v>7.303927247451341</v>
      </c>
      <c r="U5" s="30">
        <f>BS!T9-BS!T14</f>
        <v>10.091230305838742</v>
      </c>
      <c r="V5" s="30">
        <f>BS!U9-BS!U14</f>
        <v>14.902977293790542</v>
      </c>
      <c r="W5" s="30">
        <f>BS!V9-BS!V14</f>
        <v>19.03846153846154</v>
      </c>
      <c r="X5" s="30">
        <f>BS!W9-BS!W14</f>
        <v>20.267319277108435</v>
      </c>
      <c r="Y5" s="30">
        <f>BS!X9-BS!X14</f>
        <v>21.260715940685813</v>
      </c>
      <c r="Z5" s="30">
        <f>BS!Y9-BS!Y14</f>
        <v>21.175278035217787</v>
      </c>
      <c r="AA5" s="30">
        <f>BS!Z9-BS!Z14</f>
        <v>22.480016218721033</v>
      </c>
      <c r="AB5" s="30">
        <f>BS!AA9-BS!AA14</f>
        <v>20.742296107506952</v>
      </c>
      <c r="AC5" s="30">
        <f>BS!AB9-BS!AB14</f>
        <v>25.104263206672847</v>
      </c>
      <c r="AD5" s="30">
        <f>BS!AC9-BS!AC14</f>
        <v>26.99200648748841</v>
      </c>
      <c r="AE5" s="30">
        <f>BS!AD9-BS!AD14</f>
        <v>27.17678405931418</v>
      </c>
      <c r="AF5" s="30">
        <f>BS!AE9-BS!AE14</f>
        <v>35.427479147358653</v>
      </c>
      <c r="AG5" s="30">
        <f>BS!AF9-BS!AF14</f>
        <v>38.257645968489349</v>
      </c>
      <c r="AH5" s="30">
        <f>BS!AG9-BS!AG14</f>
        <v>41.452444392956444</v>
      </c>
      <c r="AI5" s="30">
        <f>BS!AH9-BS!AH14</f>
        <v>47.04268999073215</v>
      </c>
      <c r="AJ5" s="30">
        <f>BS!AI9-BS!AI14</f>
        <v>42.228626042632065</v>
      </c>
      <c r="AK5" s="30">
        <f>BS!AJ9-BS!AJ14</f>
        <v>44.519230769230774</v>
      </c>
      <c r="AL5" s="30">
        <f>BS!AK9-BS!AK14</f>
        <v>47.71229147358666</v>
      </c>
      <c r="AM5" s="30">
        <f>BS!AL9-BS!AL14</f>
        <v>49.559487951807228</v>
      </c>
      <c r="AN5" s="30">
        <f>BS!AM9-BS!AM14</f>
        <v>46.769578313253014</v>
      </c>
      <c r="AO5" s="30">
        <f>BS!AN9-BS!AN14</f>
        <v>50.73766218721039</v>
      </c>
      <c r="AP5" s="30">
        <f>BS!AO9-BS!AO14</f>
        <v>54.366021779425395</v>
      </c>
      <c r="AQ5" s="30">
        <f>BS!AP9-BS!AP14</f>
        <v>57.220806302131614</v>
      </c>
      <c r="AR5" s="30">
        <f>BS!AQ9-BS!AQ14</f>
        <v>58.888999999999996</v>
      </c>
      <c r="AS5" s="30">
        <f>BS!AR9-BS!AR14</f>
        <v>61.342999999999996</v>
      </c>
      <c r="AT5" s="30">
        <f>BS!AS9-BS!AS14</f>
        <v>63.573999999999998</v>
      </c>
      <c r="AU5" s="30">
        <f>BS!AT9-BS!AT14</f>
        <v>63.94</v>
      </c>
      <c r="AV5" s="30">
        <f>BS!AU9-BS!AU14</f>
        <v>61.939</v>
      </c>
      <c r="AW5" s="30">
        <f>BS!AV9-BS!AV14</f>
        <v>59.938000000000002</v>
      </c>
      <c r="AX5" s="30">
        <f>BS!AW9-BS!AW14</f>
        <v>62.679500000000004</v>
      </c>
      <c r="AY5" s="30">
        <f>BS!AX9-BS!AX14</f>
        <v>65.421000000000006</v>
      </c>
      <c r="AZ5" s="30">
        <f>BS!AY9-BS!AY14</f>
        <v>57.737500000000004</v>
      </c>
      <c r="BA5" s="30">
        <f>BS!AZ9-BS!AZ14</f>
        <v>50.053999999999988</v>
      </c>
      <c r="BB5" s="30">
        <f>BS!BA9-BS!BA14</f>
        <v>56.857999999999997</v>
      </c>
      <c r="BC5" s="30">
        <f>BS!BB9-BS!BB14</f>
        <v>63.662000000000006</v>
      </c>
      <c r="BD5" s="30">
        <f>BS!BC9-BS!BC14</f>
        <v>61.336999999999989</v>
      </c>
      <c r="BE5" s="30">
        <f>BS!BD9-BS!BD14</f>
        <v>59.011999999999993</v>
      </c>
      <c r="BF5" s="30">
        <f>BS!BE9-BS!BE14</f>
        <v>64.400999999999982</v>
      </c>
      <c r="BG5" s="30">
        <f>BS!BF9-BS!BF14</f>
        <v>69.789999999999992</v>
      </c>
      <c r="BH5" s="30">
        <f>BS!BG9-BS!BG14</f>
        <v>66.314000000000007</v>
      </c>
      <c r="BI5" s="30">
        <f>BS!BH9-BS!BH14</f>
        <v>62.838000000000008</v>
      </c>
      <c r="BJ5" s="30">
        <f>BS!BI9-BS!BI14</f>
        <v>68.042500000000004</v>
      </c>
      <c r="BK5" s="30">
        <f>BS!BJ9-BS!BJ14</f>
        <v>73.247</v>
      </c>
      <c r="BL5" s="30">
        <f>BS!BK9-BS!BK14</f>
        <v>73.297499999999999</v>
      </c>
      <c r="BM5" s="30">
        <f>BS!BL9-BS!BL14</f>
        <v>73.347999999999999</v>
      </c>
      <c r="BN5" s="30">
        <f>BS!BM9-BS!BM14</f>
        <v>74.5625</v>
      </c>
      <c r="BO5" s="30">
        <f>BS!BN9-BS!BN14</f>
        <v>75.777000000000015</v>
      </c>
      <c r="BP5" s="30">
        <f>BS!BO9-BS!BO14</f>
        <v>74.277500000000003</v>
      </c>
      <c r="BQ5" s="30">
        <f>BS!BP9-BS!BP14</f>
        <v>72.777999999999992</v>
      </c>
      <c r="BR5" s="30">
        <f>BS!BQ9-BS!BQ14</f>
        <v>74.691999999999993</v>
      </c>
      <c r="BS5" s="30">
        <f>BS!BR9-BS!BR14</f>
        <v>76.605999999999995</v>
      </c>
    </row>
    <row r="6" spans="1:71" s="34" customFormat="1" x14ac:dyDescent="0.25">
      <c r="A6" s="31" t="s">
        <v>255</v>
      </c>
      <c r="B6" s="32" t="s">
        <v>193</v>
      </c>
      <c r="C6" s="27" t="s">
        <v>218</v>
      </c>
      <c r="D6" s="33">
        <f>D5/BS!C11</f>
        <v>0.23838395137684812</v>
      </c>
      <c r="E6" s="33">
        <f>E5/BS!D11</f>
        <v>0.17052250711090289</v>
      </c>
      <c r="F6" s="33">
        <f>F5/BS!E11</f>
        <v>0.21623653883737964</v>
      </c>
      <c r="G6" s="33">
        <f>G5/BS!F11</f>
        <v>0.21401092662597013</v>
      </c>
      <c r="H6" s="33">
        <f>H5/BS!G11</f>
        <v>0.24614837763149175</v>
      </c>
      <c r="I6" s="33">
        <f>I5/BS!H11</f>
        <v>0.19253305802075785</v>
      </c>
      <c r="J6" s="33">
        <f>J5/BS!I11</f>
        <v>0.19957724150079267</v>
      </c>
      <c r="K6" s="33">
        <f>K5/BS!J11</f>
        <v>0.19581355575109374</v>
      </c>
      <c r="L6" s="33">
        <f>L5/BS!K11</f>
        <v>0.24466422888606909</v>
      </c>
      <c r="M6" s="33">
        <f>M5/BS!L11</f>
        <v>0.25549387954576225</v>
      </c>
      <c r="N6" s="33">
        <f>N5/BS!M11</f>
        <v>0.28816056513933336</v>
      </c>
      <c r="O6" s="33">
        <f>O5/BS!N11</f>
        <v>0.24944219732493336</v>
      </c>
      <c r="P6" s="33">
        <f>P5/BS!O11</f>
        <v>0.18636856139278341</v>
      </c>
      <c r="Q6" s="33">
        <f>Q5/BS!P11</f>
        <v>0.11942897117708785</v>
      </c>
      <c r="R6" s="33">
        <f>R5/BS!Q11</f>
        <v>0.10181894208655666</v>
      </c>
      <c r="S6" s="33">
        <f>S5/BS!R11</f>
        <v>0.12517730693708171</v>
      </c>
      <c r="T6" s="33">
        <f>T5/BS!S11</f>
        <v>7.8423141030425123E-2</v>
      </c>
      <c r="U6" s="33">
        <f>U5/BS!T11</f>
        <v>0.11360094420209058</v>
      </c>
      <c r="V6" s="33">
        <f>V5/BS!U11</f>
        <v>0.15243537560062323</v>
      </c>
      <c r="W6" s="33">
        <f>W5/BS!V11</f>
        <v>0.18904757248606649</v>
      </c>
      <c r="X6" s="33">
        <f>X5/BS!W11</f>
        <v>0.24164603426187786</v>
      </c>
      <c r="Y6" s="33">
        <f>Y5/BS!X11</f>
        <v>0.22980384545551297</v>
      </c>
      <c r="Z6" s="33">
        <f>Z5/BS!Y11</f>
        <v>0.20580188254368573</v>
      </c>
      <c r="AA6" s="33">
        <f>AA5/BS!Z11</f>
        <v>0.2405597223083121</v>
      </c>
      <c r="AB6" s="33">
        <f>AB5/BS!AA11</f>
        <v>0.19833344410474546</v>
      </c>
      <c r="AC6" s="33">
        <f>AC5/BS!AB11</f>
        <v>0.24839665518486465</v>
      </c>
      <c r="AD6" s="33">
        <f>AD5/BS!AC11</f>
        <v>0.24784395069607873</v>
      </c>
      <c r="AE6" s="33">
        <f>AE5/BS!AD11</f>
        <v>0.21851393015825704</v>
      </c>
      <c r="AF6" s="33">
        <f>AF5/BS!AE11</f>
        <v>0.2763210206737024</v>
      </c>
      <c r="AG6" s="33">
        <f>AG5/BS!AF11</f>
        <v>0.27931288219025147</v>
      </c>
      <c r="AH6" s="33">
        <f>AH5/BS!AG11</f>
        <v>0.29940193664586656</v>
      </c>
      <c r="AI6" s="33">
        <f>AI5/BS!AH11</f>
        <v>0.35746920019542849</v>
      </c>
      <c r="AJ6" s="33">
        <f>AJ5/BS!AI11</f>
        <v>0.30732636788446094</v>
      </c>
      <c r="AK6" s="33">
        <f>AK5/BS!AJ11</f>
        <v>0.31498405776907129</v>
      </c>
      <c r="AL6" s="33">
        <f>AL5/BS!AK11</f>
        <v>0.32990956279338024</v>
      </c>
      <c r="AM6" s="33">
        <f>AM5/BS!AL11</f>
        <v>0.33104727782055393</v>
      </c>
      <c r="AN6" s="33">
        <f>AN5/BS!AM11</f>
        <v>0.3075390741795232</v>
      </c>
      <c r="AO6" s="33">
        <f>AO5/BS!AN11</f>
        <v>0.31586795307065552</v>
      </c>
      <c r="AP6" s="33">
        <f>AP5/BS!AO11</f>
        <v>0.36682501871107559</v>
      </c>
      <c r="AQ6" s="33">
        <f>AQ5/BS!AP11</f>
        <v>0.42237990076086196</v>
      </c>
      <c r="AR6" s="33">
        <f>AR5/BS!AQ11</f>
        <v>0.45115299164942924</v>
      </c>
      <c r="AS6" s="33">
        <f>AS5/BS!AR11</f>
        <v>0.44573542020897816</v>
      </c>
      <c r="AT6" s="33">
        <f>AT5/BS!AS11</f>
        <v>0.45579294522512193</v>
      </c>
      <c r="AU6" s="33">
        <f>AU5/BS!AT11</f>
        <v>0.413564715698513</v>
      </c>
      <c r="AV6" s="33">
        <f>AV5/BS!AU11</f>
        <v>0.41367818203068901</v>
      </c>
      <c r="AW6" s="33">
        <f>AW5/BS!AV11</f>
        <v>0.41379929305202695</v>
      </c>
      <c r="AX6" s="33">
        <f>AX5/BS!AW11</f>
        <v>0.43639559980505471</v>
      </c>
      <c r="AY6" s="33">
        <f>AY5/BS!AX11</f>
        <v>0.45937842316658711</v>
      </c>
      <c r="AZ6" s="33">
        <f>AZ5/BS!AY11</f>
        <v>0.3976699416968858</v>
      </c>
      <c r="BA6" s="33">
        <f>BA5/BS!AZ11</f>
        <v>0.33827812958294745</v>
      </c>
      <c r="BB6" s="33">
        <f>BB5/BS!BA11</f>
        <v>0.36608654780990646</v>
      </c>
      <c r="BC6" s="33">
        <f>BC5/BS!BB11</f>
        <v>0.39138320043772562</v>
      </c>
      <c r="BD6" s="33">
        <f>BD5/BS!BC11</f>
        <v>0.38488738010899604</v>
      </c>
      <c r="BE6" s="33">
        <f>BE5/BS!BD11</f>
        <v>0.37811723095061123</v>
      </c>
      <c r="BF6" s="33">
        <f>BF5/BS!BE11</f>
        <v>0.39476031249329552</v>
      </c>
      <c r="BG6" s="33">
        <f>BG5/BS!BF11</f>
        <v>0.41002050396272854</v>
      </c>
      <c r="BH6" s="33">
        <f>BH5/BS!BG11</f>
        <v>0.38315513351264058</v>
      </c>
      <c r="BI6" s="33">
        <f>BI5/BS!BH11</f>
        <v>0.35716396871589673</v>
      </c>
      <c r="BJ6" s="33">
        <f>BJ5/BS!BI11</f>
        <v>0.39444470209041055</v>
      </c>
      <c r="BK6" s="33">
        <f>BK5/BS!BJ11</f>
        <v>0.43323987981167339</v>
      </c>
      <c r="BL6" s="33">
        <f>BL5/BS!BK11</f>
        <v>0.43305830534310552</v>
      </c>
      <c r="BM6" s="33">
        <f>BM5/BS!BL11</f>
        <v>0.43287713272309858</v>
      </c>
      <c r="BN6" s="33">
        <f>BN5/BS!BM11</f>
        <v>0.40687506309462418</v>
      </c>
      <c r="BO6" s="33">
        <f>BO5/BS!BN11</f>
        <v>0.38451819150555649</v>
      </c>
      <c r="BP6" s="33">
        <f>BP5/BS!BO11</f>
        <v>0.37394246187073177</v>
      </c>
      <c r="BQ6" s="33">
        <f>BQ5/BS!BP11</f>
        <v>0.36353192105775806</v>
      </c>
      <c r="BR6" s="33">
        <f>BR5/BS!BQ11</f>
        <v>0.3706210428120596</v>
      </c>
      <c r="BS6" s="33">
        <f>BS5/BS!BR11</f>
        <v>0.37761686227922725</v>
      </c>
    </row>
    <row r="7" spans="1:71" s="29" customFormat="1" x14ac:dyDescent="0.25">
      <c r="A7" s="35" t="s">
        <v>256</v>
      </c>
      <c r="B7" s="23" t="s">
        <v>194</v>
      </c>
      <c r="C7" s="27" t="s">
        <v>219</v>
      </c>
      <c r="D7" s="36">
        <f>BS!C35/BS!C30</f>
        <v>2.4035434353084219E-2</v>
      </c>
      <c r="E7" s="36">
        <f>BS!D35/BS!D30</f>
        <v>3.4758201968981328E-2</v>
      </c>
      <c r="F7" s="36">
        <f>BS!E35/BS!E30</f>
        <v>7.2183069803947203E-2</v>
      </c>
      <c r="G7" s="36">
        <f>BS!F35/BS!F30</f>
        <v>4.161664097299677E-2</v>
      </c>
      <c r="H7" s="36">
        <f>BS!G35/BS!G30</f>
        <v>2.4216122955581766E-2</v>
      </c>
      <c r="I7" s="36">
        <f>BS!H35/BS!H30</f>
        <v>1.5590807435492533E-2</v>
      </c>
      <c r="J7" s="36">
        <f>BS!I35/BS!I30</f>
        <v>3.8475626835977619E-2</v>
      </c>
      <c r="K7" s="36">
        <f>BS!J35/BS!J30</f>
        <v>2.1115838301626375E-2</v>
      </c>
      <c r="L7" s="36">
        <f>BS!K35/BS!K30</f>
        <v>2.4395323651106603E-2</v>
      </c>
      <c r="M7" s="36">
        <f>BS!L35/BS!L30</f>
        <v>5.7296133531280123E-2</v>
      </c>
      <c r="N7" s="36">
        <f>BS!M35/BS!M30</f>
        <v>8.4218053798338771E-2</v>
      </c>
      <c r="O7" s="36">
        <f>BS!N35/BS!N30</f>
        <v>3.2459695932207835E-2</v>
      </c>
      <c r="P7" s="36">
        <f>BS!O35/BS!O30</f>
        <v>-6.8354156914989389E-2</v>
      </c>
      <c r="Q7" s="36">
        <f>BS!P35/BS!P30</f>
        <v>-3.4038106047410616E-2</v>
      </c>
      <c r="R7" s="36">
        <f>BS!Q35/BS!Q30</f>
        <v>1.2242268041237115E-2</v>
      </c>
      <c r="S7" s="36">
        <f>BS!R35/BS!R30</f>
        <v>-3.3387148078573528E-2</v>
      </c>
      <c r="T7" s="36">
        <f>BS!S35/BS!S30</f>
        <v>-3.4164082056772206E-3</v>
      </c>
      <c r="U7" s="36">
        <f>BS!T35/BS!T30</f>
        <v>8.2348388673532426E-3</v>
      </c>
      <c r="V7" s="36">
        <f>BS!U35/BS!U30</f>
        <v>5.9075963131731558E-2</v>
      </c>
      <c r="W7" s="36">
        <f>BS!V35/BS!V30</f>
        <v>4.0231676079140792E-2</v>
      </c>
      <c r="X7" s="36">
        <f>BS!W35/BS!W30</f>
        <v>-1.4886190746099462E-2</v>
      </c>
      <c r="Y7" s="36">
        <f>BS!X35/BS!X30</f>
        <v>3.2930577719779572E-2</v>
      </c>
      <c r="Z7" s="36">
        <f>BS!Y35/BS!Y30</f>
        <v>6.0474497890710507E-2</v>
      </c>
      <c r="AA7" s="36">
        <f>BS!Z35/BS!Z30</f>
        <v>7.4056164920184103E-2</v>
      </c>
      <c r="AB7" s="36">
        <f>BS!AA35/BS!AA30</f>
        <v>5.4137458598810832E-3</v>
      </c>
      <c r="AC7" s="36">
        <f>BS!AB35/BS!AB30</f>
        <v>5.3244162430447897E-2</v>
      </c>
      <c r="AD7" s="36">
        <f>BS!AC35/BS!AC30</f>
        <v>5.0047659709672933E-2</v>
      </c>
      <c r="AE7" s="36">
        <f>BS!AD35/BS!AD30</f>
        <v>4.6503000288545898E-2</v>
      </c>
      <c r="AF7" s="36">
        <f>BS!AE35/BS!AE30</f>
        <v>-6.9471082129309971E-3</v>
      </c>
      <c r="AG7" s="36">
        <f>BS!AF35/BS!AF30</f>
        <v>6.1528368956626542E-2</v>
      </c>
      <c r="AH7" s="36">
        <f>BS!AG35/BS!AG30</f>
        <v>4.1736295088648866E-2</v>
      </c>
      <c r="AI7" s="36">
        <f>BS!AH35/BS!AH30</f>
        <v>4.2093987238600902E-2</v>
      </c>
      <c r="AJ7" s="36">
        <f>BS!AI35/BS!AI30</f>
        <v>6.6130671257904356E-3</v>
      </c>
      <c r="AK7" s="36">
        <f>BS!AJ35/BS!AJ30</f>
        <v>4.2392736857519403E-2</v>
      </c>
      <c r="AL7" s="36">
        <f>BS!AK35/BS!AK30</f>
        <v>3.6429120634535225E-2</v>
      </c>
      <c r="AM7" s="36">
        <f>BS!AL35/BS!AL30</f>
        <v>6.4390883910782834E-2</v>
      </c>
      <c r="AN7" s="36">
        <f>BS!AM35/BS!AM30</f>
        <v>-9.4214188784764886E-3</v>
      </c>
      <c r="AO7" s="36">
        <f>BS!AN35/BS!AN30</f>
        <v>2.8637025373521641E-2</v>
      </c>
      <c r="AP7" s="36">
        <f>BS!AO35/BS!AO30</f>
        <v>-2.6903434381295974E-2</v>
      </c>
      <c r="AQ7" s="36">
        <f>BS!AP35/BS!AP30</f>
        <v>-1.5923804595012865E-4</v>
      </c>
      <c r="AR7" s="36">
        <f>BS!AQ35/BS!AQ30</f>
        <v>-8.8036592601098548E-4</v>
      </c>
      <c r="AS7" s="36">
        <f>BS!AR35/BS!AR30</f>
        <v>2.1258729801134621E-2</v>
      </c>
      <c r="AT7" s="36">
        <f>BS!AS35/BS!AS30</f>
        <v>1.3985701519213585E-2</v>
      </c>
      <c r="AU7" s="36">
        <f>BS!AT35/BS!AT30</f>
        <v>4.4941380807642206E-2</v>
      </c>
      <c r="AV7" s="36">
        <f>BS!AU35/BS!AU30</f>
        <v>-1.9586843243465903E-2</v>
      </c>
      <c r="AW7" s="36">
        <f>BS!AV35/BS!AV30</f>
        <v>-1.9586843243465903E-2</v>
      </c>
      <c r="AX7" s="36">
        <f>BS!AW35/BS!AW30</f>
        <v>5.5351560310027879E-2</v>
      </c>
      <c r="AY7" s="36">
        <f>BS!AX35/BS!AX30</f>
        <v>5.5351560310027879E-2</v>
      </c>
      <c r="AZ7" s="36">
        <f>BS!AY35/BS!AY30</f>
        <v>6.878621667658253E-3</v>
      </c>
      <c r="BA7" s="36">
        <f>BS!AZ35/BS!AZ30</f>
        <v>6.878621667658253E-3</v>
      </c>
      <c r="BB7" s="36">
        <f>BS!BA35/BS!BA30</f>
        <v>5.5593723018568852E-2</v>
      </c>
      <c r="BC7" s="36">
        <f>BS!BB35/BS!BB30</f>
        <v>6.6347053889559748E-2</v>
      </c>
      <c r="BD7" s="36">
        <f>BS!BC35/BS!BC30</f>
        <v>5.1013247431346683E-3</v>
      </c>
      <c r="BE7" s="36">
        <f>BS!BD35/BS!BD30</f>
        <v>-7.1828339954208328E-2</v>
      </c>
      <c r="BF7" s="36">
        <f>BS!BE35/BS!BE30</f>
        <v>5.5216658618548763E-2</v>
      </c>
      <c r="BG7" s="36">
        <f>BS!BF35/BS!BF30</f>
        <v>5.521665861854877E-2</v>
      </c>
      <c r="BH7" s="36">
        <f>BS!BG35/BS!BG30</f>
        <v>-1.7607213350080746E-2</v>
      </c>
      <c r="BI7" s="36">
        <f>BS!BH35/BS!BH30</f>
        <v>-1.7607213350080746E-2</v>
      </c>
      <c r="BJ7" s="36">
        <f>BS!BI35/BS!BI30</f>
        <v>4.6769205393592021E-2</v>
      </c>
      <c r="BK7" s="36">
        <f>BS!BJ35/BS!BJ30</f>
        <v>4.6769205393592021E-2</v>
      </c>
      <c r="BL7" s="36">
        <f>BS!BK35/BS!BK30</f>
        <v>2.0759562628896062E-2</v>
      </c>
      <c r="BM7" s="36">
        <f>BS!BL35/BS!BL30</f>
        <v>2.0759562628896066E-2</v>
      </c>
      <c r="BN7" s="36">
        <f>BS!BM35/BS!BM30</f>
        <v>1.7837142354650896E-2</v>
      </c>
      <c r="BO7" s="36">
        <f>BS!BN35/BS!BN30</f>
        <v>1.7837142354650896E-2</v>
      </c>
      <c r="BP7" s="36">
        <f>BS!BO35/BS!BO30</f>
        <v>-9.2033388857352891E-3</v>
      </c>
      <c r="BQ7" s="36">
        <f>BS!BP35/BS!BP30</f>
        <v>-9.2033388857352908E-3</v>
      </c>
      <c r="BR7" s="36">
        <f>BS!BQ35/BS!BQ30</f>
        <v>1.0590586603113992E-2</v>
      </c>
      <c r="BS7" s="36">
        <f>BS!BR35/BS!BR30</f>
        <v>1.0590586603113983E-2</v>
      </c>
    </row>
    <row r="8" spans="1:71" s="29" customFormat="1" x14ac:dyDescent="0.25">
      <c r="A8" s="37" t="s">
        <v>257</v>
      </c>
      <c r="B8" s="27" t="s">
        <v>195</v>
      </c>
      <c r="C8" s="27" t="s">
        <v>220</v>
      </c>
      <c r="D8" s="38">
        <f>BS!C32/BS!C30</f>
        <v>0.14577588640163275</v>
      </c>
      <c r="E8" s="38">
        <f>BS!D32/BS!D30</f>
        <v>0.12032663721391681</v>
      </c>
      <c r="F8" s="38">
        <f>BS!E32/BS!E30</f>
        <v>0.20098271661461481</v>
      </c>
      <c r="G8" s="38">
        <f>BS!F32/BS!F30</f>
        <v>0.15068094145395389</v>
      </c>
      <c r="H8" s="38">
        <f>BS!G32/BS!G30</f>
        <v>0.10976039154240241</v>
      </c>
      <c r="I8" s="38">
        <f>BS!H32/BS!H30</f>
        <v>9.2278342003799543E-2</v>
      </c>
      <c r="J8" s="38">
        <f>BS!I32/BS!I30</f>
        <v>0.16936601762538508</v>
      </c>
      <c r="K8" s="38">
        <f>BS!J32/BS!J30</f>
        <v>0.13957939071415362</v>
      </c>
      <c r="L8" s="38">
        <f>BS!K32/BS!K30</f>
        <v>0.11700591485934853</v>
      </c>
      <c r="M8" s="38">
        <f>BS!L32/BS!L30</f>
        <v>0.13544765746529522</v>
      </c>
      <c r="N8" s="38">
        <f>BS!M32/BS!M30</f>
        <v>0.20075611719816586</v>
      </c>
      <c r="O8" s="38">
        <f>BS!N32/BS!N30</f>
        <v>0.31719858853777233</v>
      </c>
      <c r="P8" s="38">
        <f>BS!O32/BS!O30</f>
        <v>2.9071400280848307E-2</v>
      </c>
      <c r="Q8" s="38">
        <f>BS!P32/BS!P30</f>
        <v>4.9551346522303447E-2</v>
      </c>
      <c r="R8" s="38">
        <f>BS!Q32/BS!Q30</f>
        <v>0.12091924398625431</v>
      </c>
      <c r="S8" s="38">
        <f>BS!R32/BS!R30</f>
        <v>8.6705757377521439E-2</v>
      </c>
      <c r="T8" s="38">
        <f>BS!S32/BS!S30</f>
        <v>0.11870837728482139</v>
      </c>
      <c r="U8" s="38">
        <f>BS!T32/BS!T30</f>
        <v>0.18135654204655774</v>
      </c>
      <c r="V8" s="38">
        <f>BS!U32/BS!U30</f>
        <v>0.1464439208782104</v>
      </c>
      <c r="W8" s="38">
        <f>BS!V32/BS!V30</f>
        <v>9.5444767905870198E-2</v>
      </c>
      <c r="X8" s="38">
        <f>BS!W32/BS!W30</f>
        <v>8.6811252647594053E-2</v>
      </c>
      <c r="Y8" s="38">
        <f>BS!X32/BS!X30</f>
        <v>0.14491340885328641</v>
      </c>
      <c r="Z8" s="38">
        <f>BS!Y32/BS!Y30</f>
        <v>0.14011093755765183</v>
      </c>
      <c r="AA8" s="38">
        <f>BS!Z32/BS!Z30</f>
        <v>0.17225296249143082</v>
      </c>
      <c r="AB8" s="38">
        <f>BS!AA32/BS!AA30</f>
        <v>9.8677822264196122E-2</v>
      </c>
      <c r="AC8" s="38">
        <f>BS!AB32/BS!AB30</f>
        <v>0.12506759923567798</v>
      </c>
      <c r="AD8" s="38">
        <f>BS!AC32/BS!AC30</f>
        <v>0.22310205135333716</v>
      </c>
      <c r="AE8" s="38">
        <f>BS!AD32/BS!AD30</f>
        <v>0.12217858047191976</v>
      </c>
      <c r="AF8" s="38">
        <f>BS!AE32/BS!AE30</f>
        <v>7.243623699319901E-2</v>
      </c>
      <c r="AG8" s="38">
        <f>BS!AF32/BS!AF30</f>
        <v>0.14277795576710858</v>
      </c>
      <c r="AH8" s="38">
        <f>BS!AG32/BS!AG30</f>
        <v>0.10984308131241084</v>
      </c>
      <c r="AI8" s="38">
        <f>BS!AH32/BS!AH30</f>
        <v>0.11633365935447813</v>
      </c>
      <c r="AJ8" s="38">
        <f>BS!AI32/BS!AI30</f>
        <v>8.7502040257572647E-2</v>
      </c>
      <c r="AK8" s="38">
        <f>BS!AJ32/BS!AJ30</f>
        <v>0.12275772441060186</v>
      </c>
      <c r="AL8" s="38">
        <f>BS!AK32/BS!AK30</f>
        <v>9.8255837481283623E-2</v>
      </c>
      <c r="AM8" s="38">
        <f>BS!AL32/BS!AL30</f>
        <v>0.18239467418241895</v>
      </c>
      <c r="AN8" s="38">
        <f>BS!AM32/BS!AM30</f>
        <v>5.8438383829153395E-2</v>
      </c>
      <c r="AO8" s="38">
        <f>BS!AN32/BS!AN30</f>
        <v>0.11237536450521854</v>
      </c>
      <c r="AP8" s="38">
        <f>BS!AO32/BS!AO30</f>
        <v>4.1821674553717846E-2</v>
      </c>
      <c r="AQ8" s="38">
        <f>BS!AP32/BS!AP30</f>
        <v>9.4731708773518705E-2</v>
      </c>
      <c r="AR8" s="38">
        <f>BS!AQ32/BS!AQ30</f>
        <v>7.5654054467857071E-2</v>
      </c>
      <c r="AS8" s="38">
        <f>BS!AR32/BS!AR30</f>
        <v>0.15257951543203557</v>
      </c>
      <c r="AT8" s="38">
        <f>BS!AS32/BS!AS30</f>
        <v>0.1376005361930295</v>
      </c>
      <c r="AU8" s="38">
        <f>BS!AT32/BS!AT30</f>
        <v>0.13792286740615015</v>
      </c>
      <c r="AV8" s="38">
        <f>BS!AU32/BS!AU30</f>
        <v>9.9999999999999936E-2</v>
      </c>
      <c r="AW8" s="38">
        <f>BS!AV32/BS!AV30</f>
        <v>8.6244918598444659E-2</v>
      </c>
      <c r="AX8" s="38">
        <f>BS!AW32/BS!AW30</f>
        <v>0.15123225765293596</v>
      </c>
      <c r="AY8" s="38">
        <f>BS!AX32/BS!AX30</f>
        <v>0.15123225765293594</v>
      </c>
      <c r="AZ8" s="38">
        <f>BS!AY32/BS!AY30</f>
        <v>0.11530656321567413</v>
      </c>
      <c r="BA8" s="38">
        <f>BS!AZ32/BS!AZ30</f>
        <v>0.11530656321567413</v>
      </c>
      <c r="BB8" s="38">
        <f>BS!BA32/BS!BA30</f>
        <v>0.11557442335958221</v>
      </c>
      <c r="BC8" s="38">
        <f>BS!BB32/BS!BB30</f>
        <v>0.11617086035941372</v>
      </c>
      <c r="BD8" s="38">
        <f>BS!BC32/BS!BC30</f>
        <v>4.3365100487270318E-2</v>
      </c>
      <c r="BE8" s="38">
        <f>BS!BD32/BS!BD30</f>
        <v>4.3365100487270304E-2</v>
      </c>
      <c r="BF8" s="38">
        <f>BS!BE32/BS!BE30</f>
        <v>0.14849270249228855</v>
      </c>
      <c r="BG8" s="38">
        <f>BS!BF32/BS!BF30</f>
        <v>0.1484927024922886</v>
      </c>
      <c r="BH8" s="38">
        <f>BS!BG32/BS!BG30</f>
        <v>8.1295980620850528E-2</v>
      </c>
      <c r="BI8" s="38">
        <f>BS!BH32/BS!BH30</f>
        <v>8.1295980620850514E-2</v>
      </c>
      <c r="BJ8" s="38">
        <f>BS!BI32/BS!BI30</f>
        <v>0.12084450125768012</v>
      </c>
      <c r="BK8" s="38">
        <f>BS!BJ32/BS!BJ30</f>
        <v>0.12084450125768008</v>
      </c>
      <c r="BL8" s="38">
        <f>BS!BK32/BS!BK30</f>
        <v>0.10099614771002761</v>
      </c>
      <c r="BM8" s="38">
        <f>BS!BL32/BS!BL30</f>
        <v>0.10099614771002763</v>
      </c>
      <c r="BN8" s="38">
        <f>BS!BM32/BS!BM30</f>
        <v>0.10187627854451882</v>
      </c>
      <c r="BO8" s="38">
        <f>BS!BN32/BS!BN30</f>
        <v>0.10187627854451881</v>
      </c>
      <c r="BP8" s="38">
        <f>BS!BO32/BS!BO30</f>
        <v>8.2820744270014235E-2</v>
      </c>
      <c r="BQ8" s="38">
        <f>BS!BP32/BS!BP30</f>
        <v>8.2820744270014249E-2</v>
      </c>
      <c r="BR8" s="38">
        <f>BS!BQ32/BS!BQ30</f>
        <v>6.6805859849863661E-2</v>
      </c>
      <c r="BS8" s="38">
        <f>BS!BR32/BS!BR30</f>
        <v>6.6805859849863633E-2</v>
      </c>
    </row>
    <row r="9" spans="1:71" s="29" customFormat="1" ht="30" x14ac:dyDescent="0.25">
      <c r="A9" s="37" t="s">
        <v>258</v>
      </c>
      <c r="B9" s="27" t="s">
        <v>196</v>
      </c>
      <c r="C9" s="27" t="s">
        <v>221</v>
      </c>
      <c r="D9" s="38">
        <f>BS!C33/BS!C30</f>
        <v>4.2447402132140599E-2</v>
      </c>
      <c r="E9" s="38">
        <f>BS!D33/BS!D30</f>
        <v>3.1247615090435766E-2</v>
      </c>
      <c r="F9" s="38">
        <f>BS!E33/BS!E30</f>
        <v>9.9473486273034942E-2</v>
      </c>
      <c r="G9" s="38">
        <f>BS!F33/BS!F30</f>
        <v>5.5754079610119307E-2</v>
      </c>
      <c r="H9" s="38">
        <f>BS!G33/BS!G30</f>
        <v>2.8591045932289925E-2</v>
      </c>
      <c r="I9" s="38">
        <f>BS!H33/BS!H30</f>
        <v>2.0127772478417356E-2</v>
      </c>
      <c r="J9" s="38">
        <f>BS!I33/BS!I30</f>
        <v>6.2737465076024734E-2</v>
      </c>
      <c r="K9" s="38">
        <f>BS!J33/BS!J30</f>
        <v>4.4081446804877696E-2</v>
      </c>
      <c r="L9" s="38">
        <f>BS!K33/BS!K30</f>
        <v>4.0369609286051482E-2</v>
      </c>
      <c r="M9" s="38">
        <f>BS!L33/BS!L30</f>
        <v>7.820475663782242E-2</v>
      </c>
      <c r="N9" s="38">
        <f>BS!M33/BS!M30</f>
        <v>0.12757477408998402</v>
      </c>
      <c r="O9" s="38">
        <f>BS!N33/BS!N30</f>
        <v>3.1705429407212098E-2</v>
      </c>
      <c r="P9" s="38">
        <f>BS!O33/BS!O30</f>
        <v>-6.3205271306664743E-2</v>
      </c>
      <c r="Q9" s="38">
        <f>BS!P33/BS!P30</f>
        <v>-2.1896087696724856E-2</v>
      </c>
      <c r="R9" s="38">
        <f>BS!Q33/BS!Q30</f>
        <v>1.6445753559155622E-2</v>
      </c>
      <c r="S9" s="38">
        <f>BS!R33/BS!R30</f>
        <v>-1.1553165567365459E-2</v>
      </c>
      <c r="T9" s="38">
        <f>BS!S33/BS!S30</f>
        <v>8.4780452477289537E-3</v>
      </c>
      <c r="U9" s="38">
        <f>BS!T33/BS!T30</f>
        <v>2.8791386344967109E-2</v>
      </c>
      <c r="V9" s="38">
        <f>BS!U33/BS!U30</f>
        <v>6.1024233637116815E-2</v>
      </c>
      <c r="W9" s="38">
        <f>BS!V33/BS!V30</f>
        <v>5.7858212415344744E-2</v>
      </c>
      <c r="X9" s="38">
        <f>BS!W33/BS!W30</f>
        <v>-2.3398267752553124E-2</v>
      </c>
      <c r="Y9" s="38">
        <f>BS!X33/BS!X30</f>
        <v>4.2057433946245101E-2</v>
      </c>
      <c r="Z9" s="38">
        <f>BS!Y33/BS!Y30</f>
        <v>5.7079956215332003E-2</v>
      </c>
      <c r="AA9" s="38">
        <f>BS!Z33/BS!Z30</f>
        <v>0.10726177651552248</v>
      </c>
      <c r="AB9" s="38">
        <f>BS!AA33/BS!AA30</f>
        <v>7.0963966001143935E-3</v>
      </c>
      <c r="AC9" s="38">
        <f>BS!AB33/BS!AB30</f>
        <v>5.7534460588143384E-2</v>
      </c>
      <c r="AD9" s="38">
        <f>BS!AC33/BS!AC30</f>
        <v>5.9534920666441608E-2</v>
      </c>
      <c r="AE9" s="38">
        <f>BS!AD33/BS!AD30</f>
        <v>7.3155220030974522E-2</v>
      </c>
      <c r="AF9" s="38">
        <f>BS!AE33/BS!AE30</f>
        <v>-4.6029919447640967E-3</v>
      </c>
      <c r="AG9" s="38">
        <f>BS!AF33/BS!AF30</f>
        <v>7.2578963695261914E-2</v>
      </c>
      <c r="AH9" s="38">
        <f>BS!AG33/BS!AG30</f>
        <v>4.8461381699612803E-2</v>
      </c>
      <c r="AI9" s="38">
        <f>BS!AH33/BS!AH30</f>
        <v>5.7719714964370547E-2</v>
      </c>
      <c r="AJ9" s="38">
        <f>BS!AI33/BS!AI30</f>
        <v>9.8458881570287534E-3</v>
      </c>
      <c r="AK9" s="38">
        <f>BS!AJ33/BS!AJ30</f>
        <v>5.1984185092985795E-2</v>
      </c>
      <c r="AL9" s="38">
        <f>BS!AK33/BS!AK30</f>
        <v>4.3235805916393498E-2</v>
      </c>
      <c r="AM9" s="38">
        <f>BS!AL33/BS!AL30</f>
        <v>5.9769668108265714E-2</v>
      </c>
      <c r="AN9" s="38">
        <f>BS!AM33/BS!AM30</f>
        <v>-9.0102027295614149E-3</v>
      </c>
      <c r="AO9" s="38">
        <f>BS!AN33/BS!AN30</f>
        <v>3.6369154171962896E-2</v>
      </c>
      <c r="AP9" s="38">
        <f>BS!AO33/BS!AO30</f>
        <v>-2.4743475612613031E-2</v>
      </c>
      <c r="AQ9" s="38">
        <f>BS!AP33/BS!AP30</f>
        <v>-8.47942594684435E-3</v>
      </c>
      <c r="AR9" s="38">
        <f>BS!AQ33/BS!AQ30</f>
        <v>-2.2200532047233546E-3</v>
      </c>
      <c r="AS9" s="38">
        <f>BS!AR33/BS!AR30</f>
        <v>2.9287074774202799E-2</v>
      </c>
      <c r="AT9" s="38">
        <f>BS!AS33/BS!AS30</f>
        <v>1.6264521894548703E-2</v>
      </c>
      <c r="AU9" s="38">
        <f>BS!AT33/BS!AT30</f>
        <v>4.3915051513835728E-2</v>
      </c>
      <c r="AV9" s="38">
        <f>BS!AU33/BS!AU30</f>
        <v>-2.1739130434782612E-2</v>
      </c>
      <c r="AW9" s="38">
        <f>BS!AV33/BS!AV30</f>
        <v>-2.1739130434782615E-2</v>
      </c>
      <c r="AX9" s="38">
        <f>BS!AW33/BS!AW30</f>
        <v>2.8740797582110776E-3</v>
      </c>
      <c r="AY9" s="38">
        <f>BS!AX33/BS!AX30</f>
        <v>2.8740797582110789E-3</v>
      </c>
      <c r="AZ9" s="38">
        <f>BS!AY33/BS!AY30</f>
        <v>9.6740804733534917E-3</v>
      </c>
      <c r="BA9" s="38">
        <f>BS!AZ33/BS!AZ30</f>
        <v>9.6740804733534917E-3</v>
      </c>
      <c r="BB9" s="38">
        <f>BS!BA33/BS!BA30</f>
        <v>3.4200175722391472E-2</v>
      </c>
      <c r="BC9" s="38">
        <f>BS!BB33/BS!BB30</f>
        <v>8.8811774351782377E-2</v>
      </c>
      <c r="BD9" s="38">
        <f>BS!BC33/BS!BC30</f>
        <v>1.3166240670752598E-2</v>
      </c>
      <c r="BE9" s="38">
        <f>BS!BD33/BS!BD30</f>
        <v>-8.981135398524491E-2</v>
      </c>
      <c r="BF9" s="38">
        <f>BS!BE33/BS!BE30</f>
        <v>5.8468755235382801E-2</v>
      </c>
      <c r="BG9" s="38">
        <f>BS!BF33/BS!BF30</f>
        <v>5.8468755235382801E-2</v>
      </c>
      <c r="BH9" s="38">
        <f>BS!BG33/BS!BG30</f>
        <v>-2.1207159519109994E-2</v>
      </c>
      <c r="BI9" s="38">
        <f>BS!BH33/BS!BH30</f>
        <v>-2.1207159519109991E-2</v>
      </c>
      <c r="BJ9" s="38">
        <f>BS!BI33/BS!BI30</f>
        <v>4.9416518906436849E-2</v>
      </c>
      <c r="BK9" s="38">
        <f>BS!BJ33/BS!BJ30</f>
        <v>4.9416518906436849E-2</v>
      </c>
      <c r="BL9" s="38">
        <f>BS!BK33/BS!BK30</f>
        <v>2.4553484571384097E-2</v>
      </c>
      <c r="BM9" s="38">
        <f>BS!BL33/BS!BL30</f>
        <v>2.45534845713841E-2</v>
      </c>
      <c r="BN9" s="38">
        <f>BS!BM33/BS!BM30</f>
        <v>1.5245341701146876E-2</v>
      </c>
      <c r="BO9" s="38">
        <f>BS!BN33/BS!BN30</f>
        <v>1.5245341701146871E-2</v>
      </c>
      <c r="BP9" s="38">
        <f>BS!BO33/BS!BO30</f>
        <v>-9.9198779091949647E-3</v>
      </c>
      <c r="BQ9" s="38">
        <f>BS!BP33/BS!BP30</f>
        <v>-9.9198779091949647E-3</v>
      </c>
      <c r="BR9" s="38">
        <f>BS!BQ33/BS!BQ30</f>
        <v>1.3949080020054809E-2</v>
      </c>
      <c r="BS9" s="38">
        <f>BS!BR33/BS!BR30</f>
        <v>1.3949080020054795E-2</v>
      </c>
    </row>
    <row r="10" spans="1:71" s="29" customFormat="1" ht="30" x14ac:dyDescent="0.25">
      <c r="A10" s="37" t="s">
        <v>259</v>
      </c>
      <c r="B10" s="27" t="s">
        <v>197</v>
      </c>
      <c r="C10" s="27" t="s">
        <v>222</v>
      </c>
      <c r="D10" s="38">
        <f>BS!C34/BS!C30</f>
        <v>2.8280174566298277E-2</v>
      </c>
      <c r="E10" s="38">
        <f>BS!D34/BS!D30</f>
        <v>3.144264769479941E-2</v>
      </c>
      <c r="F10" s="38">
        <f>BS!E34/BS!E30</f>
        <v>9.6309498503850718E-2</v>
      </c>
      <c r="G10" s="38">
        <f>BS!F34/BS!F30</f>
        <v>5.3260491187189632E-2</v>
      </c>
      <c r="H10" s="38">
        <f>BS!G34/BS!G30</f>
        <v>2.8494216651115296E-2</v>
      </c>
      <c r="I10" s="38">
        <f>BS!H34/BS!H30</f>
        <v>1.1695109536444009E-2</v>
      </c>
      <c r="J10" s="38">
        <f>BS!I34/BS!I30</f>
        <v>5.8564543815673234E-2</v>
      </c>
      <c r="K10" s="38">
        <f>BS!J34/BS!J30</f>
        <v>3.8332930178289371E-2</v>
      </c>
      <c r="L10" s="38">
        <f>BS!K34/BS!K30</f>
        <v>3.5968176390547335E-2</v>
      </c>
      <c r="M10" s="38">
        <f>BS!L34/BS!L30</f>
        <v>7.4058520485718857E-2</v>
      </c>
      <c r="N10" s="38">
        <f>BS!M34/BS!M30</f>
        <v>0.1265446144152344</v>
      </c>
      <c r="O10" s="38">
        <f>BS!N34/BS!N30</f>
        <v>4.2789867904975534E-2</v>
      </c>
      <c r="P10" s="38">
        <f>BS!O34/BS!O30</f>
        <v>-6.574730853706838E-2</v>
      </c>
      <c r="Q10" s="38">
        <f>BS!P34/BS!P30</f>
        <v>-2.9121740449608653E-2</v>
      </c>
      <c r="R10" s="38">
        <f>BS!Q34/BS!Q30</f>
        <v>7.1336524300441824E-3</v>
      </c>
      <c r="S10" s="38">
        <f>BS!R34/BS!R30</f>
        <v>-2.7415511850246967E-2</v>
      </c>
      <c r="T10" s="38">
        <f>BS!S34/BS!S30</f>
        <v>1.117810979737708E-3</v>
      </c>
      <c r="U10" s="38">
        <f>BS!T34/BS!T30</f>
        <v>2.4908181207188008E-2</v>
      </c>
      <c r="V10" s="38">
        <f>BS!U34/BS!U30</f>
        <v>5.8331607290803639E-2</v>
      </c>
      <c r="W10" s="38">
        <f>BS!V34/BS!V30</f>
        <v>5.5266298275350977E-2</v>
      </c>
      <c r="X10" s="38">
        <f>BS!W34/BS!W30</f>
        <v>-1.3384644451736722E-2</v>
      </c>
      <c r="Y10" s="38">
        <f>BS!X34/BS!X30</f>
        <v>4.1255591280354074E-2</v>
      </c>
      <c r="Z10" s="38">
        <f>BS!Y34/BS!Y30</f>
        <v>6.7177487793178933E-2</v>
      </c>
      <c r="AA10" s="38">
        <f>BS!Z34/BS!Z30</f>
        <v>8.5447066888649503E-2</v>
      </c>
      <c r="AB10" s="38">
        <f>BS!AA34/BS!AA30</f>
        <v>4.8683807978291806E-3</v>
      </c>
      <c r="AC10" s="38">
        <f>BS!AB34/BS!AB30</f>
        <v>6.3573325642042516E-2</v>
      </c>
      <c r="AD10" s="38">
        <f>BS!AC34/BS!AC30</f>
        <v>6.3079611573366154E-2</v>
      </c>
      <c r="AE10" s="38">
        <f>BS!AD34/BS!AD30</f>
        <v>5.3793200916280461E-2</v>
      </c>
      <c r="AF10" s="38">
        <f>BS!AE34/BS!AE30</f>
        <v>-6.9471082129309971E-3</v>
      </c>
      <c r="AG10" s="38">
        <f>BS!AF34/BS!AF30</f>
        <v>7.1139792820418934E-2</v>
      </c>
      <c r="AH10" s="38">
        <f>BS!AG34/BS!AG30</f>
        <v>4.721146661232254E-2</v>
      </c>
      <c r="AI10" s="38">
        <f>BS!AH34/BS!AH30</f>
        <v>5.4711005542359456E-2</v>
      </c>
      <c r="AJ10" s="38">
        <f>BS!AI34/BS!AI30</f>
        <v>8.7823216288363416E-3</v>
      </c>
      <c r="AK10" s="38">
        <f>BS!AJ34/BS!AJ30</f>
        <v>5.0080538878313083E-2</v>
      </c>
      <c r="AL10" s="38">
        <f>BS!AK34/BS!AK30</f>
        <v>4.191655538019505E-2</v>
      </c>
      <c r="AM10" s="38">
        <f>BS!AL34/BS!AL30</f>
        <v>5.8739491714854944E-2</v>
      </c>
      <c r="AN10" s="38">
        <f>BS!AM34/BS!AM30</f>
        <v>-1.0650498256900435E-2</v>
      </c>
      <c r="AO10" s="38">
        <f>BS!AN34/BS!AN30</f>
        <v>3.4152434652955851E-2</v>
      </c>
      <c r="AP10" s="38">
        <f>BS!AO34/BS!AO30</f>
        <v>-2.6636367895797212E-2</v>
      </c>
      <c r="AQ10" s="38">
        <f>BS!AP34/BS!AP30</f>
        <v>-9.126330508516748E-3</v>
      </c>
      <c r="AR10" s="38">
        <f>BS!AQ34/BS!AQ30</f>
        <v>-3.0047271822548852E-3</v>
      </c>
      <c r="AS10" s="38">
        <f>BS!AR34/BS!AR30</f>
        <v>2.8140168349478776E-2</v>
      </c>
      <c r="AT10" s="38">
        <f>BS!AS34/BS!AS30</f>
        <v>1.5281501340482576E-2</v>
      </c>
      <c r="AU10" s="38">
        <f>BS!AT34/BS!AT30</f>
        <v>4.2730825405597445E-2</v>
      </c>
      <c r="AV10" s="38">
        <f>BS!AU34/BS!AU30</f>
        <v>-2.2614462546083663E-2</v>
      </c>
      <c r="AW10" s="38">
        <f>BS!AV34/BS!AV30</f>
        <v>-2.2614462546083666E-2</v>
      </c>
      <c r="AX10" s="38">
        <f>BS!AW34/BS!AW30</f>
        <v>5.6305094441706775E-2</v>
      </c>
      <c r="AY10" s="38">
        <f>BS!AX34/BS!AX30</f>
        <v>5.6305094441706775E-2</v>
      </c>
      <c r="AZ10" s="38">
        <f>BS!AY34/BS!AY30</f>
        <v>9.4214296775034841E-3</v>
      </c>
      <c r="BA10" s="38">
        <f>BS!AZ34/BS!AZ30</f>
        <v>9.4214296775034841E-3</v>
      </c>
      <c r="BB10" s="38">
        <f>BS!BA34/BS!BA30</f>
        <v>3.4035949188310349E-2</v>
      </c>
      <c r="BC10" s="38">
        <f>BS!BB34/BS!BB30</f>
        <v>8.884443975030569E-2</v>
      </c>
      <c r="BD10" s="38">
        <f>BS!BC34/BS!BC30</f>
        <v>1.9057230746699599E-2</v>
      </c>
      <c r="BE10" s="38">
        <f>BS!BD34/BS!BD30</f>
        <v>-8.395823956478346E-2</v>
      </c>
      <c r="BF10" s="38">
        <f>BS!BE34/BS!BE30</f>
        <v>5.227006198693248E-2</v>
      </c>
      <c r="BG10" s="38">
        <f>BS!BF34/BS!BF30</f>
        <v>5.227006198693248E-2</v>
      </c>
      <c r="BH10" s="38">
        <f>BS!BG34/BS!BG30</f>
        <v>-2.1846402296788085E-2</v>
      </c>
      <c r="BI10" s="38">
        <f>BS!BH34/BS!BH30</f>
        <v>-2.1846402296788081E-2</v>
      </c>
      <c r="BJ10" s="38">
        <f>BS!BI34/BS!BI30</f>
        <v>4.8344398169147672E-2</v>
      </c>
      <c r="BK10" s="38">
        <f>BS!BJ34/BS!BJ30</f>
        <v>4.8344398169147665E-2</v>
      </c>
      <c r="BL10" s="38">
        <f>BS!BK34/BS!BK30</f>
        <v>2.3921164247636094E-2</v>
      </c>
      <c r="BM10" s="38">
        <f>BS!BL34/BS!BL30</f>
        <v>2.3921164247636094E-2</v>
      </c>
      <c r="BN10" s="38">
        <f>BS!BM34/BS!BM30</f>
        <v>1.400497995982709E-2</v>
      </c>
      <c r="BO10" s="38">
        <f>BS!BN34/BS!BN30</f>
        <v>1.4004979959827092E-2</v>
      </c>
      <c r="BP10" s="38">
        <f>BS!BO34/BS!BO30</f>
        <v>-1.1297121746494077E-2</v>
      </c>
      <c r="BQ10" s="38">
        <f>BS!BP34/BS!BP30</f>
        <v>-1.1297121746494077E-2</v>
      </c>
      <c r="BR10" s="38">
        <f>BS!BQ34/BS!BQ30</f>
        <v>1.243123330196908E-2</v>
      </c>
      <c r="BS10" s="38">
        <f>BS!BR34/BS!BR30</f>
        <v>1.2431233301969076E-2</v>
      </c>
    </row>
    <row r="11" spans="1:71" s="29" customFormat="1" x14ac:dyDescent="0.25">
      <c r="A11" s="37" t="s">
        <v>260</v>
      </c>
      <c r="B11" s="27" t="s">
        <v>198</v>
      </c>
      <c r="C11" s="27" t="s">
        <v>223</v>
      </c>
      <c r="D11" s="40">
        <v>8.255495273784887E-3</v>
      </c>
      <c r="E11" s="40">
        <v>1.4566375801124016E-2</v>
      </c>
      <c r="F11" s="40">
        <v>2.960243417909322E-2</v>
      </c>
      <c r="G11" s="40">
        <v>1.9483186688373771E-2</v>
      </c>
      <c r="H11" s="40">
        <v>9.3825299407069105E-3</v>
      </c>
      <c r="I11" s="40">
        <v>6.7129961188873329E-3</v>
      </c>
      <c r="J11" s="40">
        <v>1.7716382445006288E-2</v>
      </c>
      <c r="K11" s="40">
        <v>9.3481639897258408E-3</v>
      </c>
      <c r="L11" s="40">
        <v>1.1167627228798112E-2</v>
      </c>
      <c r="M11" s="40">
        <v>3.1791926485067276E-2</v>
      </c>
      <c r="N11" s="40">
        <v>5.5189160758379874E-2</v>
      </c>
      <c r="O11" s="40">
        <v>1.5400461796025566E-2</v>
      </c>
      <c r="P11" s="40">
        <v>-2.7056340296473868E-2</v>
      </c>
      <c r="Q11" s="40">
        <v>-1.6165422060811126E-2</v>
      </c>
      <c r="R11" s="40">
        <v>6.1003733102297196E-3</v>
      </c>
      <c r="S11" s="40">
        <v>-1.4614129706640326E-2</v>
      </c>
      <c r="T11" s="40">
        <v>-1.2743678812312626E-3</v>
      </c>
      <c r="U11" s="40">
        <v>3.8612742523357049E-3</v>
      </c>
      <c r="V11" s="40">
        <v>2.8332402061215622E-2</v>
      </c>
      <c r="W11" s="40">
        <v>1.5447519874855535E-2</v>
      </c>
      <c r="X11" s="40">
        <v>-4.6978338812047431E-3</v>
      </c>
      <c r="Y11" s="40">
        <v>1.3756188068009228E-2</v>
      </c>
      <c r="Z11" s="40">
        <v>2.9150474428862348E-2</v>
      </c>
      <c r="AA11" s="40">
        <v>3.5694266613956728E-2</v>
      </c>
      <c r="AB11" s="40">
        <v>2.3809384524485057E-3</v>
      </c>
      <c r="AC11" s="40">
        <v>2.4958383915770731E-2</v>
      </c>
      <c r="AD11" s="40">
        <v>2.7809923682021755E-2</v>
      </c>
      <c r="AE11" s="40">
        <v>1.9608597787856178E-2</v>
      </c>
      <c r="AF11" s="40">
        <v>-2.6166243940026327E-3</v>
      </c>
      <c r="AG11" s="40">
        <v>2.6427994146043115E-2</v>
      </c>
      <c r="AH11" s="40">
        <v>1.9382212991929333E-2</v>
      </c>
      <c r="AI11" s="40">
        <v>1.9385926435149487E-2</v>
      </c>
      <c r="AJ11" s="40">
        <v>2.7044980582952836E-3</v>
      </c>
      <c r="AK11" s="40">
        <v>1.925089017703795E-2</v>
      </c>
      <c r="AL11" s="40">
        <v>1.8234410004820921E-2</v>
      </c>
      <c r="AM11" s="40">
        <v>2.60781261377569E-2</v>
      </c>
      <c r="AN11" s="40">
        <v>-3.9578001003845514E-3</v>
      </c>
      <c r="AO11" s="40">
        <v>1.2060623573693727E-2</v>
      </c>
      <c r="AP11" s="40">
        <v>-1.0769447179631454E-2</v>
      </c>
      <c r="AQ11" s="40">
        <v>-6.5340259400829831E-5</v>
      </c>
      <c r="AR11" s="40">
        <v>-3.4586157978011426E-4</v>
      </c>
      <c r="AS11" s="40">
        <v>7.7418777409827251E-3</v>
      </c>
      <c r="AT11" s="40">
        <v>4.5181918571500753E-3</v>
      </c>
      <c r="AU11" s="40">
        <v>1.5485213559252873E-2</v>
      </c>
      <c r="AV11" s="40">
        <v>-5.8122230637670056E-3</v>
      </c>
      <c r="AW11" s="40">
        <v>-6.9087211937177376E-3</v>
      </c>
      <c r="AX11" s="40">
        <v>5.7676748244233529E-2</v>
      </c>
      <c r="AY11" s="40">
        <v>5.4999255424028635E-2</v>
      </c>
      <c r="AZ11" s="40">
        <v>2.7291929979502893E-3</v>
      </c>
      <c r="BA11" s="40">
        <v>3.0805388930485924E-3</v>
      </c>
      <c r="BB11" s="40">
        <v>2.4109733579530473E-2</v>
      </c>
      <c r="BC11" s="40">
        <v>2.2995735473563716E-2</v>
      </c>
      <c r="BD11" s="40">
        <v>1.5057022413030143E-3</v>
      </c>
      <c r="BE11" s="40">
        <v>-2.4901983473432424E-2</v>
      </c>
      <c r="BF11" s="40">
        <v>1.8044325399622502E-2</v>
      </c>
      <c r="BG11" s="40">
        <v>1.6337506618409152E-2</v>
      </c>
      <c r="BH11" s="40">
        <v>-4.2533234095917527E-3</v>
      </c>
      <c r="BI11" s="40">
        <v>-4.8133360266697607E-3</v>
      </c>
      <c r="BJ11" s="40">
        <v>1.6926512033704707E-2</v>
      </c>
      <c r="BK11" s="40">
        <v>1.5938636297098688E-2</v>
      </c>
      <c r="BL11" s="40">
        <v>6.0552695866530103E-3</v>
      </c>
      <c r="BM11" s="40">
        <v>6.5526124266862707E-3</v>
      </c>
      <c r="BN11" s="40">
        <v>5.5728460063028153E-3</v>
      </c>
      <c r="BO11" s="40">
        <v>4.9653652848276417E-3</v>
      </c>
      <c r="BP11" s="40">
        <v>-2.3493853352320616E-3</v>
      </c>
      <c r="BQ11" s="40">
        <v>-2.6285351797317408E-3</v>
      </c>
      <c r="BR11" s="40">
        <v>4.0687129881089006E-3</v>
      </c>
      <c r="BS11" s="40">
        <v>3.5842818602419878E-3</v>
      </c>
    </row>
    <row r="12" spans="1:71" s="29" customFormat="1" ht="30" x14ac:dyDescent="0.25">
      <c r="A12" s="37" t="s">
        <v>261</v>
      </c>
      <c r="B12" s="27" t="s">
        <v>199</v>
      </c>
      <c r="C12" s="27" t="s">
        <v>224</v>
      </c>
      <c r="D12" s="40">
        <v>1.1179446784015511E-2</v>
      </c>
      <c r="E12" s="40">
        <v>2.1664160586449193E-2</v>
      </c>
      <c r="F12" s="40">
        <v>4.7779981546071243E-2</v>
      </c>
      <c r="G12" s="40">
        <v>3.0541116851835425E-2</v>
      </c>
      <c r="H12" s="40">
        <v>1.405066103482531E-2</v>
      </c>
      <c r="I12" s="40">
        <v>1.0077694099238085E-2</v>
      </c>
      <c r="J12" s="40">
        <v>2.8276888644905199E-2</v>
      </c>
      <c r="K12" s="40">
        <v>1.5494851146582443E-2</v>
      </c>
      <c r="L12" s="40">
        <v>1.803994044868833E-2</v>
      </c>
      <c r="M12" s="40">
        <v>4.9335370511841101E-2</v>
      </c>
      <c r="N12" s="40">
        <v>8.3279555934675911E-2</v>
      </c>
      <c r="O12" s="40">
        <v>2.3461091753774678E-2</v>
      </c>
      <c r="P12" s="40">
        <v>-4.6016240455702344E-2</v>
      </c>
      <c r="Q12" s="40">
        <v>-3.2292283007905154E-2</v>
      </c>
      <c r="R12" s="40">
        <v>1.3491656475600616E-2</v>
      </c>
      <c r="S12" s="40">
        <v>-3.1633387069717987E-2</v>
      </c>
      <c r="T12" s="40">
        <v>-2.5057447373586913E-3</v>
      </c>
      <c r="U12" s="40">
        <v>6.9734886702367705E-3</v>
      </c>
      <c r="V12" s="40">
        <v>5.1462627994045738E-2</v>
      </c>
      <c r="W12" s="40">
        <v>2.895696392278508E-2</v>
      </c>
      <c r="X12" s="40">
        <v>-8.1052765512779207E-3</v>
      </c>
      <c r="Y12" s="40">
        <v>2.2741708695486942E-2</v>
      </c>
      <c r="Z12" s="40">
        <v>5.3597560477113115E-2</v>
      </c>
      <c r="AA12" s="40">
        <v>6.4160658841247581E-2</v>
      </c>
      <c r="AB12" s="40">
        <v>4.1734814731261621E-3</v>
      </c>
      <c r="AC12" s="40">
        <v>4.4793699258914764E-2</v>
      </c>
      <c r="AD12" s="40">
        <v>4.9581452080935659E-2</v>
      </c>
      <c r="AE12" s="40">
        <v>3.2189755285303462E-2</v>
      </c>
      <c r="AF12" s="40">
        <v>-3.9865972069361901E-3</v>
      </c>
      <c r="AG12" s="40">
        <v>4.144941041048586E-2</v>
      </c>
      <c r="AH12" s="40">
        <v>3.0701272223943393E-2</v>
      </c>
      <c r="AI12" s="40">
        <v>2.9222521840908941E-2</v>
      </c>
      <c r="AJ12" s="40">
        <v>3.9862512417363043E-3</v>
      </c>
      <c r="AK12" s="40">
        <v>2.9016056866961189E-2</v>
      </c>
      <c r="AL12" s="40">
        <v>2.7558464538605429E-2</v>
      </c>
      <c r="AM12" s="40">
        <v>3.92299664720119E-2</v>
      </c>
      <c r="AN12" s="40">
        <v>-6.0051401903180937E-3</v>
      </c>
      <c r="AO12" s="40">
        <v>1.8935912797664059E-2</v>
      </c>
      <c r="AP12" s="40">
        <v>-1.6766187312942549E-2</v>
      </c>
      <c r="AQ12" s="40">
        <v>-9.4231833869276891E-5</v>
      </c>
      <c r="AR12" s="40">
        <v>-4.6778428381369911E-4</v>
      </c>
      <c r="AS12" s="40">
        <v>1.0501927376845173E-2</v>
      </c>
      <c r="AT12" s="40">
        <v>6.2809784680833989E-3</v>
      </c>
      <c r="AU12" s="40">
        <v>2.1121273398512139E-2</v>
      </c>
      <c r="AV12" s="40">
        <v>-7.7194253395244912E-3</v>
      </c>
      <c r="AW12" s="40">
        <v>-9.0490884837705638E-3</v>
      </c>
      <c r="AX12" s="40">
        <v>7.2938489675231741E-2</v>
      </c>
      <c r="AY12" s="40">
        <v>6.5881596525868585E-2</v>
      </c>
      <c r="AZ12" s="40">
        <v>3.2309212151148434E-3</v>
      </c>
      <c r="BA12" s="40">
        <v>3.7541362510184737E-3</v>
      </c>
      <c r="BB12" s="40">
        <v>2.965474447522215E-2</v>
      </c>
      <c r="BC12" s="40">
        <v>2.8016935839224478E-2</v>
      </c>
      <c r="BD12" s="40">
        <v>1.8327688655709938E-3</v>
      </c>
      <c r="BE12" s="40">
        <v>-3.0529959111332227E-2</v>
      </c>
      <c r="BF12" s="40">
        <v>2.2552801439336245E-2</v>
      </c>
      <c r="BG12" s="40">
        <v>2.1036368657791616E-2</v>
      </c>
      <c r="BH12" s="40">
        <v>-5.6571206065877703E-3</v>
      </c>
      <c r="BI12" s="40">
        <v>-6.6393304943236277E-3</v>
      </c>
      <c r="BJ12" s="40">
        <v>2.3288746034033768E-2</v>
      </c>
      <c r="BK12" s="40">
        <v>2.1037995961781842E-2</v>
      </c>
      <c r="BL12" s="40">
        <v>7.8534531173030594E-3</v>
      </c>
      <c r="BM12" s="40">
        <v>8.5527271606199058E-3</v>
      </c>
      <c r="BN12" s="40">
        <v>7.3665392399370365E-3</v>
      </c>
      <c r="BO12" s="40">
        <v>6.6766839671338262E-3</v>
      </c>
      <c r="BP12" s="40">
        <v>-3.2219952137605245E-3</v>
      </c>
      <c r="BQ12" s="40">
        <v>-3.6927097918416879E-3</v>
      </c>
      <c r="BR12" s="40">
        <v>5.7875402104309017E-3</v>
      </c>
      <c r="BS12" s="40">
        <v>5.1017639077340559E-3</v>
      </c>
    </row>
    <row r="13" spans="1:71" s="29" customFormat="1" x14ac:dyDescent="0.25">
      <c r="A13" s="41" t="s">
        <v>262</v>
      </c>
      <c r="B13" s="23" t="s">
        <v>200</v>
      </c>
      <c r="C13" s="27" t="s">
        <v>225</v>
      </c>
      <c r="D13" s="42">
        <f>BS!C17/BS!C11</f>
        <v>0.26154706639073771</v>
      </c>
      <c r="E13" s="42">
        <f>BS!D17/BS!D11</f>
        <v>0.38778010847945471</v>
      </c>
      <c r="F13" s="42">
        <f>BS!E17/BS!E11</f>
        <v>0.37328205586858659</v>
      </c>
      <c r="G13" s="42">
        <f>BS!F17/BS!F11</f>
        <v>0.35076072292053484</v>
      </c>
      <c r="H13" s="42">
        <f>BS!G17/BS!G11</f>
        <v>0.31290402394783895</v>
      </c>
      <c r="I13" s="42">
        <f>BS!H17/BS!H11</f>
        <v>0.3544489874058171</v>
      </c>
      <c r="J13" s="42">
        <f>BS!I17/BS!I11</f>
        <v>0.39128541002770351</v>
      </c>
      <c r="K13" s="42">
        <f>BS!J17/BS!J11</f>
        <v>0.40192281475789771</v>
      </c>
      <c r="L13" s="42">
        <f>BS!K17/BS!K11</f>
        <v>0.35886913945909971</v>
      </c>
      <c r="M13" s="42">
        <f>BS!L17/BS!L11</f>
        <v>0.35228192063717445</v>
      </c>
      <c r="N13" s="42">
        <f>BS!M17/BS!M11</f>
        <v>0.32254833086149926</v>
      </c>
      <c r="O13" s="42">
        <f>BS!N17/BS!N11</f>
        <v>0.36285809738578462</v>
      </c>
      <c r="P13" s="42">
        <f>BS!O17/BS!O11</f>
        <v>0.45701317947724224</v>
      </c>
      <c r="Q13" s="42">
        <f>BS!P17/BS!P11</f>
        <v>0.53994539256273855</v>
      </c>
      <c r="R13" s="42">
        <f>BS!Q17/BS!Q11</f>
        <v>0.55536971217506448</v>
      </c>
      <c r="S13" s="42">
        <f>BS!R17/BS!R11</f>
        <v>0.51862348628548227</v>
      </c>
      <c r="T13" s="42">
        <f>BS!S17/BS!S11</f>
        <v>0.46100766226335299</v>
      </c>
      <c r="U13" s="42">
        <f>BS!T17/BS!T11</f>
        <v>0.430863931871385</v>
      </c>
      <c r="V13" s="42">
        <f>BS!U17/BS!U11</f>
        <v>0.46635028409259233</v>
      </c>
      <c r="W13" s="42">
        <f>BS!V17/BS!V11</f>
        <v>0.46671478940072825</v>
      </c>
      <c r="X13" s="42">
        <f>BS!W17/BS!W11</f>
        <v>0.36478436978794371</v>
      </c>
      <c r="Y13" s="42">
        <f>BS!X17/BS!X11</f>
        <v>0.42260566863468185</v>
      </c>
      <c r="Z13" s="42">
        <f>BS!Y17/BS!Y11</f>
        <v>0.48626092145559358</v>
      </c>
      <c r="AA13" s="42">
        <f>BS!Z17/BS!Z11</f>
        <v>0.39678299138411954</v>
      </c>
      <c r="AB13" s="42">
        <f>BS!AA17/BS!AA11</f>
        <v>0.45874872612876066</v>
      </c>
      <c r="AC13" s="42">
        <f>BS!AB17/BS!AB11</f>
        <v>0.42632637738639029</v>
      </c>
      <c r="AD13" s="42">
        <f>BS!AC17/BS!AC11</f>
        <v>0.45096600050527208</v>
      </c>
      <c r="AE13" s="42">
        <f>BS!AD17/BS!AD11</f>
        <v>0.33819639147889752</v>
      </c>
      <c r="AF13" s="42">
        <f>BS!AE17/BS!AE11</f>
        <v>0.34892972025444563</v>
      </c>
      <c r="AG13" s="42">
        <f>BS!AF17/BS!AF11</f>
        <v>0.37501585851665775</v>
      </c>
      <c r="AH13" s="42">
        <f>BS!AG17/BS!AG11</f>
        <v>0.36241928027395021</v>
      </c>
      <c r="AI13" s="42">
        <f>BS!AH17/BS!AH11</f>
        <v>0.30945715757087588</v>
      </c>
      <c r="AJ13" s="42">
        <f>BS!AI17/BS!AI11</f>
        <v>0.33311904425666627</v>
      </c>
      <c r="AK13" s="42">
        <f>BS!AJ17/BS!AJ11</f>
        <v>0.3398727900133604</v>
      </c>
      <c r="AL13" s="42">
        <f>BS!AK17/BS!AK11</f>
        <v>0.33683654015604225</v>
      </c>
      <c r="AM13" s="42">
        <f>BS!AL17/BS!AL11</f>
        <v>0.33371702953364463</v>
      </c>
      <c r="AN13" s="42">
        <f>BS!AM17/BS!AM11</f>
        <v>0.34803300761201394</v>
      </c>
      <c r="AO13" s="42">
        <f>BS!AN17/BS!AN11</f>
        <v>0.37732974409551751</v>
      </c>
      <c r="AP13" s="42">
        <f>BS!AO17/BS!AO11</f>
        <v>0.33635967474972106</v>
      </c>
      <c r="AQ13" s="42">
        <f>BS!AP17/BS!AP11</f>
        <v>0.27404496760083724</v>
      </c>
      <c r="AR13" s="42">
        <f>BS!AQ17/BS!AQ11</f>
        <v>0.24672489082969432</v>
      </c>
      <c r="AS13" s="42">
        <f>BS!AR17/BS!AR11</f>
        <v>0.27807327316853409</v>
      </c>
      <c r="AT13" s="42">
        <f>BS!AS17/BS!AS11</f>
        <v>0.28320189274447949</v>
      </c>
      <c r="AU13" s="42">
        <f>BS!AT17/BS!AT11</f>
        <v>0.25208431701022593</v>
      </c>
      <c r="AV13" s="42">
        <f>BS!AU17/BS!AU11</f>
        <v>0.24188275366916559</v>
      </c>
      <c r="AW13" s="42">
        <f>BS!AV17/BS!AV11</f>
        <v>0.23099386943554617</v>
      </c>
      <c r="AX13" s="42">
        <f>BS!AW17/BS!AW11</f>
        <v>0.18730418436259832</v>
      </c>
      <c r="AY13" s="42">
        <f>BS!AX17/BS!AX11</f>
        <v>0.14286717411454089</v>
      </c>
      <c r="AZ13" s="42">
        <f>BS!AY17/BS!AY11</f>
        <v>0.16747423195203509</v>
      </c>
      <c r="BA13" s="42">
        <f>BS!AZ17/BS!AZ11</f>
        <v>0.19115748781822972</v>
      </c>
      <c r="BB13" s="42">
        <f>BS!BA17/BS!BA11</f>
        <v>0.18301108084963913</v>
      </c>
      <c r="BC13" s="42">
        <f>BS!BB17/BS!BB11</f>
        <v>0.17560048936732675</v>
      </c>
      <c r="BD13" s="42">
        <f>BS!BC17/BS!BC11</f>
        <v>0.18136838109102776</v>
      </c>
      <c r="BE13" s="42">
        <f>BS!BD17/BS!BD11</f>
        <v>0.18737986006099905</v>
      </c>
      <c r="BF13" s="42">
        <f>BS!BE17/BS!BE11</f>
        <v>0.21189227624211179</v>
      </c>
      <c r="BG13" s="42">
        <f>BS!BF17/BS!BF11</f>
        <v>0.23436793156729002</v>
      </c>
      <c r="BH13" s="42">
        <f>BS!BG17/BS!BG11</f>
        <v>0.26169806469505724</v>
      </c>
      <c r="BI13" s="42">
        <f>BS!BH17/BS!BH11</f>
        <v>0.28813886867951977</v>
      </c>
      <c r="BJ13" s="42">
        <f>BS!BI17/BS!BI11</f>
        <v>0.25794193690507933</v>
      </c>
      <c r="BK13" s="42">
        <f>BS!BJ17/BS!BJ11</f>
        <v>0.22651832398798113</v>
      </c>
      <c r="BL13" s="42">
        <f>BS!BK17/BS!BK11</f>
        <v>0.23141345480649075</v>
      </c>
      <c r="BM13" s="42">
        <f>BS!BL17/BS!BL11</f>
        <v>0.23629775204641087</v>
      </c>
      <c r="BN13" s="42">
        <f>BS!BM17/BS!BM11</f>
        <v>0.2501439239535842</v>
      </c>
      <c r="BO13" s="42">
        <f>BS!BN17/BS!BN11</f>
        <v>0.2620490181153905</v>
      </c>
      <c r="BP13" s="42">
        <f>BS!BO17/BS!BO11</f>
        <v>0.27953995675452531</v>
      </c>
      <c r="BQ13" s="42">
        <f>BS!BP17/BS!BP11</f>
        <v>0.29675769367173338</v>
      </c>
      <c r="BR13" s="42">
        <f>BS!BQ17/BS!BQ11</f>
        <v>0.29721582676696506</v>
      </c>
      <c r="BS13" s="42">
        <f>BS!BR17/BS!BR11</f>
        <v>0.29766793022029214</v>
      </c>
    </row>
    <row r="14" spans="1:71" s="29" customFormat="1" x14ac:dyDescent="0.25">
      <c r="A14" s="43" t="s">
        <v>263</v>
      </c>
      <c r="B14" s="27" t="s">
        <v>201</v>
      </c>
      <c r="C14" s="27" t="s">
        <v>226</v>
      </c>
      <c r="D14" s="44">
        <f>(BS!C13+BS!C15)/BS!C11</f>
        <v>0.10839159535395344</v>
      </c>
      <c r="E14" s="44">
        <f>(BS!D13+BS!D15)/BS!D11</f>
        <v>0.21024852520891457</v>
      </c>
      <c r="F14" s="44">
        <f>(BS!E13+BS!E15)/BS!E11</f>
        <v>0.19247599267275506</v>
      </c>
      <c r="G14" s="44">
        <f>(BS!F13+BS!F15)/BS!F11</f>
        <v>0.18351522113727742</v>
      </c>
      <c r="H14" s="44">
        <f>(BS!G13+BS!G15)/BS!G11</f>
        <v>0.178559853915395</v>
      </c>
      <c r="I14" s="44">
        <f>(BS!H13+BS!H15)/BS!H11</f>
        <v>0.18036620219064939</v>
      </c>
      <c r="J14" s="44">
        <f>(BS!I13+BS!I15)/BS!I11</f>
        <v>0.22291543228657901</v>
      </c>
      <c r="K14" s="44">
        <f>(BS!J13+BS!J15)/BS!J11</f>
        <v>0.23651612983182344</v>
      </c>
      <c r="L14" s="44">
        <f>(BS!K13+BS!K15)/BS!K11</f>
        <v>0.22693214771515152</v>
      </c>
      <c r="M14" s="44">
        <f>(BS!L13+BS!L15)/BS!L11</f>
        <v>0.17199681676941722</v>
      </c>
      <c r="N14" s="44">
        <f>(BS!M13+BS!M15)/BS!M11</f>
        <v>3.2943694221112062E-2</v>
      </c>
      <c r="O14" s="44">
        <f>(BS!N13+BS!N15)/BS!N11</f>
        <v>0.10950233262936844</v>
      </c>
      <c r="P14" s="44">
        <f>(BS!O13+BS!O15)/BS!O11</f>
        <v>0.25283635778091335</v>
      </c>
      <c r="Q14" s="44">
        <f>(BS!P13+BS!P15)/BS!P11</f>
        <v>0.34227273439172223</v>
      </c>
      <c r="R14" s="44">
        <f>(BS!Q13+BS!Q15)/BS!Q11</f>
        <v>0.37660912159135029</v>
      </c>
      <c r="S14" s="44">
        <f>(BS!R13+BS!R15)/BS!R11</f>
        <v>0.34683183792894379</v>
      </c>
      <c r="T14" s="44">
        <f>(BS!S13+BS!S15)/BS!S11</f>
        <v>0.30555762867875708</v>
      </c>
      <c r="U14" s="44">
        <f>(BS!T13+BS!T15)/BS!T11</f>
        <v>0.21725451071682411</v>
      </c>
      <c r="V14" s="44">
        <f>(BS!U13+BS!U15)/BS!U11</f>
        <v>0.25298163914612254</v>
      </c>
      <c r="W14" s="44">
        <f>(BS!V13+BS!V15)/BS!V11</f>
        <v>0.2864357158879795</v>
      </c>
      <c r="X14" s="44">
        <f>(BS!W13+BS!W15)/BS!W11</f>
        <v>0.16770778299199218</v>
      </c>
      <c r="Y14" s="44">
        <f>(BS!X13+BS!X15)/BS!X11</f>
        <v>0.19028493435428029</v>
      </c>
      <c r="Z14" s="44">
        <f>(BS!Y13+BS!Y15)/BS!Y11</f>
        <v>0.25377465771932983</v>
      </c>
      <c r="AA14" s="44">
        <f>(BS!Z13+BS!Z15)/BS!Z11</f>
        <v>0.18431785780697946</v>
      </c>
      <c r="AB14" s="44">
        <f>(BS!AA13+BS!AA15)/BS!AA11</f>
        <v>0.26461074925783157</v>
      </c>
      <c r="AC14" s="44">
        <f>(BS!AB13+BS!AB15)/BS!AB11</f>
        <v>0.17802715513041681</v>
      </c>
      <c r="AD14" s="44">
        <f>(BS!AC13+BS!AC15)/BS!AC11</f>
        <v>0.2009467203850705</v>
      </c>
      <c r="AE14" s="44">
        <f>(BS!AD13+BS!AD15)/BS!AD11</f>
        <v>0.16698259079519731</v>
      </c>
      <c r="AF14" s="44">
        <f>(BS!AE13+BS!AE15)/BS!AE11</f>
        <v>0.14527839019806277</v>
      </c>
      <c r="AG14" s="44">
        <f>(BS!AF13+BS!AF15)/BS!AF11</f>
        <v>0.16678507692437811</v>
      </c>
      <c r="AH14" s="44">
        <f>(BS!AG13+BS!AG15)/BS!AG11</f>
        <v>0.16270293676510272</v>
      </c>
      <c r="AI14" s="44">
        <f>(BS!AH13+BS!AH15)/BS!AH11</f>
        <v>0.12403331088545862</v>
      </c>
      <c r="AJ14" s="44">
        <f>(BS!AI13+BS!AI15)/BS!AI11</f>
        <v>0.14750535898338449</v>
      </c>
      <c r="AK14" s="44">
        <f>(BS!AJ13+BS!AJ15)/BS!AJ11</f>
        <v>0.13639623615812729</v>
      </c>
      <c r="AL14" s="44">
        <f>(BS!AK13+BS!AK15)/BS!AK11</f>
        <v>0.14247264454733333</v>
      </c>
      <c r="AM14" s="44">
        <f>(BS!AL13+BS!AL15)/BS!AL11</f>
        <v>0.15899919133607532</v>
      </c>
      <c r="AN14" s="44">
        <f>(BS!AM13+BS!AM15)/BS!AM11</f>
        <v>0.1734156555720818</v>
      </c>
      <c r="AO14" s="44">
        <f>(BS!AN13+BS!AN15)/BS!AN11</f>
        <v>0.21497202594203971</v>
      </c>
      <c r="AP14" s="44">
        <f>(BS!AO13+BS!AO15)/BS!AO11</f>
        <v>0.16638103371120261</v>
      </c>
      <c r="AQ14" s="44">
        <f>(BS!AP13+BS!AP15)/BS!AP11</f>
        <v>0.11722062002013857</v>
      </c>
      <c r="AR14" s="44">
        <f>(BS!AQ13+BS!AQ15)/BS!AQ11</f>
        <v>0.10141729870527848</v>
      </c>
      <c r="AS14" s="44">
        <f>(BS!AR13+BS!AR15)/BS!AR11</f>
        <v>9.3844007498801049E-2</v>
      </c>
      <c r="AT14" s="44">
        <f>(BS!AS13+BS!AS15)/BS!AS11</f>
        <v>0.11232434757671352</v>
      </c>
      <c r="AU14" s="44">
        <f>(BS!AT13+BS!AT15)/BS!AT11</f>
        <v>9.687789039306112E-2</v>
      </c>
      <c r="AV14" s="44">
        <f>(BS!AU13+BS!AU15)/BS!AU11</f>
        <v>8.450685411831492E-2</v>
      </c>
      <c r="AW14" s="44">
        <f>(BS!AV13+BS!AV15)/BS!AV11</f>
        <v>7.1302330719098625E-2</v>
      </c>
      <c r="AX14" s="44">
        <f>(BS!AW13+BS!AW15)/BS!AW11</f>
        <v>4.2435424354243544E-2</v>
      </c>
      <c r="AY14" s="44">
        <f>(BS!AX13+BS!AX15)/BS!AX11</f>
        <v>1.3074740892621409E-2</v>
      </c>
      <c r="AZ14" s="44">
        <f>(BS!AY13+BS!AY15)/BS!AY11</f>
        <v>1.5028634990822338E-2</v>
      </c>
      <c r="BA14" s="44">
        <f>(BS!AZ13+BS!AZ15)/BS!AZ11</f>
        <v>1.6909175694580544E-2</v>
      </c>
      <c r="BB14" s="44">
        <f>(BS!BA13+BS!BA15)/BS!BA11</f>
        <v>1.4049049339076575E-2</v>
      </c>
      <c r="BC14" s="44">
        <f>(BS!BB13+BS!BB15)/BS!BB11</f>
        <v>1.1447260834014719E-2</v>
      </c>
      <c r="BD14" s="44">
        <f>(BS!BC13+BS!BC15)/BS!BC11</f>
        <v>1.9022549078051124E-2</v>
      </c>
      <c r="BE14" s="44">
        <f>(BS!BD13+BS!BD15)/BS!BD11</f>
        <v>2.6917753799625799E-2</v>
      </c>
      <c r="BF14" s="44">
        <f>(BS!BE13+BS!BE15)/BS!BE11</f>
        <v>5.6065514483003807E-2</v>
      </c>
      <c r="BG14" s="44">
        <f>(BS!BF13+BS!BF15)/BS!BF11</f>
        <v>8.2791358960349212E-2</v>
      </c>
      <c r="BH14" s="44">
        <f>(BS!BG13+BS!BG15)/BS!BG11</f>
        <v>0.1146853793330579</v>
      </c>
      <c r="BI14" s="44">
        <f>(BS!BH13+BS!BH15)/BS!BH11</f>
        <v>0.14554156056747908</v>
      </c>
      <c r="BJ14" s="44">
        <f>(BS!BI13+BS!BI15)/BS!BI11</f>
        <v>0.11892615737788546</v>
      </c>
      <c r="BK14" s="44">
        <f>(BS!BJ13+BS!BJ15)/BS!BJ11</f>
        <v>9.1229564435611699E-2</v>
      </c>
      <c r="BL14" s="44">
        <f>(BS!BK13+BS!BK15)/BS!BK11</f>
        <v>9.3255462894854216E-2</v>
      </c>
      <c r="BM14" s="44">
        <f>(BS!BL13+BS!BL15)/BS!BL11</f>
        <v>9.5276877770105559E-2</v>
      </c>
      <c r="BN14" s="44">
        <f>(BS!BM13+BS!BM15)/BS!BM11</f>
        <v>0.1172236728301588</v>
      </c>
      <c r="BO14" s="44">
        <f>(BS!BN13+BS!BN15)/BS!BN11</f>
        <v>0.13609377378596438</v>
      </c>
      <c r="BP14" s="44">
        <f>(BS!BO13+BS!BO15)/BS!BO11</f>
        <v>0.14573070504220084</v>
      </c>
      <c r="BQ14" s="44">
        <f>(BS!BP13+BS!BP15)/BS!BP11</f>
        <v>0.15521711114552164</v>
      </c>
      <c r="BR14" s="44">
        <f>(BS!BQ13+BS!BQ15)/BS!BQ11</f>
        <v>0.14505884921501302</v>
      </c>
      <c r="BS14" s="44">
        <f>(BS!BR13+BS!BR15)/BS!BR11</f>
        <v>0.13503428354537703</v>
      </c>
    </row>
    <row r="15" spans="1:71" s="29" customFormat="1" x14ac:dyDescent="0.25">
      <c r="A15" s="43" t="s">
        <v>264</v>
      </c>
      <c r="B15" s="27" t="s">
        <v>202</v>
      </c>
      <c r="C15" s="27" t="s">
        <v>227</v>
      </c>
      <c r="D15" s="28">
        <f>BS!C17/BS!C20</f>
        <v>0.35418244614778677</v>
      </c>
      <c r="E15" s="28">
        <f>BS!D17/BS!D20</f>
        <v>0.63340004767950508</v>
      </c>
      <c r="F15" s="28">
        <f>BS!E17/BS!E20</f>
        <v>0.59561411854247936</v>
      </c>
      <c r="G15" s="28">
        <f>BS!F17/BS!F20</f>
        <v>0.54026417578800101</v>
      </c>
      <c r="H15" s="28">
        <f>BS!G17/BS!G20</f>
        <v>0.45540075164708094</v>
      </c>
      <c r="I15" s="28">
        <f>BS!H17/BS!H20</f>
        <v>0.54906425749600174</v>
      </c>
      <c r="J15" s="28">
        <f>BS!I17/BS!I20</f>
        <v>0.6428060317159664</v>
      </c>
      <c r="K15" s="28">
        <f>BS!J17/BS!J20</f>
        <v>0.67202499054565812</v>
      </c>
      <c r="L15" s="28">
        <f>BS!K17/BS!K20</f>
        <v>0.55974397981144453</v>
      </c>
      <c r="M15" s="28">
        <f>BS!L17/BS!L20</f>
        <v>0.54388156184203151</v>
      </c>
      <c r="N15" s="28">
        <f>BS!M17/BS!M20</f>
        <v>0.47612006222034459</v>
      </c>
      <c r="O15" s="28">
        <f>BS!N17/BS!N20</f>
        <v>0.56950907780035387</v>
      </c>
      <c r="P15" s="28">
        <f>BS!O17/BS!O20</f>
        <v>0.84166532630986368</v>
      </c>
      <c r="Q15" s="28">
        <f>BS!P17/BS!P20</f>
        <v>1.1736550049362822</v>
      </c>
      <c r="R15" s="28">
        <f>BS!Q17/BS!Q20</f>
        <v>1.2490595611285267</v>
      </c>
      <c r="S15" s="28">
        <f>BS!R17/BS!R20</f>
        <v>1.0773759656106821</v>
      </c>
      <c r="T15" s="28">
        <f>BS!S17/BS!S20</f>
        <v>0.8553139441633445</v>
      </c>
      <c r="U15" s="28">
        <f>BS!T17/BS!T20</f>
        <v>0.75704907139010769</v>
      </c>
      <c r="V15" s="28">
        <f>BS!U17/BS!U20</f>
        <v>0.87388837694707522</v>
      </c>
      <c r="W15" s="28">
        <f>BS!V17/BS!V20</f>
        <v>0.8751691967535794</v>
      </c>
      <c r="X15" s="28">
        <f>BS!W17/BS!W20</f>
        <v>0.57426856714178531</v>
      </c>
      <c r="Y15" s="28">
        <f>BS!X17/BS!X20</f>
        <v>0.73191863112923172</v>
      </c>
      <c r="Z15" s="28">
        <f>BS!Y17/BS!Y20</f>
        <v>0.94651339904554754</v>
      </c>
      <c r="AA15" s="28">
        <f>BS!Z17/BS!Z20</f>
        <v>0.65777818880565586</v>
      </c>
      <c r="AB15" s="28">
        <f>BS!AA17/BS!AA20</f>
        <v>0.84757070934468492</v>
      </c>
      <c r="AC15" s="28">
        <f>BS!AB17/BS!AB20</f>
        <v>0.74315143764861036</v>
      </c>
      <c r="AD15" s="28">
        <f>BS!AC17/BS!AC20</f>
        <v>0.8213808269074282</v>
      </c>
      <c r="AE15" s="28">
        <f>BS!AD17/BS!AD20</f>
        <v>0.51102228383832338</v>
      </c>
      <c r="AF15" s="28">
        <f>BS!AE17/BS!AE20</f>
        <v>0.53593249624420158</v>
      </c>
      <c r="AG15" s="28">
        <f>BS!AF17/BS!AF20</f>
        <v>0.6000405988327836</v>
      </c>
      <c r="AH15" s="28">
        <f>BS!AG17/BS!AG20</f>
        <v>0.5684288578074812</v>
      </c>
      <c r="AI15" s="28">
        <f>BS!AH17/BS!AH20</f>
        <v>0.44813607289346119</v>
      </c>
      <c r="AJ15" s="28">
        <f>BS!AI17/BS!AI20</f>
        <v>0.49951800450705297</v>
      </c>
      <c r="AK15" s="28">
        <f>BS!AJ17/BS!AJ20</f>
        <v>0.51485953748253932</v>
      </c>
      <c r="AL15" s="28">
        <f>BS!AK17/BS!AK20</f>
        <v>0.50792385369860371</v>
      </c>
      <c r="AM15" s="28">
        <f>BS!AL17/BS!AL20</f>
        <v>0.50086381361370258</v>
      </c>
      <c r="AN15" s="28">
        <f>BS!AM17/BS!AM20</f>
        <v>0.53381998118840224</v>
      </c>
      <c r="AO15" s="28">
        <f>BS!AN17/BS!AN20</f>
        <v>0.60598645995610201</v>
      </c>
      <c r="AP15" s="28">
        <f>BS!AO17/BS!AO20</f>
        <v>0.50684031990200351</v>
      </c>
      <c r="AQ15" s="28">
        <f>BS!AP17/BS!AP20</f>
        <v>0.37749578881651025</v>
      </c>
      <c r="AR15" s="28">
        <f>BS!AQ17/BS!AQ20</f>
        <v>0.32753623188405795</v>
      </c>
      <c r="AS15" s="28">
        <f>BS!AR17/BS!AR20</f>
        <v>0.3851821283705576</v>
      </c>
      <c r="AT15" s="28">
        <f>BS!AS17/BS!AS20</f>
        <v>0.39509296952359996</v>
      </c>
      <c r="AU15" s="28">
        <f>BS!AT17/BS!AT20</f>
        <v>0.33704911227763701</v>
      </c>
      <c r="AV15" s="28">
        <f>BS!AU17/BS!AU20</f>
        <v>0.31905718388526222</v>
      </c>
      <c r="AW15" s="28">
        <f>BS!AV17/BS!AV20</f>
        <v>0.30037975024463814</v>
      </c>
      <c r="AX15" s="28">
        <f>BS!AW17/BS!AW20</f>
        <v>0.23047268210147565</v>
      </c>
      <c r="AY15" s="28">
        <f>BS!AX17/BS!AX20</f>
        <v>0.166680320482362</v>
      </c>
      <c r="AZ15" s="28">
        <f>BS!AY17/BS!AY20</f>
        <v>0.20116402203947914</v>
      </c>
      <c r="BA15" s="28">
        <f>BS!AZ17/BS!AZ20</f>
        <v>0.23633462007653616</v>
      </c>
      <c r="BB15" s="28">
        <f>BS!BA17/BS!BA20</f>
        <v>0.22400680910086768</v>
      </c>
      <c r="BC15" s="28">
        <f>BS!BB17/BS!BB20</f>
        <v>0.21300411645388379</v>
      </c>
      <c r="BD15" s="28">
        <f>BS!BC17/BS!BC20</f>
        <v>0.22155066687107158</v>
      </c>
      <c r="BE15" s="28">
        <f>BS!BD17/BS!BD20</f>
        <v>0.23058727054816122</v>
      </c>
      <c r="BF15" s="28">
        <f>BS!BE17/BS!BE20</f>
        <v>0.268862072854404</v>
      </c>
      <c r="BG15" s="28">
        <f>BS!BF17/BS!BF20</f>
        <v>0.30611039065677303</v>
      </c>
      <c r="BH15" s="28">
        <f>BS!BG17/BS!BG20</f>
        <v>0.35445940499528489</v>
      </c>
      <c r="BI15" s="28">
        <f>BS!BH17/BS!BH20</f>
        <v>0.40476836843870262</v>
      </c>
      <c r="BJ15" s="28">
        <f>BS!BI17/BS!BI20</f>
        <v>0.34760344201271026</v>
      </c>
      <c r="BK15" s="28">
        <f>BS!BJ17/BS!BJ20</f>
        <v>0.29285544960274068</v>
      </c>
      <c r="BL15" s="28">
        <f>BS!BK17/BS!BK20</f>
        <v>0.3010896511963102</v>
      </c>
      <c r="BM15" s="28">
        <f>BS!BL17/BS!BL20</f>
        <v>0.3094108373775154</v>
      </c>
      <c r="BN15" s="28">
        <f>BS!BM17/BS!BM20</f>
        <v>0.33358924724922867</v>
      </c>
      <c r="BO15" s="28">
        <f>BS!BN17/BS!BN20</f>
        <v>0.35510355639904284</v>
      </c>
      <c r="BP15" s="28">
        <f>BS!BO17/BS!BO20</f>
        <v>0.38800202644864873</v>
      </c>
      <c r="BQ15" s="28">
        <f>BS!BP17/BS!BP20</f>
        <v>0.42198498440907189</v>
      </c>
      <c r="BR15" s="28">
        <f>BS!BQ17/BS!BQ20</f>
        <v>0.4229119523276626</v>
      </c>
      <c r="BS15" s="28">
        <f>BS!BR17/BS!BR20</f>
        <v>0.42382790567097139</v>
      </c>
    </row>
    <row r="16" spans="1:71" s="29" customFormat="1" x14ac:dyDescent="0.25">
      <c r="A16" s="43" t="s">
        <v>265</v>
      </c>
      <c r="B16" s="27" t="s">
        <v>203</v>
      </c>
      <c r="C16" s="27" t="s">
        <v>228</v>
      </c>
      <c r="D16" s="28">
        <f>(BS!C13+BS!C15)/BS!C20</f>
        <v>0.14678199573827774</v>
      </c>
      <c r="E16" s="28">
        <f>(BS!D13+BS!D15)/BS!D20</f>
        <v>0.34341995110078671</v>
      </c>
      <c r="F16" s="28">
        <f>(BS!E13+BS!E15)/BS!E20</f>
        <v>0.30711741138912679</v>
      </c>
      <c r="G16" s="28">
        <f>(BS!F13+BS!F15)/BS!F20</f>
        <v>0.28266192082956137</v>
      </c>
      <c r="H16" s="28">
        <f>(BS!G13+BS!G15)/BS!G20</f>
        <v>0.25987614560245881</v>
      </c>
      <c r="I16" s="28">
        <f>(BS!H13+BS!H15)/BS!H20</f>
        <v>0.27939883707383201</v>
      </c>
      <c r="J16" s="28">
        <f>(BS!I13+BS!I15)/BS!I20</f>
        <v>0.36620681672296407</v>
      </c>
      <c r="K16" s="28">
        <f>(BS!J13+BS!J15)/BS!J20</f>
        <v>0.39546087974595023</v>
      </c>
      <c r="L16" s="28">
        <f>(BS!K13+BS!K15)/BS!K20</f>
        <v>0.35395605122438906</v>
      </c>
      <c r="M16" s="28">
        <f>(BS!L13+BS!L15)/BS!L20</f>
        <v>0.26554271410582558</v>
      </c>
      <c r="N16" s="28">
        <f>(BS!M13+BS!M15)/BS!M20</f>
        <v>4.8628847963435945E-2</v>
      </c>
      <c r="O16" s="28">
        <f>(BS!N13+BS!N15)/BS!N20</f>
        <v>0.17186490510210767</v>
      </c>
      <c r="P16" s="28">
        <f>(BS!O13+BS!O15)/BS!O20</f>
        <v>0.46563995335558328</v>
      </c>
      <c r="Q16" s="28">
        <f>(BS!P13+BS!P15)/BS!P20</f>
        <v>0.74398284216379373</v>
      </c>
      <c r="R16" s="28">
        <f>(BS!Q13+BS!Q15)/BS!Q20</f>
        <v>0.84701634572324225</v>
      </c>
      <c r="S16" s="28">
        <f>(BS!R13+BS!R15)/BS!R20</f>
        <v>0.72050012422216714</v>
      </c>
      <c r="T16" s="28">
        <f>(BS!S13+BS!S15)/BS!S20</f>
        <v>0.56690532923318349</v>
      </c>
      <c r="U16" s="28">
        <f>(BS!T13+BS!T15)/BS!T20</f>
        <v>0.38172683631030796</v>
      </c>
      <c r="V16" s="28">
        <f>(BS!U13+BS!U15)/BS!U20</f>
        <v>0.47405935317693826</v>
      </c>
      <c r="W16" s="28">
        <f>(BS!V13+BS!V15)/BS!V20</f>
        <v>0.53711543128319894</v>
      </c>
      <c r="X16" s="28">
        <f>(BS!W13+BS!W15)/BS!W20</f>
        <v>0.26401709122932904</v>
      </c>
      <c r="Y16" s="28">
        <f>(BS!X13+BS!X15)/BS!X20</f>
        <v>0.32955802303138076</v>
      </c>
      <c r="Z16" s="28">
        <f>(BS!Y13+BS!Y15)/BS!Y20</f>
        <v>0.49397577158887318</v>
      </c>
      <c r="AA16" s="28">
        <f>(BS!Z13+BS!Z15)/BS!Z20</f>
        <v>0.3055581244797928</v>
      </c>
      <c r="AB16" s="28">
        <f>(BS!AA13+BS!AA15)/BS!AA20</f>
        <v>0.48888706970652041</v>
      </c>
      <c r="AC16" s="28">
        <f>(BS!AB13+BS!AB15)/BS!AB20</f>
        <v>0.31032829140607832</v>
      </c>
      <c r="AD16" s="28">
        <f>(BS!AC13+BS!AC15)/BS!AC20</f>
        <v>0.36600050373929555</v>
      </c>
      <c r="AE16" s="28">
        <f>(BS!AD13+BS!AD15)/BS!AD20</f>
        <v>0.25231441570459923</v>
      </c>
      <c r="AF16" s="28">
        <f>(BS!AE13+BS!AE15)/BS!AE20</f>
        <v>0.22313780050724966</v>
      </c>
      <c r="AG16" s="28">
        <f>(BS!AF13+BS!AF15)/BS!AF20</f>
        <v>0.26686289435845389</v>
      </c>
      <c r="AH16" s="28">
        <f>(BS!AG13+BS!AG15)/BS!AG20</f>
        <v>0.25518798127241288</v>
      </c>
      <c r="AI16" s="28">
        <f>(BS!AH13+BS!AH15)/BS!AH20</f>
        <v>0.17961711173364181</v>
      </c>
      <c r="AJ16" s="28">
        <f>(BS!AI13+BS!AI15)/BS!AI20</f>
        <v>0.22118694155686125</v>
      </c>
      <c r="AK16" s="28">
        <f>(BS!AJ13+BS!AJ15)/BS!AJ20</f>
        <v>0.20662113922085987</v>
      </c>
      <c r="AL16" s="28">
        <f>(BS!AK13+BS!AK15)/BS!AK20</f>
        <v>0.21483789921244623</v>
      </c>
      <c r="AM16" s="28">
        <f>(BS!AL13+BS!AL15)/BS!AL20</f>
        <v>0.23863613267015676</v>
      </c>
      <c r="AN16" s="28">
        <f>(BS!AM13+BS!AM15)/BS!AM20</f>
        <v>0.26598839756734494</v>
      </c>
      <c r="AO16" s="28">
        <f>(BS!AN13+BS!AN15)/BS!AN20</f>
        <v>0.34524216293224763</v>
      </c>
      <c r="AP16" s="28">
        <f>(BS!AO13+BS!AO15)/BS!AO20</f>
        <v>0.25070965006301454</v>
      </c>
      <c r="AQ16" s="28">
        <f>(BS!AP13+BS!AP15)/BS!AP20</f>
        <v>0.1614709104402012</v>
      </c>
      <c r="AR16" s="28">
        <f>(BS!AQ13+BS!AQ15)/BS!AQ20</f>
        <v>0.13463513857106535</v>
      </c>
      <c r="AS16" s="28">
        <f>(BS!AR13+BS!AR15)/BS!AR20</f>
        <v>0.12999104204201181</v>
      </c>
      <c r="AT16" s="28">
        <f>(BS!AS13+BS!AS15)/BS!AS20</f>
        <v>0.15670290761059821</v>
      </c>
      <c r="AU16" s="28">
        <f>(BS!AT13+BS!AT15)/BS!AT20</f>
        <v>0.12953049734937258</v>
      </c>
      <c r="AV16" s="28">
        <f>(BS!AU13+BS!AU15)/BS!AU20</f>
        <v>0.11146937301230717</v>
      </c>
      <c r="AW16" s="28">
        <f>(BS!AV13+BS!AV15)/BS!AV20</f>
        <v>9.272010701236208E-2</v>
      </c>
      <c r="AX16" s="28">
        <f>(BS!AW13+BS!AW15)/BS!AW20</f>
        <v>5.2215630421280336E-2</v>
      </c>
      <c r="AY16" s="28">
        <f>(BS!AX13+BS!AX15)/BS!AX20</f>
        <v>1.5254042894827388E-2</v>
      </c>
      <c r="AZ16" s="28">
        <f>(BS!AY13+BS!AY15)/BS!AY20</f>
        <v>1.8051855651339412E-2</v>
      </c>
      <c r="BA16" s="28">
        <f>(BS!AZ13+BS!AZ15)/BS!AZ20</f>
        <v>2.090539930816664E-2</v>
      </c>
      <c r="BB16" s="28">
        <f>(BS!BA13+BS!BA15)/BS!BA20</f>
        <v>1.719613205242377E-2</v>
      </c>
      <c r="BC16" s="28">
        <f>(BS!BB13+BS!BB15)/BS!BB20</f>
        <v>1.3885574513781172E-2</v>
      </c>
      <c r="BD16" s="28">
        <f>(BS!BC13+BS!BC15)/BS!BC20</f>
        <v>2.3237007511881035E-2</v>
      </c>
      <c r="BE16" s="28">
        <f>(BS!BD13+BS!BD15)/BS!BD20</f>
        <v>3.3124645177568912E-2</v>
      </c>
      <c r="BF16" s="28">
        <f>(BS!BE13+BS!BE15)/BS!BE20</f>
        <v>7.1139404922552829E-2</v>
      </c>
      <c r="BG16" s="28">
        <f>(BS!BF13+BS!BF15)/BS!BF20</f>
        <v>0.10813465419470684</v>
      </c>
      <c r="BH16" s="28">
        <f>(BS!BG13+BS!BG15)/BS!BG20</f>
        <v>0.15533669065311217</v>
      </c>
      <c r="BI16" s="28">
        <f>(BS!BH13+BS!BH15)/BS!BH20</f>
        <v>0.20445218057840023</v>
      </c>
      <c r="BJ16" s="28">
        <f>(BS!BI13+BS!BI15)/BS!BI20</f>
        <v>0.16026529902778378</v>
      </c>
      <c r="BK16" s="28">
        <f>(BS!BJ13+BS!BJ15)/BS!BJ20</f>
        <v>0.11794663954546498</v>
      </c>
      <c r="BL16" s="28">
        <f>(BS!BK13+BS!BK15)/BS!BK20</f>
        <v>0.12133371769001634</v>
      </c>
      <c r="BM16" s="28">
        <f>(BS!BL13+BS!BL15)/BS!BL20</f>
        <v>0.12475657630366913</v>
      </c>
      <c r="BN16" s="28">
        <f>(BS!BM13+BS!BM15)/BS!BM20</f>
        <v>0.15632822960936135</v>
      </c>
      <c r="BO16" s="28">
        <f>(BS!BN13+BS!BN15)/BS!BN20</f>
        <v>0.18442115686112717</v>
      </c>
      <c r="BP16" s="28">
        <f>(BS!BO13+BS!BO15)/BS!BO20</f>
        <v>0.20227451391436507</v>
      </c>
      <c r="BQ16" s="28">
        <f>(BS!BP13+BS!BP15)/BS!BP20</f>
        <v>0.22071640137228576</v>
      </c>
      <c r="BR16" s="28">
        <f>(BS!BQ13+BS!BQ15)/BS!BQ20</f>
        <v>0.20640597033893818</v>
      </c>
      <c r="BS16" s="28">
        <f>(BS!BR13+BS!BR15)/BS!BR20</f>
        <v>0.19226558113419431</v>
      </c>
    </row>
    <row r="17" spans="1:71" s="29" customFormat="1" x14ac:dyDescent="0.25">
      <c r="A17" s="43" t="s">
        <v>266</v>
      </c>
      <c r="B17" s="29" t="s">
        <v>204</v>
      </c>
      <c r="C17" s="27" t="s">
        <v>229</v>
      </c>
      <c r="D17" s="45">
        <f>BS!C15/BS!C20</f>
        <v>4.6207370153805757E-2</v>
      </c>
      <c r="E17" s="45">
        <f>BS!D15/BS!D20</f>
        <v>5.2436367265247745E-2</v>
      </c>
      <c r="F17" s="45">
        <f>BS!E15/BS!E20</f>
        <v>4.8658019640799591E-2</v>
      </c>
      <c r="G17" s="45">
        <f>BS!F15/BS!F20</f>
        <v>2.1875771541436922E-2</v>
      </c>
      <c r="H17" s="45">
        <f>BS!G15/BS!G20</f>
        <v>2.1570546795356225E-2</v>
      </c>
      <c r="I17" s="45">
        <f>BS!H15/BS!H20</f>
        <v>1.6967283434127328E-2</v>
      </c>
      <c r="J17" s="45">
        <f>BS!I15/BS!I20</f>
        <v>2.2376908587724006E-2</v>
      </c>
      <c r="K17" s="45">
        <f>BS!J15/BS!J20</f>
        <v>0</v>
      </c>
      <c r="L17" s="45">
        <f>BS!K15/BS!K20</f>
        <v>0</v>
      </c>
      <c r="M17" s="45">
        <f>BS!L15/BS!L20</f>
        <v>0</v>
      </c>
      <c r="N17" s="45">
        <f>BS!M15/BS!M20</f>
        <v>0</v>
      </c>
      <c r="O17" s="45">
        <f>BS!N15/BS!N20</f>
        <v>2.4812966413543195E-3</v>
      </c>
      <c r="P17" s="45">
        <f>BS!O15/BS!O20</f>
        <v>0</v>
      </c>
      <c r="Q17" s="45">
        <f>BS!P15/BS!P20</f>
        <v>2.859639367701962E-3</v>
      </c>
      <c r="R17" s="45">
        <f>BS!Q15/BS!Q20</f>
        <v>2.8213166144200629E-3</v>
      </c>
      <c r="S17" s="45">
        <f>BS!R15/BS!R20</f>
        <v>0</v>
      </c>
      <c r="T17" s="45">
        <f>BS!S15/BS!S20</f>
        <v>4.6155532605999073E-5</v>
      </c>
      <c r="U17" s="45">
        <f>BS!T15/BS!T20</f>
        <v>4.5828989127072331E-5</v>
      </c>
      <c r="V17" s="45">
        <f>BS!U15/BS!U20</f>
        <v>3.3307057765540525E-5</v>
      </c>
      <c r="W17" s="45">
        <f>BS!V15/BS!V20</f>
        <v>7.3880335427508291E-4</v>
      </c>
      <c r="X17" s="45">
        <f>BS!W15/BS!W20</f>
        <v>1.0872283288213358E-5</v>
      </c>
      <c r="Y17" s="45">
        <f>BS!X15/BS!X20</f>
        <v>0</v>
      </c>
      <c r="Z17" s="45">
        <f>BS!Y15/BS!Y20</f>
        <v>0</v>
      </c>
      <c r="AA17" s="45">
        <f>BS!Z15/BS!Z20</f>
        <v>2.563786388811821E-3</v>
      </c>
      <c r="AB17" s="45">
        <f>BS!AA15/BS!AA20</f>
        <v>0</v>
      </c>
      <c r="AC17" s="45">
        <f>BS!AB15/BS!AB20</f>
        <v>0</v>
      </c>
      <c r="AD17" s="45">
        <f>BS!AC15/BS!AC20</f>
        <v>0</v>
      </c>
      <c r="AE17" s="45">
        <f>BS!AD15/BS!AD20</f>
        <v>0</v>
      </c>
      <c r="AF17" s="45">
        <f>BS!AE15/BS!AE20</f>
        <v>0</v>
      </c>
      <c r="AG17" s="45">
        <f>BS!AF15/BS!AF20</f>
        <v>0</v>
      </c>
      <c r="AH17" s="45">
        <f>BS!AG15/BS!AG20</f>
        <v>0</v>
      </c>
      <c r="AI17" s="45">
        <f>BS!AH15/BS!AH20</f>
        <v>0</v>
      </c>
      <c r="AJ17" s="45">
        <f>BS!AI15/BS!AI20</f>
        <v>5.4773651755885885E-3</v>
      </c>
      <c r="AK17" s="45">
        <f>BS!AJ15/BS!AJ20</f>
        <v>1.044854881266491E-2</v>
      </c>
      <c r="AL17" s="45">
        <f>BS!AK15/BS!AK20</f>
        <v>1.1052326424119439E-2</v>
      </c>
      <c r="AM17" s="45">
        <f>BS!AL15/BS!AL20</f>
        <v>1.1776900898075799E-2</v>
      </c>
      <c r="AN17" s="45">
        <f>BS!AM15/BS!AM20</f>
        <v>1.2575144154091522E-2</v>
      </c>
      <c r="AO17" s="45">
        <f>BS!AN15/BS!AN20</f>
        <v>1.2865358220451373E-2</v>
      </c>
      <c r="AP17" s="45">
        <f>BS!AO15/BS!AO20</f>
        <v>1.3082884771675246E-2</v>
      </c>
      <c r="AQ17" s="45">
        <f>BS!AP15/BS!AP20</f>
        <v>1.3084117653987962E-2</v>
      </c>
      <c r="AR17" s="45">
        <f>BS!AQ15/BS!AQ20</f>
        <v>0</v>
      </c>
      <c r="AS17" s="45">
        <f>BS!AR15/BS!AR20</f>
        <v>0</v>
      </c>
      <c r="AT17" s="45">
        <f>BS!AS15/BS!AS20</f>
        <v>0</v>
      </c>
      <c r="AU17" s="45">
        <f>BS!AT15/BS!AT20</f>
        <v>0</v>
      </c>
      <c r="AV17" s="45">
        <f>BS!AU15/BS!AU20</f>
        <v>0</v>
      </c>
      <c r="AW17" s="45">
        <f>BS!AV15/BS!AV20</f>
        <v>0</v>
      </c>
      <c r="AX17" s="45">
        <f>BS!AW15/BS!AW20</f>
        <v>0</v>
      </c>
      <c r="AY17" s="45">
        <f>BS!AX15/BS!AX20</f>
        <v>0</v>
      </c>
      <c r="AZ17" s="45">
        <f>BS!AY15/BS!AY20</f>
        <v>0</v>
      </c>
      <c r="BA17" s="45">
        <f>BS!AZ15/BS!AZ20</f>
        <v>0</v>
      </c>
      <c r="BB17" s="45">
        <f>BS!BA15/BS!BA20</f>
        <v>0</v>
      </c>
      <c r="BC17" s="45">
        <f>BS!BB15/BS!BB20</f>
        <v>0</v>
      </c>
      <c r="BD17" s="45">
        <f>BS!BC15/BS!BC20</f>
        <v>0</v>
      </c>
      <c r="BE17" s="45">
        <f>BS!BD15/BS!BD20</f>
        <v>0</v>
      </c>
      <c r="BF17" s="45">
        <f>BS!BE15/BS!BE20</f>
        <v>0</v>
      </c>
      <c r="BG17" s="45">
        <f>BS!BF15/BS!BF20</f>
        <v>0</v>
      </c>
      <c r="BH17" s="45">
        <f>BS!BG15/BS!BG20</f>
        <v>0</v>
      </c>
      <c r="BI17" s="45">
        <f>BS!BH15/BS!BH20</f>
        <v>0</v>
      </c>
      <c r="BJ17" s="45">
        <f>BS!BI15/BS!BI20</f>
        <v>0</v>
      </c>
      <c r="BK17" s="45">
        <f>BS!BJ15/BS!BJ20</f>
        <v>0</v>
      </c>
      <c r="BL17" s="45">
        <f>BS!BK15/BS!BK20</f>
        <v>0</v>
      </c>
      <c r="BM17" s="45">
        <f>BS!BL15/BS!BL20</f>
        <v>0</v>
      </c>
      <c r="BN17" s="45">
        <f>BS!BM15/BS!BM20</f>
        <v>0</v>
      </c>
      <c r="BO17" s="45">
        <f>BS!BN15/BS!BN20</f>
        <v>0</v>
      </c>
      <c r="BP17" s="45">
        <f>BS!BO15/BS!BO20</f>
        <v>1.8031899096832796E-2</v>
      </c>
      <c r="BQ17" s="45">
        <f>BS!BP15/BS!BP20</f>
        <v>3.6658214181707116E-2</v>
      </c>
      <c r="BR17" s="45">
        <f>BS!BQ15/BS!BQ20</f>
        <v>4.6637977597108034E-2</v>
      </c>
      <c r="BS17" s="45">
        <f>BS!BR15/BS!BR20</f>
        <v>5.649915777653005E-2</v>
      </c>
    </row>
    <row r="18" spans="1:71" s="29" customFormat="1" x14ac:dyDescent="0.25">
      <c r="A18" s="43" t="s">
        <v>267</v>
      </c>
      <c r="B18" s="27" t="s">
        <v>205</v>
      </c>
      <c r="C18" s="27" t="s">
        <v>230</v>
      </c>
      <c r="D18" s="28">
        <f>BS!C20/BS!C17</f>
        <v>2.8234036183225699</v>
      </c>
      <c r="E18" s="28">
        <f>BS!D20/BS!D17</f>
        <v>1.5787810620847811</v>
      </c>
      <c r="F18" s="28">
        <f>BS!E20/BS!E17</f>
        <v>1.6789393818385112</v>
      </c>
      <c r="G18" s="28">
        <f>BS!F20/BS!F17</f>
        <v>1.8509463422064816</v>
      </c>
      <c r="H18" s="28">
        <f>BS!G20/BS!G17</f>
        <v>2.1958681367635591</v>
      </c>
      <c r="I18" s="28">
        <f>BS!H20/BS!H17</f>
        <v>1.8212804536949521</v>
      </c>
      <c r="J18" s="28">
        <f>BS!I20/BS!I17</f>
        <v>1.5556792417309879</v>
      </c>
      <c r="K18" s="28">
        <f>BS!J20/BS!J17</f>
        <v>1.4880399004031664</v>
      </c>
      <c r="L18" s="28">
        <f>BS!K20/BS!K17</f>
        <v>1.7865310500290867</v>
      </c>
      <c r="M18" s="28">
        <f>BS!L20/BS!L17</f>
        <v>1.8386355967155337</v>
      </c>
      <c r="N18" s="28">
        <f>BS!M20/BS!M17</f>
        <v>2.1003105715322872</v>
      </c>
      <c r="O18" s="28">
        <f>BS!N20/BS!N17</f>
        <v>1.7558982621705606</v>
      </c>
      <c r="P18" s="28">
        <f>BS!O20/BS!O17</f>
        <v>1.1881207039671309</v>
      </c>
      <c r="Q18" s="28">
        <f>BS!P20/BS!P17</f>
        <v>0.85203913909461837</v>
      </c>
      <c r="R18" s="28">
        <f>BS!Q20/BS!Q17</f>
        <v>0.80060233404442216</v>
      </c>
      <c r="S18" s="28">
        <f>BS!R20/BS!R17</f>
        <v>0.92818109176324215</v>
      </c>
      <c r="T18" s="28">
        <f>BS!S20/BS!S17</f>
        <v>1.16916134341547</v>
      </c>
      <c r="U18" s="28">
        <f>BS!T20/BS!T17</f>
        <v>1.3209183364610451</v>
      </c>
      <c r="V18" s="28">
        <f>BS!U20/BS!U17</f>
        <v>1.1443109055798353</v>
      </c>
      <c r="W18" s="28">
        <f>BS!V20/BS!V17</f>
        <v>1.1426361939033933</v>
      </c>
      <c r="X18" s="28">
        <f>BS!W20/BS!W17</f>
        <v>1.7413455258001309</v>
      </c>
      <c r="Y18" s="28">
        <f>BS!X20/BS!X17</f>
        <v>1.3662720929198948</v>
      </c>
      <c r="Z18" s="28">
        <f>BS!Y20/BS!Y17</f>
        <v>1.0565090795422312</v>
      </c>
      <c r="AA18" s="28">
        <f>BS!Z20/BS!Z17</f>
        <v>1.5202693202943149</v>
      </c>
      <c r="AB18" s="28">
        <f>BS!AA20/BS!AA17</f>
        <v>1.1798425653160769</v>
      </c>
      <c r="AC18" s="28">
        <f>BS!AB20/BS!AB17</f>
        <v>1.3456207568730254</v>
      </c>
      <c r="AD18" s="28">
        <f>BS!AC20/BS!AC17</f>
        <v>1.2174620678267947</v>
      </c>
      <c r="AE18" s="28">
        <f>BS!AD20/BS!AD17</f>
        <v>1.9568618270204023</v>
      </c>
      <c r="AF18" s="28">
        <f>BS!AE20/BS!AE17</f>
        <v>1.865906633779383</v>
      </c>
      <c r="AG18" s="28">
        <f>BS!AF20/BS!AF17</f>
        <v>1.6665538997614977</v>
      </c>
      <c r="AH18" s="28">
        <f>BS!AG20/BS!AG17</f>
        <v>1.7592351026250779</v>
      </c>
      <c r="AI18" s="28">
        <f>BS!AH20/BS!AH17</f>
        <v>2.2314650850205884</v>
      </c>
      <c r="AJ18" s="28">
        <f>BS!AI20/BS!AI17</f>
        <v>2.001929842322391</v>
      </c>
      <c r="AK18" s="28">
        <f>BS!AJ20/BS!AJ17</f>
        <v>1.942277314876222</v>
      </c>
      <c r="AL18" s="28">
        <f>BS!AK20/BS!AK17</f>
        <v>1.9687990487514861</v>
      </c>
      <c r="AM18" s="28">
        <f>BS!AL20/BS!AL17</f>
        <v>1.9965507046417661</v>
      </c>
      <c r="AN18" s="28">
        <f>BS!AM20/BS!AM17</f>
        <v>1.8732906883211398</v>
      </c>
      <c r="AO18" s="28">
        <f>BS!AN20/BS!AN17</f>
        <v>1.6502018874686417</v>
      </c>
      <c r="AP18" s="28">
        <f>BS!AO20/BS!AO17</f>
        <v>1.9730079883805371</v>
      </c>
      <c r="AQ18" s="28">
        <f>BS!AP20/BS!AP17</f>
        <v>2.649036173714963</v>
      </c>
      <c r="AR18" s="28">
        <f>BS!AQ20/BS!AQ17</f>
        <v>3.0530973451327434</v>
      </c>
      <c r="AS18" s="28">
        <f>BS!AR20/BS!AR17</f>
        <v>2.5961744492931609</v>
      </c>
      <c r="AT18" s="28">
        <f>BS!AS20/BS!AS17</f>
        <v>2.5310498468393208</v>
      </c>
      <c r="AU18" s="28">
        <f>BS!AT20/BS!AT17</f>
        <v>2.9669266690614258</v>
      </c>
      <c r="AV18" s="28">
        <f>BS!AU20/BS!AU17</f>
        <v>3.1342343959245098</v>
      </c>
      <c r="AW18" s="28">
        <f>BS!AV20/BS!AV17</f>
        <v>3.32911922053857</v>
      </c>
      <c r="AX18" s="28">
        <f>BS!AW20/BS!AW17</f>
        <v>4.3389090233249705</v>
      </c>
      <c r="AY18" s="28">
        <f>BS!AX20/BS!AX17</f>
        <v>5.9995085028998334</v>
      </c>
      <c r="AZ18" s="28">
        <f>BS!AY20/BS!AY17</f>
        <v>4.9710678373876744</v>
      </c>
      <c r="BA18" s="28">
        <f>BS!AZ20/BS!AZ17</f>
        <v>4.2312886689057807</v>
      </c>
      <c r="BB18" s="28">
        <f>BS!BA20/BS!BA17</f>
        <v>4.4641500140726151</v>
      </c>
      <c r="BC18" s="28">
        <f>BS!BB20/BS!BB17</f>
        <v>4.694744949760179</v>
      </c>
      <c r="BD18" s="28">
        <f>BS!BC20/BS!BC17</f>
        <v>4.5136402165827665</v>
      </c>
      <c r="BE18" s="28">
        <f>BS!BD20/BS!BD17</f>
        <v>4.3367528381890299</v>
      </c>
      <c r="BF18" s="28">
        <f>BS!BE20/BS!BE17</f>
        <v>3.7193791946308723</v>
      </c>
      <c r="BG18" s="28">
        <f>BS!BF20/BS!BF17</f>
        <v>3.2667953474380824</v>
      </c>
      <c r="BH18" s="28">
        <f>BS!BG20/BS!BG17</f>
        <v>2.8211975360430972</v>
      </c>
      <c r="BI18" s="28">
        <f>BS!BH20/BS!BH17</f>
        <v>2.4705487828934394</v>
      </c>
      <c r="BJ18" s="28">
        <f>BS!BI20/BS!BI17</f>
        <v>2.8768414783517438</v>
      </c>
      <c r="BK18" s="28">
        <f>BS!BJ20/BS!BJ17</f>
        <v>3.4146538893385903</v>
      </c>
      <c r="BL18" s="28">
        <f>BS!BK20/BS!BK17</f>
        <v>3.3212699142156858</v>
      </c>
      <c r="BM18" s="28">
        <f>BS!BL20/BS!BL17</f>
        <v>3.2319488498713751</v>
      </c>
      <c r="BN18" s="28">
        <f>BS!BM20/BS!BM17</f>
        <v>2.9976985416825728</v>
      </c>
      <c r="BO18" s="28">
        <f>BS!BN20/BS!BN17</f>
        <v>2.8160799349366794</v>
      </c>
      <c r="BP18" s="28">
        <f>BS!BO20/BS!BO17</f>
        <v>2.5773061268594892</v>
      </c>
      <c r="BQ18" s="28">
        <f>BS!BP20/BS!BP17</f>
        <v>2.3697525669079278</v>
      </c>
      <c r="BR18" s="28">
        <f>BS!BQ20/BS!BQ17</f>
        <v>2.3645583779226524</v>
      </c>
      <c r="BS18" s="28">
        <f>BS!BR20/BS!BR17</f>
        <v>2.3594482256114726</v>
      </c>
    </row>
    <row r="19" spans="1:71" s="29" customFormat="1" x14ac:dyDescent="0.25">
      <c r="A19" s="43" t="s">
        <v>268</v>
      </c>
      <c r="B19" s="27" t="s">
        <v>206</v>
      </c>
      <c r="C19" s="27" t="s">
        <v>231</v>
      </c>
      <c r="D19" s="28">
        <f>(BS!C13+BS!C15)/(BS!C13+BS!C15+BS!C20)</f>
        <v>0.12799468101501027</v>
      </c>
      <c r="E19" s="28">
        <f>(BS!D13+BS!D15)/(BS!D13+BS!D15+BS!D20)</f>
        <v>0.2556311232532994</v>
      </c>
      <c r="F19" s="28">
        <f>(BS!E13+BS!E15)/(BS!E13+BS!E15+BS!E20)</f>
        <v>0.23495778475075216</v>
      </c>
      <c r="G19" s="28">
        <f>(BS!F13+BS!F15)/(BS!F13+BS!F15+BS!F20)</f>
        <v>0.22037133576613063</v>
      </c>
      <c r="H19" s="28">
        <f>(BS!G13+BS!G15)/(BS!G13+BS!G15+BS!G20)</f>
        <v>0.20627118507604486</v>
      </c>
      <c r="I19" s="28">
        <f>(BS!H13+BS!H15)/(BS!H13+BS!H15+BS!H20)</f>
        <v>0.21838290686026968</v>
      </c>
      <c r="J19" s="28">
        <f>(BS!I13+BS!I15)/(BS!I13+BS!I15+BS!I20)</f>
        <v>0.26804639842257688</v>
      </c>
      <c r="K19" s="28">
        <f>(BS!J13+BS!J15)/(BS!J13+BS!J15+BS!J20)</f>
        <v>0.2833908750046405</v>
      </c>
      <c r="L19" s="28">
        <f>(BS!K13+BS!K15)/(BS!K13+BS!K15+BS!K20)</f>
        <v>0.26142358971275687</v>
      </c>
      <c r="M19" s="28">
        <f>(BS!L13+BS!L15)/(BS!L13+BS!L15+BS!L20)</f>
        <v>0.20982516919110542</v>
      </c>
      <c r="N19" s="28">
        <f>(BS!M13+BS!M15)/(BS!M13+BS!M15+BS!M20)</f>
        <v>4.6373746114155685E-2</v>
      </c>
      <c r="O19" s="28">
        <f>(BS!N13+BS!N15)/(BS!N13+BS!N15+BS!N20)</f>
        <v>0.1466593157230292</v>
      </c>
      <c r="P19" s="28">
        <f>(BS!O13+BS!O15)/(BS!O13+BS!O15+BS!O20)</f>
        <v>0.3177041894153475</v>
      </c>
      <c r="Q19" s="28">
        <f>(BS!P13+BS!P15)/(BS!P13+BS!P15+BS!P20)</f>
        <v>0.42659986335686628</v>
      </c>
      <c r="R19" s="28">
        <f>(BS!Q13+BS!Q15)/(BS!Q13+BS!Q15+BS!Q20)</f>
        <v>0.45858627493173226</v>
      </c>
      <c r="S19" s="28">
        <f>(BS!R13+BS!R15)/(BS!R13+BS!R15+BS!R20)</f>
        <v>0.41877365428723984</v>
      </c>
      <c r="T19" s="28">
        <f>(BS!S13+BS!S15)/(BS!S13+BS!S15+BS!S20)</f>
        <v>0.36179934974796291</v>
      </c>
      <c r="U19" s="28">
        <f>(BS!T13+BS!T15)/(BS!T13+BS!T15+BS!T20)</f>
        <v>0.27626794694793044</v>
      </c>
      <c r="V19" s="28">
        <f>(BS!U13+BS!U15)/(BS!U13+BS!U15+BS!U20)</f>
        <v>0.32160126534608724</v>
      </c>
      <c r="W19" s="28">
        <f>(BS!V13+BS!V15)/(BS!V13+BS!V15+BS!V20)</f>
        <v>0.34943077165962072</v>
      </c>
      <c r="X19" s="28">
        <f>(BS!W13+BS!W15)/(BS!W13+BS!W15+BS!W20)</f>
        <v>0.2088714567716464</v>
      </c>
      <c r="Y19" s="28">
        <f>(BS!X13+BS!X15)/(BS!X13+BS!X15+BS!X20)</f>
        <v>0.24787035791036136</v>
      </c>
      <c r="Z19" s="28">
        <f>(BS!Y13+BS!Y15)/(BS!Y13+BS!Y15+BS!Y20)</f>
        <v>0.33064510213811571</v>
      </c>
      <c r="AA19" s="28">
        <f>(BS!Z13+BS!Z15)/(BS!Z13+BS!Z15+BS!Z20)</f>
        <v>0.23404406035276612</v>
      </c>
      <c r="AB19" s="28">
        <f>(BS!AA13+BS!AA15)/(BS!AA13+BS!AA15+BS!AA20)</f>
        <v>0.32835738831615119</v>
      </c>
      <c r="AC19" s="28">
        <f>(BS!AB13+BS!AB15)/(BS!AB13+BS!AB15+BS!AB20)</f>
        <v>0.23683247430540733</v>
      </c>
      <c r="AD19" s="28">
        <f>(BS!AC13+BS!AC15)/(BS!AC13+BS!AC15+BS!AC20)</f>
        <v>0.26793584829390926</v>
      </c>
      <c r="AE19" s="28">
        <f>(BS!AD13+BS!AD15)/(BS!AD13+BS!AD15+BS!AD20)</f>
        <v>0.20147848858119041</v>
      </c>
      <c r="AF19" s="28">
        <f>(BS!AE13+BS!AE15)/(BS!AE13+BS!AE15+BS!AE20)</f>
        <v>0.18243063080440469</v>
      </c>
      <c r="AG19" s="28">
        <f>(BS!AF13+BS!AF15)/(BS!AF13+BS!AF15+BS!AF20)</f>
        <v>0.21064859942369271</v>
      </c>
      <c r="AH19" s="28">
        <f>(BS!AG13+BS!AG15)/(BS!AG13+BS!AG15+BS!AG20)</f>
        <v>0.20330658441592389</v>
      </c>
      <c r="AI19" s="28">
        <f>(BS!AH13+BS!AH15)/(BS!AH13+BS!AH15+BS!AH20)</f>
        <v>0.15226729923378685</v>
      </c>
      <c r="AJ19" s="28">
        <f>(BS!AI13+BS!AI15)/(BS!AI13+BS!AI15+BS!AI20)</f>
        <v>0.18112455516014236</v>
      </c>
      <c r="AK19" s="28">
        <f>(BS!AJ13+BS!AJ15)/(BS!AJ13+BS!AJ15+BS!AJ20)</f>
        <v>0.17123944915657568</v>
      </c>
      <c r="AL19" s="28">
        <f>(BS!AK13+BS!AK15)/(BS!AK13+BS!AK15+BS!AK20)</f>
        <v>0.17684491021536378</v>
      </c>
      <c r="AM19" s="28">
        <f>(BS!AL13+BS!AL15)/(BS!AL13+BS!AL15+BS!AL20)</f>
        <v>0.19266039991560982</v>
      </c>
      <c r="AN19" s="28">
        <f>(BS!AM13+BS!AM15)/(BS!AM13+BS!AM15+BS!AM20)</f>
        <v>0.21010334540067976</v>
      </c>
      <c r="AO19" s="28">
        <f>(BS!AN13+BS!AN15)/(BS!AN13+BS!AN15+BS!AN20)</f>
        <v>0.25663941589499195</v>
      </c>
      <c r="AP19" s="28">
        <f>(BS!AO13+BS!AO15)/(BS!AO13+BS!AO15+BS!AO20)</f>
        <v>0.20045391834178544</v>
      </c>
      <c r="AQ19" s="28">
        <f>(BS!AP13+BS!AP15)/(BS!AP13+BS!AP15+BS!AP20)</f>
        <v>0.13902277619592143</v>
      </c>
      <c r="AR19" s="28">
        <f>(BS!AQ13+BS!AQ15)/(BS!AQ13+BS!AQ15+BS!AQ20)</f>
        <v>0.11865941217070175</v>
      </c>
      <c r="AS19" s="28">
        <f>(BS!AR13+BS!AR15)/(BS!AR13+BS!AR15+BS!AR20)</f>
        <v>0.1150372323369081</v>
      </c>
      <c r="AT19" s="28">
        <f>(BS!AS13+BS!AS15)/(BS!AS13+BS!AS15+BS!AS20)</f>
        <v>0.13547377341196409</v>
      </c>
      <c r="AU19" s="28">
        <f>(BS!AT13+BS!AT15)/(BS!AT13+BS!AT15+BS!AT20)</f>
        <v>0.11467640550949001</v>
      </c>
      <c r="AV19" s="28">
        <f>(BS!AU13+BS!AU15)/(BS!AU13+BS!AU15+BS!AU20)</f>
        <v>0.10029009860181985</v>
      </c>
      <c r="AW19" s="28">
        <f>(BS!AV13+BS!AV15)/(BS!AV13+BS!AV15+BS!AV20)</f>
        <v>8.4852567841796955E-2</v>
      </c>
      <c r="AX19" s="28">
        <f>(BS!AW13+BS!AW15)/(BS!AW13+BS!AW15+BS!AW20)</f>
        <v>4.9624458059394659E-2</v>
      </c>
      <c r="AY19" s="28">
        <f>(BS!AX13+BS!AX15)/(BS!AX13+BS!AX15+BS!AX20)</f>
        <v>1.5024853140533215E-2</v>
      </c>
      <c r="AZ19" s="28">
        <f>(BS!AY13+BS!AY15)/(BS!AY13+BS!AY15+BS!AY20)</f>
        <v>1.7731764399947992E-2</v>
      </c>
      <c r="BA19" s="28">
        <f>(BS!AZ13+BS!AZ15)/(BS!AZ13+BS!AZ15+BS!AZ20)</f>
        <v>2.0477312905126693E-2</v>
      </c>
      <c r="BB19" s="28">
        <f>(BS!BA13+BS!BA15)/(BS!BA13+BS!BA15+BS!BA20)</f>
        <v>1.6905424146400044E-2</v>
      </c>
      <c r="BC19" s="28">
        <f>(BS!BB13+BS!BB15)/(BS!BB13+BS!BB15+BS!BB20)</f>
        <v>1.3695405934185558E-2</v>
      </c>
      <c r="BD19" s="28">
        <f>(BS!BC13+BS!BC15)/(BS!BC13+BS!BC15+BS!BC20)</f>
        <v>2.2709311079731669E-2</v>
      </c>
      <c r="BE19" s="28">
        <f>(BS!BD13+BS!BD15)/(BS!BD13+BS!BD15+BS!BD20)</f>
        <v>3.2062583476435792E-2</v>
      </c>
      <c r="BF19" s="28">
        <f>(BS!BE13+BS!BE15)/(BS!BE13+BS!BE15+BS!BE20)</f>
        <v>6.6414702508023643E-2</v>
      </c>
      <c r="BG19" s="28">
        <f>(BS!BF13+BS!BF15)/(BS!BF13+BS!BF15+BS!BF20)</f>
        <v>9.7582594123716337E-2</v>
      </c>
      <c r="BH19" s="28">
        <f>(BS!BG13+BS!BG15)/(BS!BG13+BS!BG15+BS!BG20)</f>
        <v>0.13445144771200879</v>
      </c>
      <c r="BI19" s="28">
        <f>(BS!BH13+BS!BH15)/(BS!BH13+BS!BH15+BS!BH20)</f>
        <v>0.16974703012303777</v>
      </c>
      <c r="BJ19" s="28">
        <f>(BS!BI13+BS!BI15)/(BS!BI13+BS!BI15+BS!BI20)</f>
        <v>0.1381281497964941</v>
      </c>
      <c r="BK19" s="28">
        <f>(BS!BJ13+BS!BJ15)/(BS!BJ13+BS!BJ15+BS!BJ20)</f>
        <v>0.10550292417661343</v>
      </c>
      <c r="BL19" s="28">
        <f>(BS!BK13+BS!BK15)/(BS!BK13+BS!BK15+BS!BK20)</f>
        <v>0.10820482410889037</v>
      </c>
      <c r="BM19" s="28">
        <f>(BS!BL13+BS!BL15)/(BS!BL13+BS!BL15+BS!BL20)</f>
        <v>0.11091873471294691</v>
      </c>
      <c r="BN19" s="28">
        <f>(BS!BM13+BS!BM15)/(BS!BM13+BS!BM15+BS!BM20)</f>
        <v>0.13519364623846744</v>
      </c>
      <c r="BO19" s="28">
        <f>(BS!BN13+BS!BN15)/(BS!BN13+BS!BN15+BS!BN20)</f>
        <v>0.15570572662672427</v>
      </c>
      <c r="BP19" s="28">
        <f>(BS!BO13+BS!BO15)/(BS!BO13+BS!BO15+BS!BO20)</f>
        <v>0.16824320200866585</v>
      </c>
      <c r="BQ19" s="28">
        <f>(BS!BP13+BS!BP15)/(BS!BP13+BS!BP15+BS!BP20)</f>
        <v>0.18080890952572137</v>
      </c>
      <c r="BR19" s="28">
        <f>(BS!BQ13+BS!BQ15)/(BS!BQ13+BS!BQ15+BS!BQ20)</f>
        <v>0.17109163533147029</v>
      </c>
      <c r="BS19" s="28">
        <f>(BS!BR13+BS!BR15)/(BS!BR13+BS!BR15+BS!BR20)</f>
        <v>0.16126069910639651</v>
      </c>
    </row>
    <row r="20" spans="1:71" s="29" customFormat="1" x14ac:dyDescent="0.25">
      <c r="A20" s="43" t="s">
        <v>269</v>
      </c>
      <c r="B20" s="27" t="s">
        <v>207</v>
      </c>
      <c r="C20" s="27" t="s">
        <v>232</v>
      </c>
      <c r="D20" s="28">
        <f>BS!C15/(BS!C15+BS!C20)</f>
        <v>4.4166550028234546E-2</v>
      </c>
      <c r="E20" s="28">
        <f>BS!D15/(BS!D15+BS!D20)</f>
        <v>4.9823788778321547E-2</v>
      </c>
      <c r="F20" s="28">
        <f>BS!E15/(BS!E15+BS!E20)</f>
        <v>4.6400274188020403E-2</v>
      </c>
      <c r="G20" s="28">
        <f>BS!F15/(BS!F15+BS!F20)</f>
        <v>2.1407466690827461E-2</v>
      </c>
      <c r="H20" s="28">
        <f>BS!G15/(BS!G15+BS!G20)</f>
        <v>2.1115082911329564E-2</v>
      </c>
      <c r="I20" s="28">
        <f>BS!H15/(BS!H15+BS!H20)</f>
        <v>1.6684197919161831E-2</v>
      </c>
      <c r="J20" s="28">
        <f>BS!I15/(BS!I15+BS!I20)</f>
        <v>2.1887142011682063E-2</v>
      </c>
      <c r="K20" s="28">
        <f>BS!J15/(BS!J15+BS!J20)</f>
        <v>0</v>
      </c>
      <c r="L20" s="28">
        <f>BS!K15/(BS!K15+BS!K20)</f>
        <v>0</v>
      </c>
      <c r="M20" s="28">
        <f>BS!L15/(BS!L15+BS!L20)</f>
        <v>0</v>
      </c>
      <c r="N20" s="28">
        <f>BS!M15/(BS!M15+BS!M20)</f>
        <v>0</v>
      </c>
      <c r="O20" s="28">
        <f>BS!N15/(BS!N15+BS!N20)</f>
        <v>2.4751550474482551E-3</v>
      </c>
      <c r="P20" s="28">
        <f>BS!O15/(BS!O15+BS!O20)</f>
        <v>0</v>
      </c>
      <c r="Q20" s="28">
        <f>BS!P15/(BS!P15+BS!P20)</f>
        <v>2.8514851485148514E-3</v>
      </c>
      <c r="R20" s="28">
        <f>BS!Q15/(BS!Q15+BS!Q20)</f>
        <v>2.8133791809940609E-3</v>
      </c>
      <c r="S20" s="28">
        <f>BS!R15/(BS!R15+BS!R20)</f>
        <v>0</v>
      </c>
      <c r="T20" s="28">
        <f>BS!S15/(BS!S15+BS!S20)</f>
        <v>4.6153402371131053E-5</v>
      </c>
      <c r="U20" s="28">
        <f>BS!T15/(BS!T15+BS!T20)</f>
        <v>4.5826888927077961E-5</v>
      </c>
      <c r="V20" s="28">
        <f>BS!U15/(BS!U15+BS!U20)</f>
        <v>3.3305948442391817E-5</v>
      </c>
      <c r="W20" s="28">
        <f>BS!V15/(BS!V15+BS!V20)</f>
        <v>7.382579268424115E-4</v>
      </c>
      <c r="X20" s="28">
        <f>BS!W15/(BS!W15+BS!W20)</f>
        <v>1.0872165082954619E-5</v>
      </c>
      <c r="Y20" s="28">
        <f>BS!X15/(BS!X15+BS!X20)</f>
        <v>0</v>
      </c>
      <c r="Z20" s="28">
        <f>BS!Y15/(BS!Y15+BS!Y20)</f>
        <v>0</v>
      </c>
      <c r="AA20" s="28">
        <f>BS!Z15/(BS!Z15+BS!Z20)</f>
        <v>2.5572301968401039E-3</v>
      </c>
      <c r="AB20" s="28">
        <f>BS!AA15/(BS!AA15+BS!AA20)</f>
        <v>0</v>
      </c>
      <c r="AC20" s="28">
        <f>BS!AB15/(BS!AB15+BS!AB20)</f>
        <v>0</v>
      </c>
      <c r="AD20" s="28">
        <f>BS!AC15/(BS!AC15+BS!AC20)</f>
        <v>0</v>
      </c>
      <c r="AE20" s="28">
        <f>BS!AD15/(BS!AD15+BS!AD20)</f>
        <v>0</v>
      </c>
      <c r="AF20" s="28">
        <f>BS!AE15/(BS!AE15+BS!AE20)</f>
        <v>0</v>
      </c>
      <c r="AG20" s="28">
        <f>BS!AF15/(BS!AF15+BS!AF20)</f>
        <v>0</v>
      </c>
      <c r="AH20" s="28">
        <f>BS!AG15/(BS!AG15+BS!AG20)</f>
        <v>0</v>
      </c>
      <c r="AI20" s="28">
        <f>BS!AH15/(BS!AH15+BS!AH20)</f>
        <v>0</v>
      </c>
      <c r="AJ20" s="28">
        <f>BS!AI15/(BS!AI15+BS!AI20)</f>
        <v>5.4475270804649747E-3</v>
      </c>
      <c r="AK20" s="28">
        <f>BS!AJ15/(BS!AJ15+BS!AJ20)</f>
        <v>1.0340505535826197E-2</v>
      </c>
      <c r="AL20" s="28">
        <f>BS!AK15/(BS!AK15+BS!AK20)</f>
        <v>1.0931507831260529E-2</v>
      </c>
      <c r="AM20" s="28">
        <f>BS!AL15/(BS!AL15+BS!AL20)</f>
        <v>1.1639819892727695E-2</v>
      </c>
      <c r="AN20" s="28">
        <f>BS!AM15/(BS!AM15+BS!AM20)</f>
        <v>1.2418973768704187E-2</v>
      </c>
      <c r="AO20" s="28">
        <f>BS!AN15/(BS!AN15+BS!AN20)</f>
        <v>1.270194317145479E-2</v>
      </c>
      <c r="AP20" s="28">
        <f>BS!AO15/(BS!AO15+BS!AO20)</f>
        <v>1.2913933270744984E-2</v>
      </c>
      <c r="AQ20" s="28">
        <f>BS!AP15/(BS!AP15+BS!AP20)</f>
        <v>1.2915134514483379E-2</v>
      </c>
      <c r="AR20" s="28">
        <f>BS!AQ15/(BS!AQ15+BS!AQ20)</f>
        <v>0</v>
      </c>
      <c r="AS20" s="28">
        <f>BS!AR15/(BS!AR15+BS!AR20)</f>
        <v>0</v>
      </c>
      <c r="AT20" s="28">
        <f>BS!AS15/(BS!AS15+BS!AS20)</f>
        <v>0</v>
      </c>
      <c r="AU20" s="28">
        <f>BS!AT15/(BS!AT15+BS!AT20)</f>
        <v>0</v>
      </c>
      <c r="AV20" s="28">
        <f>BS!AU15/(BS!AU15+BS!AU20)</f>
        <v>0</v>
      </c>
      <c r="AW20" s="28">
        <f>BS!AV15/(BS!AV15+BS!AV20)</f>
        <v>0</v>
      </c>
      <c r="AX20" s="28">
        <f>BS!AW15/(BS!AW15+BS!AW20)</f>
        <v>0</v>
      </c>
      <c r="AY20" s="28">
        <f>BS!AX15/(BS!AX15+BS!AX20)</f>
        <v>0</v>
      </c>
      <c r="AZ20" s="28">
        <f>BS!AY15/(BS!AY15+BS!AY20)</f>
        <v>0</v>
      </c>
      <c r="BA20" s="28">
        <f>BS!AZ15/(BS!AZ15+BS!AZ20)</f>
        <v>0</v>
      </c>
      <c r="BB20" s="28">
        <f>BS!BA15/(BS!BA15+BS!BA20)</f>
        <v>0</v>
      </c>
      <c r="BC20" s="28">
        <f>BS!BB15/(BS!BB15+BS!BB20)</f>
        <v>0</v>
      </c>
      <c r="BD20" s="28">
        <f>BS!BC15/(BS!BC15+BS!BC20)</f>
        <v>0</v>
      </c>
      <c r="BE20" s="28">
        <f>BS!BD15/(BS!BD15+BS!BD20)</f>
        <v>0</v>
      </c>
      <c r="BF20" s="28">
        <f>BS!BE15/(BS!BE15+BS!BE20)</f>
        <v>0</v>
      </c>
      <c r="BG20" s="28">
        <f>BS!BF15/(BS!BF15+BS!BF20)</f>
        <v>0</v>
      </c>
      <c r="BH20" s="28">
        <f>BS!BG15/(BS!BG15+BS!BG20)</f>
        <v>0</v>
      </c>
      <c r="BI20" s="28">
        <f>BS!BH15/(BS!BH15+BS!BH20)</f>
        <v>0</v>
      </c>
      <c r="BJ20" s="28">
        <f>BS!BI15/(BS!BI15+BS!BI20)</f>
        <v>0</v>
      </c>
      <c r="BK20" s="28">
        <f>BS!BJ15/(BS!BJ15+BS!BJ20)</f>
        <v>0</v>
      </c>
      <c r="BL20" s="28">
        <f>BS!BK15/(BS!BK15+BS!BK20)</f>
        <v>0</v>
      </c>
      <c r="BM20" s="28">
        <f>BS!BL15/(BS!BL15+BS!BL20)</f>
        <v>0</v>
      </c>
      <c r="BN20" s="28">
        <f>BS!BM15/(BS!BM15+BS!BM20)</f>
        <v>0</v>
      </c>
      <c r="BO20" s="28">
        <f>BS!BN15/(BS!BN15+BS!BN20)</f>
        <v>0</v>
      </c>
      <c r="BP20" s="28">
        <f>BS!BO15/(BS!BO15+BS!BO20)</f>
        <v>1.7712508923178296E-2</v>
      </c>
      <c r="BQ20" s="28">
        <f>BS!BP15/(BS!BP15+BS!BP20)</f>
        <v>3.5361909721270582E-2</v>
      </c>
      <c r="BR20" s="28">
        <f>BS!BQ15/(BS!BQ15+BS!BQ20)</f>
        <v>4.4559798703445112E-2</v>
      </c>
      <c r="BS20" s="28">
        <f>BS!BR15/(BS!BR15+BS!BR20)</f>
        <v>5.347771208396998E-2</v>
      </c>
    </row>
    <row r="21" spans="1:71" s="29" customFormat="1" x14ac:dyDescent="0.25">
      <c r="A21" s="43" t="s">
        <v>270</v>
      </c>
      <c r="B21" s="27" t="s">
        <v>208</v>
      </c>
      <c r="C21" s="27" t="s">
        <v>233</v>
      </c>
      <c r="D21" s="28">
        <f>BS!C20/BS!C11</f>
        <v>0.73845293360926234</v>
      </c>
      <c r="E21" s="28">
        <f>BS!D20/BS!D11</f>
        <v>0.61221989152054523</v>
      </c>
      <c r="F21" s="28">
        <f>BS!E20/BS!E11</f>
        <v>0.62671794413141335</v>
      </c>
      <c r="G21" s="28">
        <f>BS!F20/BS!F11</f>
        <v>0.64923927707946516</v>
      </c>
      <c r="H21" s="28">
        <f>BS!G20/BS!G11</f>
        <v>0.68709597605216122</v>
      </c>
      <c r="I21" s="28">
        <f>BS!H20/BS!H11</f>
        <v>0.6455510125941829</v>
      </c>
      <c r="J21" s="28">
        <f>BS!I20/BS!I11</f>
        <v>0.60871458997229644</v>
      </c>
      <c r="K21" s="28">
        <f>BS!J20/BS!J11</f>
        <v>0.5980771852421024</v>
      </c>
      <c r="L21" s="28">
        <f>BS!K20/BS!K11</f>
        <v>0.64113086054090018</v>
      </c>
      <c r="M21" s="28">
        <f>BS!L20/BS!L11</f>
        <v>0.64771807936282555</v>
      </c>
      <c r="N21" s="28">
        <f>BS!M20/BS!M11</f>
        <v>0.67745166913850074</v>
      </c>
      <c r="O21" s="28">
        <f>BS!N20/BS!N11</f>
        <v>0.63714190261421533</v>
      </c>
      <c r="P21" s="28">
        <f>BS!O20/BS!O11</f>
        <v>0.54298682052275771</v>
      </c>
      <c r="Q21" s="28">
        <f>BS!P20/BS!P11</f>
        <v>0.46005460743726151</v>
      </c>
      <c r="R21" s="28">
        <f>BS!Q20/BS!Q11</f>
        <v>0.44463028782493552</v>
      </c>
      <c r="S21" s="28">
        <f>BS!R20/BS!R11</f>
        <v>0.48137651371451773</v>
      </c>
      <c r="T21" s="28">
        <f>BS!S20/BS!S11</f>
        <v>0.53899233773664701</v>
      </c>
      <c r="U21" s="28">
        <f>BS!T20/BS!T11</f>
        <v>0.56913606812861495</v>
      </c>
      <c r="V21" s="28">
        <f>BS!U20/BS!U11</f>
        <v>0.53364971590740773</v>
      </c>
      <c r="W21" s="28">
        <f>BS!V20/BS!V11</f>
        <v>0.53328521059927192</v>
      </c>
      <c r="X21" s="28">
        <f>BS!W20/BS!W11</f>
        <v>0.63521563021205629</v>
      </c>
      <c r="Y21" s="28">
        <f>BS!X20/BS!X11</f>
        <v>0.57739433136531837</v>
      </c>
      <c r="Z21" s="28">
        <f>BS!Y20/BS!Y11</f>
        <v>0.51373907854440626</v>
      </c>
      <c r="AA21" s="28">
        <f>BS!Z20/BS!Z11</f>
        <v>0.60321700861588046</v>
      </c>
      <c r="AB21" s="28">
        <f>BS!AA20/BS!AA11</f>
        <v>0.54125127387123939</v>
      </c>
      <c r="AC21" s="28">
        <f>BS!AB20/BS!AB11</f>
        <v>0.57367362261360955</v>
      </c>
      <c r="AD21" s="28">
        <f>BS!AC20/BS!AC11</f>
        <v>0.54903399949472786</v>
      </c>
      <c r="AE21" s="28">
        <f>BS!AD20/BS!AD11</f>
        <v>0.66180360852110254</v>
      </c>
      <c r="AF21" s="28">
        <f>BS!AE20/BS!AE11</f>
        <v>0.65107027974555443</v>
      </c>
      <c r="AG21" s="28">
        <f>BS!AF20/BS!AF11</f>
        <v>0.62498414148334214</v>
      </c>
      <c r="AH21" s="28">
        <f>BS!AG20/BS!AG11</f>
        <v>0.63758071972604968</v>
      </c>
      <c r="AI21" s="28">
        <f>BS!AH20/BS!AH11</f>
        <v>0.69054284242912423</v>
      </c>
      <c r="AJ21" s="28">
        <f>BS!AI20/BS!AI11</f>
        <v>0.6668809557433335</v>
      </c>
      <c r="AK21" s="28">
        <f>BS!AJ20/BS!AJ11</f>
        <v>0.66012720998663965</v>
      </c>
      <c r="AL21" s="28">
        <f>BS!AK20/BS!AK11</f>
        <v>0.66316345984395775</v>
      </c>
      <c r="AM21" s="28">
        <f>BS!AL20/BS!AL11</f>
        <v>0.66628297046635532</v>
      </c>
      <c r="AN21" s="28">
        <f>BS!AM20/BS!AM11</f>
        <v>0.65196699238798606</v>
      </c>
      <c r="AO21" s="28">
        <f>BS!AN20/BS!AN11</f>
        <v>0.62267025590448255</v>
      </c>
      <c r="AP21" s="28">
        <f>BS!AO20/BS!AO11</f>
        <v>0.66364032525027894</v>
      </c>
      <c r="AQ21" s="28">
        <f>BS!AP20/BS!AP11</f>
        <v>0.72595503239916281</v>
      </c>
      <c r="AR21" s="28">
        <f>BS!AQ20/BS!AQ11</f>
        <v>0.75327510917030571</v>
      </c>
      <c r="AS21" s="28">
        <f>BS!AR20/BS!AR11</f>
        <v>0.72192672683146575</v>
      </c>
      <c r="AT21" s="28">
        <f>BS!AS20/BS!AS11</f>
        <v>0.71679810725552051</v>
      </c>
      <c r="AU21" s="28">
        <f>BS!AT20/BS!AT11</f>
        <v>0.74791568298977407</v>
      </c>
      <c r="AV21" s="28">
        <f>BS!AU20/BS!AU11</f>
        <v>0.75811724633083422</v>
      </c>
      <c r="AW21" s="28">
        <f>BS!AV20/BS!AV11</f>
        <v>0.76900613056445366</v>
      </c>
      <c r="AX21" s="28">
        <f>BS!AW20/BS!AW11</f>
        <v>0.81269581563740168</v>
      </c>
      <c r="AY21" s="28">
        <f>BS!AX20/BS!AX11</f>
        <v>0.85713282588545903</v>
      </c>
      <c r="AZ21" s="28">
        <f>BS!AY20/BS!AY11</f>
        <v>0.83252576804796485</v>
      </c>
      <c r="BA21" s="28">
        <f>BS!AZ20/BS!AZ11</f>
        <v>0.80884251218177017</v>
      </c>
      <c r="BB21" s="28">
        <f>BS!BA20/BS!BA11</f>
        <v>0.81698891915036098</v>
      </c>
      <c r="BC21" s="28">
        <f>BS!BB20/BS!BB11</f>
        <v>0.82439951063267336</v>
      </c>
      <c r="BD21" s="28">
        <f>BS!BC20/BS!BC11</f>
        <v>0.8186316189089724</v>
      </c>
      <c r="BE21" s="28">
        <f>BS!BD20/BS!BD11</f>
        <v>0.81262013993900084</v>
      </c>
      <c r="BF21" s="28">
        <f>BS!BE20/BS!BE11</f>
        <v>0.78810772375788807</v>
      </c>
      <c r="BG21" s="28">
        <f>BS!BF20/BS!BF11</f>
        <v>0.76563206843270981</v>
      </c>
      <c r="BH21" s="28">
        <f>BS!BG20/BS!BG11</f>
        <v>0.73830193530494248</v>
      </c>
      <c r="BI21" s="28">
        <f>BS!BH20/BS!BH11</f>
        <v>0.71186113132048012</v>
      </c>
      <c r="BJ21" s="28">
        <f>BS!BI20/BS!BI11</f>
        <v>0.74205806309492051</v>
      </c>
      <c r="BK21" s="28">
        <f>BS!BJ20/BS!BJ11</f>
        <v>0.77348167601201867</v>
      </c>
      <c r="BL21" s="28">
        <f>BS!BK20/BS!BK11</f>
        <v>0.768586545193509</v>
      </c>
      <c r="BM21" s="28">
        <f>BS!BL20/BS!BL11</f>
        <v>0.76370224795358899</v>
      </c>
      <c r="BN21" s="28">
        <f>BS!BM20/BS!BM11</f>
        <v>0.74985607604641569</v>
      </c>
      <c r="BO21" s="28">
        <f>BS!BN20/BS!BN11</f>
        <v>0.7379509818846095</v>
      </c>
      <c r="BP21" s="28">
        <f>BS!BO20/BS!BO11</f>
        <v>0.72046004324547475</v>
      </c>
      <c r="BQ21" s="28">
        <f>BS!BP20/BS!BP11</f>
        <v>0.70324230632826668</v>
      </c>
      <c r="BR21" s="28">
        <f>BS!BQ20/BS!BQ11</f>
        <v>0.70278417323303499</v>
      </c>
      <c r="BS21" s="28">
        <f>BS!BR20/BS!BR11</f>
        <v>0.70233206977970786</v>
      </c>
    </row>
    <row r="22" spans="1:71" s="29" customFormat="1" x14ac:dyDescent="0.25">
      <c r="A22" s="46" t="s">
        <v>271</v>
      </c>
      <c r="B22" s="32" t="s">
        <v>209</v>
      </c>
      <c r="C22" s="27" t="s">
        <v>234</v>
      </c>
      <c r="D22" s="33">
        <f>BS!C9/BS!C20</f>
        <v>0.57929126144959153</v>
      </c>
      <c r="E22" s="33">
        <f>BS!D9/BS!D20</f>
        <v>0.80566720814321591</v>
      </c>
      <c r="F22" s="33">
        <f>BS!E9/BS!E20</f>
        <v>0.84326472795695528</v>
      </c>
      <c r="G22" s="33">
        <f>BS!F9/BS!F20</f>
        <v>0.80311805612706777</v>
      </c>
      <c r="H22" s="33">
        <f>BS!G9/BS!G20</f>
        <v>0.75028782707045283</v>
      </c>
      <c r="I22" s="33">
        <f>BS!H9/BS!H20</f>
        <v>0.78772890475232216</v>
      </c>
      <c r="J22" s="33">
        <f>BS!I9/BS!I20</f>
        <v>0.90855089391882649</v>
      </c>
      <c r="K22" s="33">
        <f>BS!J9/BS!J20</f>
        <v>0.96470551667331506</v>
      </c>
      <c r="L22" s="33">
        <f>BS!K9/BS!K20</f>
        <v>0.89784631665708459</v>
      </c>
      <c r="M22" s="33">
        <f>BS!L9/BS!L20</f>
        <v>0.88598186109822441</v>
      </c>
      <c r="N22" s="33">
        <f>BS!M9/BS!M20</f>
        <v>0.86473796401206005</v>
      </c>
      <c r="O22" s="33">
        <f>BS!N9/BS!N20</f>
        <v>0.92057978070955704</v>
      </c>
      <c r="P22" s="33">
        <f>BS!O9/BS!O20</f>
        <v>1.1550072379267362</v>
      </c>
      <c r="Q22" s="33">
        <f>BS!P9/BS!P20</f>
        <v>1.3908003585896984</v>
      </c>
      <c r="R22" s="33">
        <f>BS!Q9/BS!Q20</f>
        <v>1.4390506045678462</v>
      </c>
      <c r="S22" s="33">
        <f>BS!R9/BS!R20</f>
        <v>1.2721967679125477</v>
      </c>
      <c r="T22" s="33">
        <f>BS!S9/BS!S20</f>
        <v>0.95933697577411481</v>
      </c>
      <c r="U22" s="33">
        <f>BS!T9/BS!T20</f>
        <v>0.91546842955511509</v>
      </c>
      <c r="V22" s="33">
        <f>BS!U9/BS!U20</f>
        <v>1.1161417104284397</v>
      </c>
      <c r="W22" s="33">
        <f>BS!V9/BS!V20</f>
        <v>1.1895812548871572</v>
      </c>
      <c r="X22" s="33">
        <f>BS!W9/BS!W20</f>
        <v>0.91900692564445452</v>
      </c>
      <c r="Y22" s="33">
        <f>BS!X9/BS!X20</f>
        <v>1.0943484201166749</v>
      </c>
      <c r="Z22" s="33">
        <f>BS!Y9/BS!Y20</f>
        <v>1.3141474853846029</v>
      </c>
      <c r="AA22" s="33">
        <f>BS!Z9/BS!Z20</f>
        <v>1.02717921843049</v>
      </c>
      <c r="AB22" s="33">
        <f>BS!AA9/BS!AA20</f>
        <v>1.1865099668454013</v>
      </c>
      <c r="AC22" s="33">
        <f>BS!AB9/BS!AB20</f>
        <v>1.1492996583211783</v>
      </c>
      <c r="AD22" s="33">
        <f>BS!AC9/BS!AC20</f>
        <v>1.2507604525903824</v>
      </c>
      <c r="AE22" s="33">
        <f>BS!AD9/BS!AD20</f>
        <v>0.82917131426440105</v>
      </c>
      <c r="AF22" s="33">
        <f>BS!AE9/BS!AE20</f>
        <v>0.90157899667269203</v>
      </c>
      <c r="AG22" s="33">
        <f>BS!AF9/BS!AF20</f>
        <v>0.98822295525670312</v>
      </c>
      <c r="AH22" s="33">
        <f>BS!AG9/BS!AG20</f>
        <v>0.98137740287606923</v>
      </c>
      <c r="AI22" s="33">
        <f>BS!AH9/BS!AH20</f>
        <v>0.917663406347901</v>
      </c>
      <c r="AJ22" s="33">
        <f>BS!AI9/BS!AI20</f>
        <v>0.90979888935595932</v>
      </c>
      <c r="AK22" s="33">
        <f>BS!AJ9/BS!AJ20</f>
        <v>0.9403259351233898</v>
      </c>
      <c r="AL22" s="33">
        <f>BS!AK9/BS!AK20</f>
        <v>0.95711938928347118</v>
      </c>
      <c r="AM22" s="33">
        <f>BS!AL9/BS!AL20</f>
        <v>0.95116476918029169</v>
      </c>
      <c r="AN22" s="33">
        <f>BS!AM9/BS!AM20</f>
        <v>0.95916364337416982</v>
      </c>
      <c r="AO22" s="33">
        <f>BS!AN9/BS!AN20</f>
        <v>1.0684299224545819</v>
      </c>
      <c r="AP22" s="33">
        <f>BS!AO9/BS!AO20</f>
        <v>1.016277782358276</v>
      </c>
      <c r="AQ22" s="33">
        <f>BS!AP9/BS!AP20</f>
        <v>0.92014064763879244</v>
      </c>
      <c r="AR22" s="33">
        <f>BS!AQ9/BS!AQ20</f>
        <v>0.90176455631833197</v>
      </c>
      <c r="AS22" s="33">
        <f>BS!AR9/BS!AR20</f>
        <v>0.97981943172324948</v>
      </c>
      <c r="AT22" s="33">
        <f>BS!AS9/BS!AS20</f>
        <v>1.0097020374278598</v>
      </c>
      <c r="AU22" s="33">
        <f>BS!AT9/BS!AT20</f>
        <v>0.84995632734599991</v>
      </c>
      <c r="AV22" s="33">
        <f>BS!AU9/BS!AU20</f>
        <v>0.82599483750473524</v>
      </c>
      <c r="AW22" s="33">
        <f>BS!AV9/BS!AV20</f>
        <v>0.80112039788488998</v>
      </c>
      <c r="AX22" s="33">
        <f>BS!AW9/BS!AW20</f>
        <v>0.7325822963740336</v>
      </c>
      <c r="AY22" s="33">
        <f>BS!AX9/BS!AX20</f>
        <v>0.67003915914341416</v>
      </c>
      <c r="AZ22" s="33">
        <f>BS!AY9/BS!AY20</f>
        <v>0.64727733011234845</v>
      </c>
      <c r="BA22" s="33">
        <f>BS!AZ9/BS!AZ20</f>
        <v>0.62406209789274902</v>
      </c>
      <c r="BB22" s="33">
        <f>BS!BA9/BS!BA20</f>
        <v>0.64339304431432187</v>
      </c>
      <c r="BC22" s="33">
        <f>BS!BB9/BS!BB20</f>
        <v>0.66064610428349835</v>
      </c>
      <c r="BD22" s="33">
        <f>BS!BC9/BS!BC20</f>
        <v>0.6618618733711481</v>
      </c>
      <c r="BE22" s="33">
        <f>BS!BD9/BS!BD20</f>
        <v>0.66314735381315837</v>
      </c>
      <c r="BF22" s="33">
        <f>BS!BE9/BS!BE20</f>
        <v>0.73956514468603074</v>
      </c>
      <c r="BG22" s="33">
        <f>BS!BF9/BS!BF20</f>
        <v>0.81393350163828759</v>
      </c>
      <c r="BH22" s="33">
        <f>BS!BG9/BS!BG20</f>
        <v>0.84545764025027303</v>
      </c>
      <c r="BI22" s="33">
        <f>BS!BH9/BS!BH20</f>
        <v>0.87825968924162823</v>
      </c>
      <c r="BJ22" s="33">
        <f>BS!BI9/BS!BI20</f>
        <v>0.84671090921164172</v>
      </c>
      <c r="BK22" s="33">
        <f>BS!BJ9/BS!BJ20</f>
        <v>0.81649601211277734</v>
      </c>
      <c r="BL22" s="33">
        <f>BS!BK9/BS!BK20</f>
        <v>0.82943403478428002</v>
      </c>
      <c r="BM22" s="33">
        <f>BS!BL9/BS!BL20</f>
        <v>0.84250873234212242</v>
      </c>
      <c r="BN22" s="33">
        <f>BS!BM9/BS!BM20</f>
        <v>0.83486639110438376</v>
      </c>
      <c r="BO22" s="33">
        <f>BS!BN9/BS!BN20</f>
        <v>0.82806612206727737</v>
      </c>
      <c r="BP22" s="33">
        <f>BS!BO9/BS!BO20</f>
        <v>0.84096920147441601</v>
      </c>
      <c r="BQ22" s="33">
        <f>BS!BP9/BS!BP20</f>
        <v>0.85429762691157562</v>
      </c>
      <c r="BR22" s="33">
        <f>BS!BQ9/BS!BQ20</f>
        <v>0.8478785033201891</v>
      </c>
      <c r="BS22" s="33">
        <f>BS!BR9/BS!BR20</f>
        <v>0.84153565412689502</v>
      </c>
    </row>
    <row r="23" spans="1:71" s="29" customFormat="1" ht="23.25" customHeight="1" x14ac:dyDescent="0.25">
      <c r="A23" s="47" t="s">
        <v>272</v>
      </c>
      <c r="B23" s="23" t="s">
        <v>210</v>
      </c>
      <c r="C23" s="27" t="s">
        <v>235</v>
      </c>
      <c r="D23" s="42">
        <f>BS!C31/BS!C8</f>
        <v>1.7536047781417843</v>
      </c>
      <c r="E23" s="42">
        <f>BS!D31/((BS!C11+BS!D11)/2)</f>
        <v>0.36865119766596843</v>
      </c>
      <c r="F23" s="42">
        <f>BS!E31/((BS!D11+BS!E11)/2)</f>
        <v>0.32767872859406028</v>
      </c>
      <c r="G23" s="42">
        <f>BS!F31/((BS!E11+BS!F11)/2)</f>
        <v>0.39761598698903605</v>
      </c>
      <c r="H23" s="42">
        <f>BS!G31/((BS!F11+BS!G11)/2)</f>
        <v>0.34492308269484268</v>
      </c>
      <c r="I23" s="42">
        <f>BS!H31/((BS!G11+BS!H11)/2)</f>
        <v>0.39084133341846811</v>
      </c>
      <c r="J23" s="42">
        <f>BS!I31/((BS!H11+BS!I11)/2)</f>
        <v>0.38247146346182154</v>
      </c>
      <c r="K23" s="42">
        <f>BS!J31/((BS!I11+BS!J11)/2)</f>
        <v>0.38091563502474851</v>
      </c>
      <c r="L23" s="42">
        <f>BS!K31/((BS!J11+BS!K11)/2)</f>
        <v>0.40421471463597952</v>
      </c>
      <c r="M23" s="42">
        <f>BS!L31/((BS!K11+BS!L11)/2)</f>
        <v>0.47971447325237931</v>
      </c>
      <c r="N23" s="42">
        <f>BS!M31/((BS!L11+BS!M11)/2)</f>
        <v>0.52375467187502556</v>
      </c>
      <c r="O23" s="42">
        <f>BS!N31/((BS!M11+BS!N11)/2)</f>
        <v>0.32395426850140341</v>
      </c>
      <c r="P23" s="42">
        <f>BS!O31/((BS!N11+BS!O11)/2)</f>
        <v>0.38431861035534959</v>
      </c>
      <c r="Q23" s="42">
        <f>BS!P31/((BS!O11+BS!P11)/2)</f>
        <v>0.45138832369803372</v>
      </c>
      <c r="R23" s="42">
        <f>BS!Q31/((BS!P11+BS!Q11)/2)</f>
        <v>0.43804961331175862</v>
      </c>
      <c r="S23" s="42">
        <f>BS!R31/((BS!Q11+BS!R11)/2)</f>
        <v>0.3997646187269972</v>
      </c>
      <c r="T23" s="42">
        <f>BS!S31/((BS!R11+BS!S11)/2)</f>
        <v>0.32873405939024136</v>
      </c>
      <c r="U23" s="42">
        <f>BS!T31/((BS!S11+BS!T11)/2)</f>
        <v>0.38385777268458832</v>
      </c>
      <c r="V23" s="42">
        <f>BS!U31/((BS!T11+BS!U11)/2)</f>
        <v>0.40935928478301364</v>
      </c>
      <c r="W23" s="42">
        <f>BS!V31/((BS!U11+BS!V11)/2)</f>
        <v>0.34731674857869976</v>
      </c>
      <c r="X23" s="42">
        <f>BS!W31/((BS!V11+BS!W11)/2)</f>
        <v>0.28818716019550772</v>
      </c>
      <c r="Y23" s="42">
        <f>BS!X31/((BS!W11+BS!X11)/2)</f>
        <v>0.35719786219182803</v>
      </c>
      <c r="Z23" s="42">
        <f>BS!Y31/((BS!X11+BS!Y11)/2)</f>
        <v>0.4144916452499311</v>
      </c>
      <c r="AA23" s="42">
        <f>BS!Z31/((BS!Y11+BS!Z11)/2)</f>
        <v>0.39896507573120293</v>
      </c>
      <c r="AB23" s="42">
        <f>BS!AA31/((BS!Z11+BS!AA11)/2)</f>
        <v>0.39639700247453796</v>
      </c>
      <c r="AC23" s="42">
        <f>BS!AB31/((BS!AA11+BS!AB11)/2)</f>
        <v>0.41012756632519409</v>
      </c>
      <c r="AD23" s="42">
        <f>BS!AC31/((BS!AB11+BS!AC11)/2)</f>
        <v>0.43169796122169452</v>
      </c>
      <c r="AE23" s="42">
        <f>BS!AD31/((BS!AC11+BS!AD11)/2)</f>
        <v>0.37014487319715489</v>
      </c>
      <c r="AF23" s="42">
        <f>BS!AE31/((BS!AD11+BS!AE11)/2)</f>
        <v>0.34936636869407278</v>
      </c>
      <c r="AG23" s="42">
        <f>BS!AF31/((BS!AE11+BS!AF11)/2)</f>
        <v>0.36819859767152313</v>
      </c>
      <c r="AH23" s="42">
        <f>BS!AG31/((BS!AF11+BS!AG11)/2)</f>
        <v>0.41338626146849283</v>
      </c>
      <c r="AI23" s="42">
        <f>BS!AH31/((BS!AG11+BS!AH11)/2)</f>
        <v>0.40696288939962189</v>
      </c>
      <c r="AJ23" s="42">
        <f>BS!AI31/((BS!AH11+BS!AI11)/2)</f>
        <v>0.37317766678904374</v>
      </c>
      <c r="AK23" s="42">
        <f>BS!AJ31/((BS!AI11+BS!AJ11)/2)</f>
        <v>0.39836292624336461</v>
      </c>
      <c r="AL23" s="42">
        <f>BS!AK31/((BS!AJ11+BS!AK11)/2)</f>
        <v>0.45136342827974285</v>
      </c>
      <c r="AM23" s="42">
        <f>BS!AL31/((BS!AK11+BS!AL11)/2)</f>
        <v>0.33112784795927008</v>
      </c>
      <c r="AN23" s="42">
        <f>BS!AM31/((BS!AL11+BS!AM11)/2)</f>
        <v>0.39553624640472634</v>
      </c>
      <c r="AO23" s="42">
        <f>BS!AN31/((BS!AM11+BS!AN11)/2)</f>
        <v>0.37382746510180492</v>
      </c>
      <c r="AP23" s="42">
        <f>BS!AO31/((BS!AN11+BS!AO11)/2)</f>
        <v>0.38355886903924596</v>
      </c>
      <c r="AQ23" s="42">
        <f>BS!AP31/((BS!AO11+BS!AP11)/2)</f>
        <v>0.37145937469371748</v>
      </c>
      <c r="AR23" s="42">
        <f>BS!AQ31/((BS!AP11+BS!AQ11)/2)</f>
        <v>0.36313962130912952</v>
      </c>
      <c r="AS23" s="42">
        <f>BS!AR31/((BS!AQ11+BS!AR11)/2)</f>
        <v>0.30860855037441448</v>
      </c>
      <c r="AT23" s="42">
        <f>BS!AS31/((BS!AR11+BS!AS11)/2)</f>
        <v>0.27860499022020774</v>
      </c>
      <c r="AU23" s="42">
        <f>BS!AT31/((BS!AS11+BS!AT11)/2)</f>
        <v>0.29704135170884804</v>
      </c>
      <c r="AV23" s="42">
        <f>BS!AU31/((BS!AT11+BS!AU11)/2)</f>
        <v>0.26706706600796165</v>
      </c>
      <c r="AW23" s="42">
        <f>BS!AV31/((BS!AU11+BS!AV11)/2)</f>
        <v>0.32230201764912553</v>
      </c>
      <c r="AX23" s="42">
        <f>BS!AW31/((BS!AV11+BS!AW11)/2)</f>
        <v>0.88442246467818542</v>
      </c>
      <c r="AY23" s="42">
        <f>BS!AX31/((BS!AW11+BS!AX11)/2)</f>
        <v>0.84336545520226514</v>
      </c>
      <c r="AZ23" s="42">
        <f>BS!AY31/((BS!AX11+BS!AY11)/2)</f>
        <v>0.35101496341291688</v>
      </c>
      <c r="BA23" s="42">
        <f>BS!AZ31/((BS!AY11+BS!AZ11)/2)</f>
        <v>0.39620329073378885</v>
      </c>
      <c r="BB23" s="42">
        <f>BS!BA31/((BS!AZ11+BS!BA11)/2)</f>
        <v>0.38355526246372995</v>
      </c>
      <c r="BC23" s="42">
        <f>BS!BB31/((BS!BA11+BS!BB11)/2)</f>
        <v>0.30633313625099073</v>
      </c>
      <c r="BD23" s="42">
        <f>BS!BC31/((BS!BB11+BS!BC11)/2)</f>
        <v>0.28235946245992133</v>
      </c>
      <c r="BE23" s="42">
        <f>BS!BD31/((BS!BC11+BS!BD11)/2)</f>
        <v>0.33165330666087561</v>
      </c>
      <c r="BF23" s="42">
        <f>BS!BE31/((BS!BD11+BS!BE11)/2)</f>
        <v>0.27826520366846019</v>
      </c>
      <c r="BG23" s="42">
        <f>BS!BF31/((BS!BE11+BS!BF11)/2)</f>
        <v>0.25194400488374846</v>
      </c>
      <c r="BH23" s="42">
        <f>BS!BG31/((BS!BF11+BS!BG11)/2)</f>
        <v>0.22192866266901065</v>
      </c>
      <c r="BI23" s="42">
        <f>BS!BH31/((BS!BG11+BS!BH11)/2)</f>
        <v>0.25114883692277717</v>
      </c>
      <c r="BJ23" s="42">
        <f>BS!BI31/((BS!BH11+BS!BI11)/2)</f>
        <v>0.31818022144542224</v>
      </c>
      <c r="BK23" s="42">
        <f>BS!BJ31/((BS!BI11+BS!BJ11)/2)</f>
        <v>0.29961038732909806</v>
      </c>
      <c r="BL23" s="42">
        <f>BS!BK31/((BS!BJ11+BS!BK11)/2)</f>
        <v>0.26222665584861821</v>
      </c>
      <c r="BM23" s="42">
        <f>BS!BL31/((BS!BK11+BS!BL11)/2)</f>
        <v>0.28376435089024604</v>
      </c>
      <c r="BN23" s="42">
        <f>BS!BM31/((BS!BL11+BS!BM11)/2)</f>
        <v>0.28060017096706963</v>
      </c>
      <c r="BO23" s="42">
        <f>BS!BN31/((BS!BM11+BS!BN11)/2)</f>
        <v>0.25001271276127218</v>
      </c>
      <c r="BP23" s="42">
        <f>BS!BO31/((BS!BN11+BS!BO11)/2)</f>
        <v>0.23413323359535615</v>
      </c>
      <c r="BQ23" s="42">
        <f>BS!BP31/((BS!BO11+BS!BP11)/2)</f>
        <v>0.26195253372046523</v>
      </c>
      <c r="BR23" s="42">
        <f>BS!BQ31/((BS!BP11+BS!BQ11)/2)</f>
        <v>0.35851641280564761</v>
      </c>
      <c r="BS23" s="42">
        <f>BS!BR31/((BS!BQ11+BS!BR11)/2)</f>
        <v>0.31583055348801553</v>
      </c>
    </row>
    <row r="24" spans="1:71" s="29" customFormat="1" x14ac:dyDescent="0.25">
      <c r="A24" s="48" t="s">
        <v>273</v>
      </c>
      <c r="B24" s="27" t="s">
        <v>211</v>
      </c>
      <c r="C24" s="27" t="s">
        <v>236</v>
      </c>
      <c r="D24" s="28">
        <f>BS!C30/BS!C10</f>
        <v>0.60024371012830624</v>
      </c>
      <c r="E24" s="28">
        <f>BS!D30/BS!D10</f>
        <v>0.78988472796200926</v>
      </c>
      <c r="F24" s="28">
        <f>BS!E30/BS!E10</f>
        <v>0.85929058682197268</v>
      </c>
      <c r="G24" s="28">
        <f>BS!F30/BS!F10</f>
        <v>0.98219282270275554</v>
      </c>
      <c r="H24" s="28">
        <f>BS!G30/BS!G10</f>
        <v>0.81713360906311816</v>
      </c>
      <c r="I24" s="28">
        <f>BS!H30/BS!H10</f>
        <v>0.86775037213249306</v>
      </c>
      <c r="J24" s="28">
        <f>BS!I30/BS!I10</f>
        <v>0.99768548375539234</v>
      </c>
      <c r="K24" s="28">
        <f>BS!J30/BS!J10</f>
        <v>1.0294574324720223</v>
      </c>
      <c r="L24" s="28">
        <f>BS!K30/BS!K10</f>
        <v>1.1072301566559566</v>
      </c>
      <c r="M24" s="28">
        <f>BS!L30/BS!L10</f>
        <v>1.3101147626095513</v>
      </c>
      <c r="N24" s="28">
        <f>BS!M30/BS!M10</f>
        <v>1.5702809668148188</v>
      </c>
      <c r="O24" s="28">
        <f>BS!N30/BS!N10</f>
        <v>1.0999639275665536</v>
      </c>
      <c r="P24" s="28">
        <f>BS!O30/BS!O10</f>
        <v>1.0164919626387141</v>
      </c>
      <c r="Q24" s="28">
        <f>BS!P30/BS!P10</f>
        <v>1.2899220873346624</v>
      </c>
      <c r="R24" s="28">
        <f>BS!Q30/BS!Q10</f>
        <v>1.3514305459571527</v>
      </c>
      <c r="S24" s="28">
        <f>BS!R30/BS!R10</f>
        <v>1.1956328305515291</v>
      </c>
      <c r="T24" s="28">
        <f>BS!S30/BS!S10</f>
        <v>0.81800678699524143</v>
      </c>
      <c r="U24" s="28">
        <f>BS!T30/BS!T10</f>
        <v>1.002675143627304</v>
      </c>
      <c r="V24" s="28">
        <f>BS!U30/BS!U10</f>
        <v>1.1318222443627199</v>
      </c>
      <c r="W24" s="28">
        <f>BS!V30/BS!V10</f>
        <v>1.0348535380549349</v>
      </c>
      <c r="X24" s="28">
        <f>BS!W30/BS!W10</f>
        <v>0.83428462393602021</v>
      </c>
      <c r="Y24" s="28">
        <f>BS!X30/BS!X10</f>
        <v>1.0817289703731419</v>
      </c>
      <c r="Z24" s="28">
        <f>BS!Y30/BS!Y10</f>
        <v>1.4089503097517655</v>
      </c>
      <c r="AA24" s="28">
        <f>BS!Z30/BS!Z10</f>
        <v>1.3311171946291227</v>
      </c>
      <c r="AB24" s="28">
        <f>BS!AA30/BS!AA10</f>
        <v>1.1637345882061561</v>
      </c>
      <c r="AC24" s="28">
        <f>BS!AB30/BS!AB10</f>
        <v>1.3998923302097879</v>
      </c>
      <c r="AD24" s="28">
        <f>BS!AC30/BS!AC10</f>
        <v>1.7097989949748744</v>
      </c>
      <c r="AE24" s="28">
        <f>BS!AD30/BS!AD10</f>
        <v>0.87633914748684083</v>
      </c>
      <c r="AF24" s="28">
        <f>BS!AE30/BS!AE10</f>
        <v>0.89830666068674314</v>
      </c>
      <c r="AG24" s="28">
        <f>BS!AF30/BS!AF10</f>
        <v>1.0873876065871113</v>
      </c>
      <c r="AH24" s="28">
        <f>BS!AG30/BS!AG10</f>
        <v>1.2340997496199588</v>
      </c>
      <c r="AI24" s="28">
        <f>BS!AH30/BS!AH10</f>
        <v>1.2899524175718542</v>
      </c>
      <c r="AJ24" s="28">
        <f>BS!AI30/BS!AI10</f>
        <v>1.0179223187535842</v>
      </c>
      <c r="AK24" s="28">
        <f>BS!AJ30/BS!AJ10</f>
        <v>1.1806835741222999</v>
      </c>
      <c r="AL24" s="28">
        <f>BS!AK30/BS!AK10</f>
        <v>1.3547697368421054</v>
      </c>
      <c r="AM24" s="28">
        <f>BS!AL30/BS!AL10</f>
        <v>1.0870070463453025</v>
      </c>
      <c r="AN24" s="28">
        <f>BS!AM30/BS!AM10</f>
        <v>1.1125101027301516</v>
      </c>
      <c r="AO24" s="28">
        <f>BS!AN30/BS!AN10</f>
        <v>1.2247324165198794</v>
      </c>
      <c r="AP24" s="28">
        <f>BS!AO30/BS!AO10</f>
        <v>1.2811155062816257</v>
      </c>
      <c r="AQ24" s="28">
        <f>BS!AP30/BS!AP10</f>
        <v>1.2939506133092946</v>
      </c>
      <c r="AR24" s="28">
        <f>BS!AQ30/BS!AQ10</f>
        <v>1.2481129371297535</v>
      </c>
      <c r="AS24" s="28">
        <f>BS!AR30/BS!AR10</f>
        <v>1.2123702636936982</v>
      </c>
      <c r="AT24" s="28">
        <f>BS!AS30/BS!AS10</f>
        <v>1.1616620383587242</v>
      </c>
      <c r="AU24" s="28">
        <f>BS!AT30/BS!AT10</f>
        <v>0.8995454868262196</v>
      </c>
      <c r="AV24" s="28">
        <f>BS!AU30/BS!AU10</f>
        <v>0.80678762864494002</v>
      </c>
      <c r="AW24" s="28">
        <f>BS!AV30/BS!AV10</f>
        <v>0.93418165144213461</v>
      </c>
      <c r="AX24" s="28">
        <f>BS!AW30/BS!AW10</f>
        <v>2.5861081210100227</v>
      </c>
      <c r="AY24" s="28">
        <f>BS!AX30/BS!AX10</f>
        <v>2.3441712135196213</v>
      </c>
      <c r="AZ24" s="28">
        <f>BS!AY30/BS!AY10</f>
        <v>0.85219729501646735</v>
      </c>
      <c r="BA24" s="28">
        <f>BS!AZ30/BS!AZ10</f>
        <v>0.89582091487213067</v>
      </c>
      <c r="BB24" s="28">
        <f>BS!BA30/BS!BA10</f>
        <v>0.89262516372915635</v>
      </c>
      <c r="BC24" s="28">
        <f>BS!BB30/BS!BB10</f>
        <v>0.743957391081289</v>
      </c>
      <c r="BD24" s="28">
        <f>BS!BC30/BS!BC10</f>
        <v>0.65086116931673454</v>
      </c>
      <c r="BE24" s="28">
        <f>BS!BD30/BS!BD10</f>
        <v>0.75978697978183829</v>
      </c>
      <c r="BF24" s="28">
        <f>BS!BE30/BS!BE10</f>
        <v>0.76642477498989747</v>
      </c>
      <c r="BG24" s="28">
        <f>BS!BF30/BS!BF10</f>
        <v>0.76887867165575308</v>
      </c>
      <c r="BH24" s="28">
        <f>BS!BG30/BS!BG10</f>
        <v>0.63749694421168346</v>
      </c>
      <c r="BI24" s="28">
        <f>BS!BH30/BS!BH10</f>
        <v>0.72344793072595204</v>
      </c>
      <c r="BJ24" s="28">
        <f>BS!BI30/BS!BI10</f>
        <v>0.98339142979685723</v>
      </c>
      <c r="BK24" s="28">
        <f>BS!BJ30/BS!BJ10</f>
        <v>0.93431791183741608</v>
      </c>
      <c r="BL24" s="28">
        <f>BS!BK30/BS!BK10</f>
        <v>0.80418667948791089</v>
      </c>
      <c r="BM24" s="28">
        <f>BS!BL30/BS!BL10</f>
        <v>0.88472036942021559</v>
      </c>
      <c r="BN24" s="28">
        <f>BS!BM30/BS!BM10</f>
        <v>0.80395184766351724</v>
      </c>
      <c r="BO24" s="28">
        <f>BS!BN30/BS!BN10</f>
        <v>0.69065795997181834</v>
      </c>
      <c r="BP24" s="28">
        <f>BS!BO30/BS!BO10</f>
        <v>0.64516820060165159</v>
      </c>
      <c r="BQ24" s="28">
        <f>BS!BP30/BS!BP10</f>
        <v>0.71261501695381801</v>
      </c>
      <c r="BR24" s="28">
        <f>BS!BQ30/BS!BQ10</f>
        <v>0.94750417464761061</v>
      </c>
      <c r="BS24" s="28">
        <f>BS!BR30/BS!BR10</f>
        <v>0.82483541252335346</v>
      </c>
    </row>
    <row r="25" spans="1:71" s="29" customFormat="1" x14ac:dyDescent="0.25">
      <c r="A25" s="49" t="s">
        <v>274</v>
      </c>
      <c r="B25" s="32" t="s">
        <v>212</v>
      </c>
      <c r="C25" s="27" t="s">
        <v>237</v>
      </c>
      <c r="D25" s="33">
        <f>BS!C30/BS!C11</f>
        <v>0.34347185711355971</v>
      </c>
      <c r="E25" s="33">
        <f>BS!D30/BS!D11</f>
        <v>0.40027764766579099</v>
      </c>
      <c r="F25" s="33">
        <f>BS!E30/BS!E11</f>
        <v>0.40516484644916823</v>
      </c>
      <c r="G25" s="33">
        <f>BS!F30/BS!F11</f>
        <v>0.47006197988325332</v>
      </c>
      <c r="H25" s="33">
        <f>BS!G30/BS!G11</f>
        <v>0.39588509776726133</v>
      </c>
      <c r="I25" s="33">
        <f>BS!H30/BS!H11</f>
        <v>0.42648265394029722</v>
      </c>
      <c r="J25" s="33">
        <f>BS!I30/BS!I11</f>
        <v>0.44591733790254134</v>
      </c>
      <c r="K25" s="33">
        <f>BS!J30/BS!J11</f>
        <v>0.43549306596933918</v>
      </c>
      <c r="L25" s="33">
        <f>BS!K30/BS!K11</f>
        <v>0.46986753130677872</v>
      </c>
      <c r="M25" s="33">
        <f>BS!L30/BS!L11</f>
        <v>0.55828382925468156</v>
      </c>
      <c r="N25" s="33">
        <f>BS!M30/BS!M11</f>
        <v>0.6503818333203234</v>
      </c>
      <c r="O25" s="33">
        <f>BS!N30/BS!N11</f>
        <v>0.45479113720156067</v>
      </c>
      <c r="P25" s="33">
        <f>BS!O30/BS!O11</f>
        <v>0.37899525931829159</v>
      </c>
      <c r="Q25" s="33">
        <f>BS!P30/BS!P11</f>
        <v>0.46457303353189006</v>
      </c>
      <c r="R25" s="33">
        <f>BS!Q30/BS!Q11</f>
        <v>0.48672381350616767</v>
      </c>
      <c r="S25" s="33">
        <f>BS!R30/BS!R11</f>
        <v>0.46342053589804927</v>
      </c>
      <c r="T25" s="33">
        <f>BS!S30/BS!S11</f>
        <v>0.39503569918153092</v>
      </c>
      <c r="U25" s="33">
        <f>BS!T30/BS!T11</f>
        <v>0.48025522147668509</v>
      </c>
      <c r="V25" s="33">
        <f>BS!U30/BS!U11</f>
        <v>0.45767642475841769</v>
      </c>
      <c r="W25" s="33">
        <f>BS!V30/BS!V11</f>
        <v>0.37835684828684985</v>
      </c>
      <c r="X25" s="33">
        <f>BS!W30/BS!W11</f>
        <v>0.34725632180335853</v>
      </c>
      <c r="Y25" s="33">
        <f>BS!X30/BS!X11</f>
        <v>0.39821626461141613</v>
      </c>
      <c r="Z25" s="33">
        <f>BS!Y30/BS!Y11</f>
        <v>0.45772721131327687</v>
      </c>
      <c r="AA25" s="33">
        <f>BS!Z30/BS!Z11</f>
        <v>0.50634104010413439</v>
      </c>
      <c r="AB25" s="33">
        <f>BS!AA30/BS!AA11</f>
        <v>0.41638419956577605</v>
      </c>
      <c r="AC25" s="33">
        <f>BS!AB30/BS!AB11</f>
        <v>0.47691126152717511</v>
      </c>
      <c r="AD25" s="33">
        <f>BS!AC30/BS!AC11</f>
        <v>0.53566290371906866</v>
      </c>
      <c r="AE25" s="33">
        <f>BS!AD30/BS!AD11</f>
        <v>0.39544929534171042</v>
      </c>
      <c r="AF25" s="33">
        <f>BS!AE30/BS!AE11</f>
        <v>0.37100847549515692</v>
      </c>
      <c r="AG25" s="33">
        <f>BS!AF30/BS!AF11</f>
        <v>0.41579127654715681</v>
      </c>
      <c r="AH25" s="33">
        <f>BS!AG30/BS!AG11</f>
        <v>0.46191451396631683</v>
      </c>
      <c r="AI25" s="33">
        <f>BS!AH30/BS!AH11</f>
        <v>0.47252776273916891</v>
      </c>
      <c r="AJ25" s="33">
        <f>BS!AI30/BS!AI11</f>
        <v>0.40032080128657754</v>
      </c>
      <c r="AK25" s="33">
        <f>BS!AJ30/BS!AJ11</f>
        <v>0.44779226740326061</v>
      </c>
      <c r="AL25" s="33">
        <f>BS!AK30/BS!AK11</f>
        <v>0.494861340297025</v>
      </c>
      <c r="AM25" s="33">
        <f>BS!AL30/BS!AL11</f>
        <v>0.3981218877079214</v>
      </c>
      <c r="AN25" s="33">
        <f>BS!AM30/BS!AM11</f>
        <v>0.41680965775456069</v>
      </c>
      <c r="AO25" s="33">
        <f>BS!AN30/BS!AN11</f>
        <v>0.40994300612490331</v>
      </c>
      <c r="AP25" s="33">
        <f>BS!AO30/BS!AO11</f>
        <v>0.41707622589300197</v>
      </c>
      <c r="AQ25" s="33">
        <f>BS!AP30/BS!AP11</f>
        <v>0.42961653330026789</v>
      </c>
      <c r="AR25" s="33">
        <f>BS!AQ30/BS!AQ11</f>
        <v>0.40029878188922086</v>
      </c>
      <c r="AS25" s="33">
        <f>BS!AR30/BS!AR11</f>
        <v>0.35479065847030267</v>
      </c>
      <c r="AT25" s="33">
        <f>BS!AS30/BS!AS11</f>
        <v>0.32090622311442502</v>
      </c>
      <c r="AU25" s="33">
        <f>BS!AT30/BS!AT11</f>
        <v>0.32770831851080473</v>
      </c>
      <c r="AV25" s="33">
        <f>BS!AU30/BS!AU11</f>
        <v>0.30157646390943543</v>
      </c>
      <c r="AW25" s="33">
        <f>BS!AV30/BS!AV11</f>
        <v>0.35866363360212078</v>
      </c>
      <c r="AX25" s="33">
        <f>BS!AW30/BS!AW11</f>
        <v>1.0464258074413424</v>
      </c>
      <c r="AY25" s="33">
        <f>BS!AX30/BS!AX11</f>
        <v>0.99788424765609629</v>
      </c>
      <c r="AZ25" s="33">
        <f>BS!AY30/BS!AY11</f>
        <v>0.39296942960751297</v>
      </c>
      <c r="BA25" s="33">
        <f>BS!AZ30/BS!AZ11</f>
        <v>0.44363922361066987</v>
      </c>
      <c r="BB25" s="33">
        <f>BS!BA30/BS!BA11</f>
        <v>0.42342122037434093</v>
      </c>
      <c r="BC25" s="33">
        <f>BS!BB30/BS!BB11</f>
        <v>0.33877117159210374</v>
      </c>
      <c r="BD25" s="33">
        <f>BS!BC30/BS!BC11</f>
        <v>0.29821088266761214</v>
      </c>
      <c r="BE25" s="33">
        <f>BS!BD30/BS!BD11</f>
        <v>0.35034773303944433</v>
      </c>
      <c r="BF25" s="33">
        <f>BS!BE30/BS!BE11</f>
        <v>0.3197087278065705</v>
      </c>
      <c r="BG25" s="33">
        <f>BS!BF30/BS!BF11</f>
        <v>0.28973378923806337</v>
      </c>
      <c r="BH25" s="33">
        <f>BS!BG30/BS!BG11</f>
        <v>0.23956943148431156</v>
      </c>
      <c r="BI25" s="33">
        <f>BS!BH30/BS!BH11</f>
        <v>0.27114905420152785</v>
      </c>
      <c r="BJ25" s="33">
        <f>BS!BI30/BS!BI11</f>
        <v>0.36551808094978605</v>
      </c>
      <c r="BK25" s="33">
        <f>BS!BJ30/BS!BJ11</f>
        <v>0.34425438285187021</v>
      </c>
      <c r="BL25" s="33">
        <f>BS!BK30/BS!BK11</f>
        <v>0.29152423407215716</v>
      </c>
      <c r="BM25" s="33">
        <f>BS!BL30/BS!BL11</f>
        <v>0.31546844661626622</v>
      </c>
      <c r="BN25" s="33">
        <f>BS!BM30/BS!BM11</f>
        <v>0.30065416506372211</v>
      </c>
      <c r="BO25" s="33">
        <f>BS!BN30/BS!BN11</f>
        <v>0.26861607550616529</v>
      </c>
      <c r="BP25" s="33">
        <f>BS!BO30/BS!BO11</f>
        <v>0.25427065424512985</v>
      </c>
      <c r="BQ25" s="33">
        <f>BS!BP30/BS!BP11</f>
        <v>0.28449142594544374</v>
      </c>
      <c r="BR25" s="33">
        <f>BS!BQ30/BS!BQ11</f>
        <v>0.38290956274934013</v>
      </c>
      <c r="BS25" s="33">
        <f>BS!BR30/BS!BR11</f>
        <v>0.33732677074142187</v>
      </c>
    </row>
    <row r="26" spans="1:71" s="29" customFormat="1" x14ac:dyDescent="0.25">
      <c r="A26" s="27" t="s">
        <v>275</v>
      </c>
      <c r="B26" s="27"/>
      <c r="C26" s="27" t="s">
        <v>238</v>
      </c>
      <c r="D26" s="39">
        <f>D31/D32</f>
        <v>4.3541999999999996</v>
      </c>
      <c r="E26" s="39">
        <f t="shared" ref="E26:G26" si="0">E31/E32</f>
        <v>4.3541999999999996</v>
      </c>
      <c r="F26" s="39">
        <f t="shared" si="0"/>
        <v>4.3541999999999996</v>
      </c>
      <c r="G26" s="39">
        <f t="shared" si="0"/>
        <v>4.3541999999999996</v>
      </c>
      <c r="H26" s="39">
        <v>4.3541999999999996</v>
      </c>
      <c r="I26" s="39">
        <v>4.3541999999999996</v>
      </c>
      <c r="J26" s="39">
        <v>4.3541999999999996</v>
      </c>
      <c r="K26" s="39">
        <v>4.3541999999999996</v>
      </c>
      <c r="L26" s="39">
        <v>4.2716529999999997</v>
      </c>
      <c r="M26" s="39">
        <v>4.2716529999999997</v>
      </c>
      <c r="N26" s="39">
        <v>4.2716529999999997</v>
      </c>
      <c r="O26" s="39">
        <v>4.2716529999999997</v>
      </c>
      <c r="P26" s="39">
        <v>41.258879999999998</v>
      </c>
      <c r="Q26" s="39">
        <v>41.258879999999998</v>
      </c>
      <c r="R26" s="39">
        <v>41.258879999999998</v>
      </c>
      <c r="S26" s="39">
        <v>41.258879999999998</v>
      </c>
      <c r="T26" s="39">
        <v>41.258879999999998</v>
      </c>
      <c r="U26" s="39">
        <v>41.258879999999998</v>
      </c>
      <c r="V26" s="39">
        <v>41.258879999999998</v>
      </c>
      <c r="W26" s="39">
        <v>41.258879999999998</v>
      </c>
      <c r="X26" s="39">
        <v>38.394448275862068</v>
      </c>
      <c r="Y26" s="39">
        <v>38.394448275862068</v>
      </c>
      <c r="Z26" s="39">
        <v>38.394448275862068</v>
      </c>
      <c r="AA26" s="39">
        <v>38.394448275862068</v>
      </c>
      <c r="AB26" s="39">
        <v>35.867969999999993</v>
      </c>
      <c r="AC26" s="39">
        <v>35.867969999999993</v>
      </c>
      <c r="AD26" s="39">
        <v>35.867969999999993</v>
      </c>
      <c r="AE26" s="39">
        <v>35.867969999999993</v>
      </c>
      <c r="AF26" s="39">
        <f>AF31/AF32</f>
        <v>35.583314691125246</v>
      </c>
      <c r="AG26" s="39">
        <f t="shared" ref="AG26:AI26" si="1">AG31/AG32</f>
        <v>35.583314691125246</v>
      </c>
      <c r="AH26" s="39">
        <f t="shared" si="1"/>
        <v>35.583314691125246</v>
      </c>
      <c r="AI26" s="39">
        <f t="shared" si="1"/>
        <v>35.583314691125246</v>
      </c>
      <c r="AJ26" s="39">
        <f>AJ31/AJ32</f>
        <v>35.133904317535396</v>
      </c>
      <c r="AK26" s="39">
        <f t="shared" ref="AK26:AQ26" si="2">AK31/AK32</f>
        <v>35.133904317535396</v>
      </c>
      <c r="AL26" s="39">
        <f t="shared" si="2"/>
        <v>35.133904317535396</v>
      </c>
      <c r="AM26" s="39">
        <f t="shared" si="2"/>
        <v>35.133904317535396</v>
      </c>
      <c r="AN26" s="39">
        <f t="shared" si="2"/>
        <v>35.02404844843565</v>
      </c>
      <c r="AO26" s="39">
        <f t="shared" si="2"/>
        <v>35.02404844843565</v>
      </c>
      <c r="AP26" s="39">
        <f t="shared" si="2"/>
        <v>35.02404844843565</v>
      </c>
      <c r="AQ26" s="39">
        <f t="shared" si="2"/>
        <v>35.02404844843565</v>
      </c>
      <c r="AR26" s="39">
        <v>35.02404844843565</v>
      </c>
      <c r="AS26" s="39">
        <v>35.02404844843565</v>
      </c>
      <c r="AT26" s="39">
        <v>35.02404844843565</v>
      </c>
      <c r="AU26" s="39">
        <v>35.02404844843565</v>
      </c>
      <c r="AV26" s="39">
        <f>AV31/AV32</f>
        <v>33.457142857142856</v>
      </c>
      <c r="AW26" s="39">
        <f t="shared" ref="AW26:AY26" si="3">AW31/AW32</f>
        <v>33.457142857142856</v>
      </c>
      <c r="AX26" s="39">
        <f t="shared" si="3"/>
        <v>33.457142857142856</v>
      </c>
      <c r="AY26" s="39">
        <f t="shared" si="3"/>
        <v>33.457142857142856</v>
      </c>
      <c r="AZ26" s="39">
        <v>32.799999999999997</v>
      </c>
      <c r="BA26" s="39">
        <v>32.799999999999997</v>
      </c>
      <c r="BB26" s="39">
        <v>32.799999999999997</v>
      </c>
      <c r="BC26" s="39">
        <v>32.799999999999997</v>
      </c>
      <c r="BD26" s="39">
        <f>BD31/BD32</f>
        <v>35.867969999999993</v>
      </c>
      <c r="BE26" s="39">
        <f t="shared" ref="BE26:BG26" si="4">BE31/BE32</f>
        <v>35.867969999999993</v>
      </c>
      <c r="BF26" s="39">
        <f t="shared" si="4"/>
        <v>35.867969999999993</v>
      </c>
      <c r="BG26" s="39">
        <f t="shared" si="4"/>
        <v>35.867969999999993</v>
      </c>
      <c r="BH26" s="39">
        <v>35.06165</v>
      </c>
      <c r="BI26" s="39">
        <v>35.06165</v>
      </c>
      <c r="BJ26" s="39">
        <v>35.06165</v>
      </c>
      <c r="BK26" s="39">
        <v>35.06165</v>
      </c>
      <c r="BL26" s="39">
        <v>35.006689999999999</v>
      </c>
      <c r="BM26" s="39">
        <v>35.006689999999999</v>
      </c>
      <c r="BN26" s="39">
        <v>35.006689999999999</v>
      </c>
      <c r="BO26" s="39">
        <v>35.006689999999999</v>
      </c>
      <c r="BP26" s="39">
        <v>35.01</v>
      </c>
      <c r="BQ26" s="39">
        <v>35.01</v>
      </c>
      <c r="BR26" s="39">
        <v>35.01</v>
      </c>
      <c r="BS26" s="39">
        <v>35.01</v>
      </c>
    </row>
    <row r="27" spans="1:71" s="29" customFormat="1" x14ac:dyDescent="0.25">
      <c r="A27" s="27" t="s">
        <v>213</v>
      </c>
      <c r="B27" s="27"/>
      <c r="C27" s="27" t="s">
        <v>239</v>
      </c>
      <c r="D27" s="28">
        <v>0.14726441620458366</v>
      </c>
      <c r="E27" s="28">
        <v>0.27264536676720341</v>
      </c>
      <c r="F27" s="28">
        <v>0.58726175730364472</v>
      </c>
      <c r="G27" s="28">
        <v>0.38964541559460292</v>
      </c>
      <c r="H27" s="28">
        <v>0.18298302121897456</v>
      </c>
      <c r="I27" s="28">
        <v>0.12937185615081986</v>
      </c>
      <c r="J27" s="28">
        <v>0.35632135393313225</v>
      </c>
      <c r="K27" s="28">
        <v>0.19741679642963161</v>
      </c>
      <c r="L27" s="28">
        <v>0.23825080013156116</v>
      </c>
      <c r="M27" s="28">
        <v>0.65678301106272996</v>
      </c>
      <c r="N27" s="28">
        <v>1.1418274687010876</v>
      </c>
      <c r="O27" s="28">
        <v>0.33554445357174056</v>
      </c>
      <c r="P27" s="28">
        <v>-6.66298555835904E-2</v>
      </c>
      <c r="Q27" s="28">
        <v>-4.2524617059143552E-2</v>
      </c>
      <c r="R27" s="28">
        <v>1.6804875080817048E-2</v>
      </c>
      <c r="S27" s="28">
        <v>-3.904992484318514E-2</v>
      </c>
      <c r="T27" s="28">
        <v>-3.0464978216685878E-3</v>
      </c>
      <c r="U27" s="28">
        <v>8.5147508241566732E-3</v>
      </c>
      <c r="V27" s="28">
        <v>6.406770879808571E-2</v>
      </c>
      <c r="W27" s="28">
        <v>3.7154638179935098E-2</v>
      </c>
      <c r="X27" s="28">
        <v>-1.1292288005620002E-2</v>
      </c>
      <c r="Y27" s="28">
        <v>3.1598793891477746E-2</v>
      </c>
      <c r="Z27" s="28">
        <v>7.4180601367579882E-2</v>
      </c>
      <c r="AA27" s="28">
        <v>9.1266127307946823E-2</v>
      </c>
      <c r="AB27" s="28">
        <v>6.5727359281287602E-3</v>
      </c>
      <c r="AC27" s="28">
        <v>7.154915609232057E-2</v>
      </c>
      <c r="AD27" s="28">
        <v>8.1400185370351388E-2</v>
      </c>
      <c r="AE27" s="30">
        <v>6.376522803984376E-2</v>
      </c>
      <c r="AF27" s="30">
        <v>-9.2868369351669939E-3</v>
      </c>
      <c r="AG27" s="28">
        <v>9.8476284030311528E-2</v>
      </c>
      <c r="AH27" s="28">
        <v>7.5010945832163903E-2</v>
      </c>
      <c r="AI27" s="28">
        <v>7.3562166713443719E-2</v>
      </c>
      <c r="AJ27" s="28">
        <v>1.0353610005685049E-2</v>
      </c>
      <c r="AK27" s="28">
        <v>7.6366117111995438E-2</v>
      </c>
      <c r="AL27" s="28">
        <v>7.4206367254121663E-2</v>
      </c>
      <c r="AM27" s="28">
        <v>0.10923223422399089</v>
      </c>
      <c r="AN27" s="28">
        <v>-1.7051040775591674E-2</v>
      </c>
      <c r="AO27" s="28">
        <v>5.3840604505275176E-2</v>
      </c>
      <c r="AP27" s="28">
        <v>-4.7481608212147142E-2</v>
      </c>
      <c r="AQ27" s="28">
        <v>-2.6461362988309102E-4</v>
      </c>
      <c r="AR27" s="28">
        <v>-1.3133832905617337E-3</v>
      </c>
      <c r="AS27" s="28">
        <v>2.9636779469632168E-2</v>
      </c>
      <c r="AT27" s="28">
        <v>1.7873433475905334E-2</v>
      </c>
      <c r="AU27" s="28">
        <v>6.5012472882805816E-2</v>
      </c>
      <c r="AV27" s="28">
        <v>-2.6434713919726731E-2</v>
      </c>
      <c r="AW27" s="28">
        <v>-3.0414133219470535E-2</v>
      </c>
      <c r="AX27" s="28">
        <v>0.24865352446626815</v>
      </c>
      <c r="AY27" s="28">
        <v>0.23510819628522633</v>
      </c>
      <c r="AZ27" s="28">
        <v>1.1965243902439027E-2</v>
      </c>
      <c r="BA27" s="28">
        <v>1.3766463414634146E-2</v>
      </c>
      <c r="BB27" s="28">
        <v>6.7137804878048796E-2</v>
      </c>
      <c r="BC27" s="28">
        <v>0.15578902439024392</v>
      </c>
      <c r="BD27" s="28">
        <v>6.759094534761795E-3</v>
      </c>
      <c r="BE27" s="28">
        <v>-0.10949699690280773</v>
      </c>
      <c r="BF27" s="28">
        <v>8.0292862963808664E-2</v>
      </c>
      <c r="BG27" s="28">
        <v>7.5918932685624538E-2</v>
      </c>
      <c r="BH27" s="28">
        <v>-2.0821895147547252E-2</v>
      </c>
      <c r="BI27" s="28">
        <v>-2.3956373986962962E-2</v>
      </c>
      <c r="BJ27" s="28">
        <v>8.4106709182254685E-2</v>
      </c>
      <c r="BK27" s="28">
        <v>7.7636962322081254E-2</v>
      </c>
      <c r="BL27" s="28">
        <v>2.926069274187305E-2</v>
      </c>
      <c r="BM27" s="28">
        <v>3.1699083803695807E-2</v>
      </c>
      <c r="BN27" s="28">
        <v>2.8073776755243071E-2</v>
      </c>
      <c r="BO27" s="28">
        <v>2.6972844333468832E-2</v>
      </c>
      <c r="BP27" s="28">
        <v>-1.3277063696086833E-2</v>
      </c>
      <c r="BQ27" s="28">
        <v>-1.4972007997714941E-2</v>
      </c>
      <c r="BR27" s="28">
        <v>2.3343616109682955E-2</v>
      </c>
      <c r="BS27" s="28">
        <v>2.0700942587832043E-2</v>
      </c>
    </row>
    <row r="28" spans="1:71" s="29" customFormat="1" x14ac:dyDescent="0.25">
      <c r="A28" s="29" t="s">
        <v>276</v>
      </c>
      <c r="B28" s="27"/>
      <c r="C28" s="27" t="s">
        <v>240</v>
      </c>
      <c r="D28" s="39">
        <v>1971</v>
      </c>
      <c r="E28" s="39">
        <v>1959</v>
      </c>
      <c r="F28" s="39">
        <v>1907</v>
      </c>
      <c r="G28" s="39">
        <v>1691</v>
      </c>
      <c r="H28" s="39">
        <v>1832</v>
      </c>
      <c r="I28" s="39">
        <v>1842</v>
      </c>
      <c r="J28" s="39">
        <v>1826</v>
      </c>
      <c r="K28" s="39">
        <v>1768</v>
      </c>
      <c r="L28" s="39">
        <v>1778</v>
      </c>
      <c r="M28" s="39">
        <v>1672</v>
      </c>
      <c r="N28" s="39">
        <v>1693</v>
      </c>
      <c r="O28" s="39">
        <v>1858</v>
      </c>
      <c r="P28" s="39">
        <v>1768</v>
      </c>
      <c r="Q28" s="39">
        <v>1643</v>
      </c>
      <c r="R28" s="39">
        <v>1974</v>
      </c>
      <c r="S28" s="39">
        <v>2295</v>
      </c>
      <c r="T28" s="39">
        <v>1681</v>
      </c>
      <c r="U28" s="39">
        <v>1631</v>
      </c>
      <c r="V28" s="39">
        <v>1610</v>
      </c>
      <c r="W28" s="39">
        <v>1786</v>
      </c>
      <c r="X28" s="39">
        <v>1458</v>
      </c>
      <c r="Y28" s="39">
        <v>1529</v>
      </c>
      <c r="Z28" s="39">
        <v>1518</v>
      </c>
      <c r="AA28" s="39">
        <v>1607</v>
      </c>
      <c r="AB28" s="39">
        <v>1477</v>
      </c>
      <c r="AC28" s="39">
        <v>1538</v>
      </c>
      <c r="AD28" s="39">
        <v>1543</v>
      </c>
      <c r="AE28" s="39">
        <v>1599</v>
      </c>
      <c r="AF28" s="39">
        <v>1489</v>
      </c>
      <c r="AG28" s="39">
        <v>1556</v>
      </c>
      <c r="AH28" s="39">
        <v>1567</v>
      </c>
      <c r="AI28" s="39">
        <v>1688</v>
      </c>
      <c r="AJ28" s="39">
        <v>1571</v>
      </c>
      <c r="AK28" s="39">
        <v>1702</v>
      </c>
      <c r="AL28" s="39">
        <v>1595</v>
      </c>
      <c r="AM28" s="39">
        <v>1720</v>
      </c>
      <c r="AN28" s="39">
        <v>1575</v>
      </c>
      <c r="AO28" s="39">
        <v>1674</v>
      </c>
      <c r="AP28" s="39">
        <v>1671</v>
      </c>
      <c r="AQ28" s="39">
        <v>1665</v>
      </c>
      <c r="AR28" s="39">
        <v>1534</v>
      </c>
      <c r="AS28" s="39">
        <v>1635</v>
      </c>
      <c r="AT28" s="39">
        <v>1648</v>
      </c>
      <c r="AU28" s="39">
        <v>1577</v>
      </c>
      <c r="AV28" s="39">
        <v>1586</v>
      </c>
      <c r="AW28" s="39">
        <v>1595</v>
      </c>
      <c r="AX28" s="39">
        <v>1586</v>
      </c>
      <c r="AY28" s="39">
        <v>1577</v>
      </c>
      <c r="AZ28" s="39">
        <v>1563</v>
      </c>
      <c r="BA28" s="39">
        <v>1548</v>
      </c>
      <c r="BB28" s="39">
        <v>1545</v>
      </c>
      <c r="BC28" s="39">
        <v>1542</v>
      </c>
      <c r="BD28" s="39">
        <v>1519</v>
      </c>
      <c r="BE28" s="39">
        <v>1495</v>
      </c>
      <c r="BF28" s="39">
        <v>1490</v>
      </c>
      <c r="BG28" s="39">
        <v>1484</v>
      </c>
      <c r="BH28" s="39">
        <v>1469</v>
      </c>
      <c r="BI28" s="39">
        <v>1454</v>
      </c>
      <c r="BJ28" s="39">
        <v>1454</v>
      </c>
      <c r="BK28" s="39">
        <v>1453</v>
      </c>
      <c r="BL28" s="39">
        <v>1425</v>
      </c>
      <c r="BM28" s="39">
        <v>1396</v>
      </c>
      <c r="BN28" s="39">
        <v>1391</v>
      </c>
      <c r="BO28" s="39">
        <v>1386</v>
      </c>
      <c r="BP28" s="39">
        <v>1362</v>
      </c>
      <c r="BQ28" s="39">
        <v>1338</v>
      </c>
      <c r="BR28" s="39">
        <v>1332</v>
      </c>
      <c r="BS28" s="39">
        <v>1326</v>
      </c>
    </row>
    <row r="29" spans="1:71" s="29" customFormat="1" x14ac:dyDescent="0.25">
      <c r="A29" s="27" t="s">
        <v>241</v>
      </c>
      <c r="B29" s="27"/>
      <c r="C29" s="27" t="s">
        <v>242</v>
      </c>
      <c r="D29" s="39">
        <f>D39/D27</f>
        <v>145.53333406914987</v>
      </c>
      <c r="E29" s="39">
        <f t="shared" ref="E29:BP29" si="5">E39/E27</f>
        <v>81.793944509027185</v>
      </c>
      <c r="F29" s="39">
        <f t="shared" si="5"/>
        <v>35.015084405313758</v>
      </c>
      <c r="G29" s="39">
        <f t="shared" si="5"/>
        <v>55.746838357773996</v>
      </c>
      <c r="H29" s="39">
        <f t="shared" si="5"/>
        <v>113.16804855472944</v>
      </c>
      <c r="I29" s="39">
        <f t="shared" si="5"/>
        <v>114.17182577005482</v>
      </c>
      <c r="J29" s="39">
        <f t="shared" si="5"/>
        <v>38.811471154757783</v>
      </c>
      <c r="K29" s="39">
        <f t="shared" si="5"/>
        <v>80.68766887156869</v>
      </c>
      <c r="L29" s="39">
        <f t="shared" si="5"/>
        <v>71.356298323498947</v>
      </c>
      <c r="M29" s="39">
        <f t="shared" si="5"/>
        <v>26.480103637057852</v>
      </c>
      <c r="N29" s="39">
        <f t="shared" si="5"/>
        <v>19.784391406959401</v>
      </c>
      <c r="O29" s="39">
        <f t="shared" si="5"/>
        <v>6.8187631642995346</v>
      </c>
      <c r="P29" s="39">
        <f>P39/P27</f>
        <v>-24.776192227055756</v>
      </c>
      <c r="Q29" s="39">
        <f t="shared" si="5"/>
        <v>-35.074815557434668</v>
      </c>
      <c r="R29" s="39">
        <f t="shared" si="5"/>
        <v>69.798857436253613</v>
      </c>
      <c r="S29" s="39">
        <f t="shared" si="5"/>
        <v>-12.385822301637736</v>
      </c>
      <c r="T29" s="39">
        <f t="shared" si="5"/>
        <v>-171.11978098000793</v>
      </c>
      <c r="U29" s="39">
        <f t="shared" si="5"/>
        <v>68.027832165877811</v>
      </c>
      <c r="V29" s="39">
        <f t="shared" si="5"/>
        <v>14.465696953840366</v>
      </c>
      <c r="W29" s="39">
        <f t="shared" si="5"/>
        <v>21.981870905179857</v>
      </c>
      <c r="X29" s="39">
        <f t="shared" si="5"/>
        <v>-89.76657958914187</v>
      </c>
      <c r="Y29" s="39">
        <f t="shared" si="5"/>
        <v>31.0711818106702</v>
      </c>
      <c r="Z29" s="39">
        <f t="shared" si="5"/>
        <v>18.506170948891395</v>
      </c>
      <c r="AA29" s="39">
        <f t="shared" si="5"/>
        <v>19.634885941347104</v>
      </c>
      <c r="AB29" s="39">
        <f t="shared" si="5"/>
        <v>266.25137828992627</v>
      </c>
      <c r="AC29" s="39">
        <f t="shared" si="5"/>
        <v>19.706731385911294</v>
      </c>
      <c r="AD29" s="39">
        <f t="shared" si="5"/>
        <v>17.198978032179344</v>
      </c>
      <c r="AE29" s="39">
        <f t="shared" si="5"/>
        <v>19.603160506521458</v>
      </c>
      <c r="AF29" s="39">
        <f t="shared" si="5"/>
        <v>-146.33615400888513</v>
      </c>
      <c r="AG29" s="39">
        <f t="shared" si="5"/>
        <v>13.708884461810753</v>
      </c>
      <c r="AH29" s="39">
        <f t="shared" si="5"/>
        <v>18.397315014367816</v>
      </c>
      <c r="AI29" s="39">
        <f t="shared" si="5"/>
        <v>19.031522079190545</v>
      </c>
      <c r="AJ29" s="39">
        <f t="shared" si="5"/>
        <v>151.63793103448276</v>
      </c>
      <c r="AK29" s="39">
        <f t="shared" si="5"/>
        <v>19.511270918944675</v>
      </c>
      <c r="AL29" s="39">
        <f t="shared" si="5"/>
        <v>21.426732756705405</v>
      </c>
      <c r="AM29" s="39">
        <f t="shared" si="5"/>
        <v>14.464594734554844</v>
      </c>
      <c r="AN29" s="39">
        <f t="shared" si="5"/>
        <v>-99.700658884912528</v>
      </c>
      <c r="AO29" s="39">
        <f t="shared" si="5"/>
        <v>30.646015496321866</v>
      </c>
      <c r="AP29" s="39">
        <f t="shared" si="5"/>
        <v>-32.644218643029575</v>
      </c>
      <c r="AQ29" s="39">
        <f t="shared" si="5"/>
        <v>-5290.7327586206884</v>
      </c>
      <c r="AR29" s="39">
        <f t="shared" si="5"/>
        <v>-1088.7910713318038</v>
      </c>
      <c r="AS29" s="39">
        <f t="shared" si="5"/>
        <v>46.901182411681646</v>
      </c>
      <c r="AT29" s="39">
        <f t="shared" si="5"/>
        <v>77.769053264098318</v>
      </c>
      <c r="AU29" s="39">
        <f t="shared" si="5"/>
        <v>21.841962580930446</v>
      </c>
      <c r="AV29" s="39">
        <f t="shared" si="5"/>
        <v>-51.825792560503054</v>
      </c>
      <c r="AW29" s="39">
        <f t="shared" si="5"/>
        <v>-44.716053230455195</v>
      </c>
      <c r="AX29" s="39">
        <f t="shared" si="5"/>
        <v>5.9922738002538569</v>
      </c>
      <c r="AY29" s="39">
        <f t="shared" si="5"/>
        <v>7.5284487226157282</v>
      </c>
      <c r="AZ29" s="39">
        <f t="shared" si="5"/>
        <v>157.12174489119906</v>
      </c>
      <c r="BA29" s="39">
        <f t="shared" si="5"/>
        <v>172.15750542587591</v>
      </c>
      <c r="BB29" s="39">
        <f t="shared" si="5"/>
        <v>37.385791873285733</v>
      </c>
      <c r="BC29" s="39">
        <f t="shared" si="5"/>
        <v>17.331131063743179</v>
      </c>
      <c r="BD29" s="39">
        <f t="shared" si="5"/>
        <v>399.46178975807948</v>
      </c>
      <c r="BE29" s="39">
        <f t="shared" si="5"/>
        <v>-23.927596866657243</v>
      </c>
      <c r="BF29" s="39">
        <f t="shared" si="5"/>
        <v>31.758738023196294</v>
      </c>
      <c r="BG29" s="39">
        <f t="shared" si="5"/>
        <v>33.061581758449499</v>
      </c>
      <c r="BH29" s="39">
        <f t="shared" si="5"/>
        <v>-132.07251215670158</v>
      </c>
      <c r="BI29" s="39">
        <f t="shared" si="5"/>
        <v>-108.53061491755463</v>
      </c>
      <c r="BJ29" s="39">
        <f t="shared" si="5"/>
        <v>27.821799506259918</v>
      </c>
      <c r="BK29" s="39">
        <f t="shared" si="5"/>
        <v>32.458766090636573</v>
      </c>
      <c r="BL29" s="39">
        <f t="shared" si="5"/>
        <v>77.236722313339584</v>
      </c>
      <c r="BM29" s="39">
        <f t="shared" si="5"/>
        <v>80.128498846514319</v>
      </c>
      <c r="BN29" s="39">
        <f t="shared" si="5"/>
        <v>95.462752424270178</v>
      </c>
      <c r="BO29" s="39">
        <f t="shared" si="5"/>
        <v>109.74000232994079</v>
      </c>
      <c r="BP29" s="39">
        <f t="shared" si="5"/>
        <v>-215.40907428522254</v>
      </c>
      <c r="BQ29" s="39">
        <f t="shared" ref="BQ29:BS29" si="6">BQ39/BQ27</f>
        <v>-196.36644600034336</v>
      </c>
      <c r="BR29" s="39">
        <f t="shared" si="6"/>
        <v>122.51743631157767</v>
      </c>
      <c r="BS29" s="39">
        <f t="shared" si="6"/>
        <v>139.12409967712563</v>
      </c>
    </row>
    <row r="30" spans="1:71" ht="30" x14ac:dyDescent="0.25">
      <c r="A30" s="27" t="s">
        <v>277</v>
      </c>
      <c r="B30" s="27" t="s">
        <v>243</v>
      </c>
      <c r="C30" s="27" t="s">
        <v>244</v>
      </c>
      <c r="D30" s="30">
        <f>(BS!C11-BS!C17)/Indicators!D26</f>
        <v>13.172782074972067</v>
      </c>
      <c r="E30" s="30">
        <f>(BS!D11-BS!D17)/Indicators!E26</f>
        <v>11.997393864154004</v>
      </c>
      <c r="F30" s="30">
        <f>(BS!E11-BS!E17)/Indicators!F26</f>
        <v>12.584522591271373</v>
      </c>
      <c r="G30" s="30">
        <f>(BS!F11-BS!F17)/Indicators!G26</f>
        <v>12.931598347258511</v>
      </c>
      <c r="H30" s="30">
        <f>(BS!G11-BS!G17)/Indicators!H26</f>
        <v>13.114581368477483</v>
      </c>
      <c r="I30" s="30">
        <f>(BS!H11-BS!H17)/Indicators!I26</f>
        <v>12.560311097369627</v>
      </c>
      <c r="J30" s="30">
        <f>(BS!I11-BS!I17)/Indicators!J26</f>
        <v>12.641991631741456</v>
      </c>
      <c r="K30" s="30">
        <f>(BS!J11-BS!J17)/Indicators!K26</f>
        <v>12.839607973450494</v>
      </c>
      <c r="L30" s="30">
        <f>(BS!K11-BS!K17)/Indicators!L26</f>
        <v>13.325976099447344</v>
      </c>
      <c r="M30" s="30">
        <f>(BS!L11-BS!L17)/Indicators!M26</f>
        <v>13.299262720035893</v>
      </c>
      <c r="N30" s="30">
        <f>(BS!M11-BS!M17)/Indicators!N26</f>
        <v>14.122292447638914</v>
      </c>
      <c r="O30" s="30">
        <f>(BS!N11-BS!N17)/Indicators!O26</f>
        <v>14.482041663773824</v>
      </c>
      <c r="P30" s="30">
        <f>(BS!O11-BS!O17)/Indicators!P26</f>
        <v>1.39655952676638</v>
      </c>
      <c r="Q30" s="30">
        <f>(BS!P11-BS!P17)/Indicators!Q26</f>
        <v>1.2371729379672853</v>
      </c>
      <c r="R30" s="30">
        <f>(BS!Q11-BS!Q17)/Indicators!R26</f>
        <v>1.2539778130481023</v>
      </c>
      <c r="S30" s="30">
        <f>(BS!R11-BS!R17)/Indicators!S26</f>
        <v>1.2149278882049173</v>
      </c>
      <c r="T30" s="30">
        <f>(BS!S11-BS!S17)/Indicators!T26</f>
        <v>1.2166827832634823</v>
      </c>
      <c r="U30" s="30">
        <f>(BS!T11-BS!T17)/Indicators!U26</f>
        <v>1.2253519648527926</v>
      </c>
      <c r="V30" s="30">
        <f>(BS!U11-BS!U17)/Indicators!V26</f>
        <v>1.2645212225599598</v>
      </c>
      <c r="W30" s="30">
        <f>(BS!V11-BS!V17)/Indicators!W26</f>
        <v>1.3016758607398948</v>
      </c>
      <c r="X30" s="30">
        <f>(BS!W11-BS!W17)/Indicators!X26</f>
        <v>1.3876162643859866</v>
      </c>
      <c r="Y30" s="30">
        <f>(BS!X11-BS!X17)/Indicators!Y26</f>
        <v>1.3913124708808116</v>
      </c>
      <c r="Z30" s="30">
        <f>(BS!Y11-BS!Y17)/Indicators!Z26</f>
        <v>1.3767463999797751</v>
      </c>
      <c r="AA30" s="30">
        <f>(BS!Z11-BS!Z17)/Indicators!AA26</f>
        <v>1.4681784794160608</v>
      </c>
      <c r="AB30" s="30">
        <f>(BS!AA11-BS!AA17)/Indicators!AB26</f>
        <v>1.5781671887971869</v>
      </c>
      <c r="AC30" s="30">
        <f>(BS!AB11-BS!AB17)/Indicators!AC26</f>
        <v>1.6164408599265856</v>
      </c>
      <c r="AD30" s="30">
        <f>(BS!AC11-BS!AC17)/Indicators!AD26</f>
        <v>1.6670525414960096</v>
      </c>
      <c r="AE30" s="30">
        <f>(BS!AD11-BS!AD17)/Indicators!AE26</f>
        <v>2.2947811210889548</v>
      </c>
      <c r="AF30" s="30">
        <f>(BS!AE11-BS!AE17)/Indicators!AF26</f>
        <v>2.3458908223407238</v>
      </c>
      <c r="AG30" s="30">
        <f>(BS!AF11-BS!AF17)/Indicators!AG26</f>
        <v>2.4057465618860516</v>
      </c>
      <c r="AH30" s="30">
        <f>(BS!AG11-BS!AG17)/Indicators!AH26</f>
        <v>2.4807575077182151</v>
      </c>
      <c r="AI30" s="30">
        <f>(BS!AH11-BS!AH17)/Indicators!AI26</f>
        <v>2.5538638787538592</v>
      </c>
      <c r="AJ30" s="30">
        <f>(BS!AI11-BS!AI17)/Indicators!AJ26</f>
        <v>2.6081287663445143</v>
      </c>
      <c r="AK30" s="30">
        <f>(BS!AJ11-BS!AJ17)/Indicators!AK26</f>
        <v>2.6555855599772591</v>
      </c>
      <c r="AL30" s="30">
        <f>(BS!AK11-BS!AK17)/Indicators!AL26</f>
        <v>2.7297919272313811</v>
      </c>
      <c r="AM30" s="30">
        <f>(BS!AL11-BS!AL17)/Indicators!AM26</f>
        <v>2.8390241614553724</v>
      </c>
      <c r="AN30" s="30">
        <f>(BS!AM11-BS!AM17)/Indicators!AN26</f>
        <v>2.8308862275449105</v>
      </c>
      <c r="AO30" s="30">
        <f>(BS!AN11-BS!AN17)/Indicators!AO26</f>
        <v>2.8557268320501854</v>
      </c>
      <c r="AP30" s="30">
        <f>(BS!AO11-BS!AO17)/Indicators!AP26</f>
        <v>2.8082452238380382</v>
      </c>
      <c r="AQ30" s="30">
        <f>(BS!AP11-BS!AP17)/Indicators!AQ26</f>
        <v>2.8079806102081553</v>
      </c>
      <c r="AR30" s="30">
        <f>(BS!AQ11-BS!AQ17)/Indicators!AR26</f>
        <v>2.8073567835757061</v>
      </c>
      <c r="AS30" s="30">
        <f>(BS!AR11-BS!AR17)/Indicators!AS26</f>
        <v>2.8367080449386943</v>
      </c>
      <c r="AT30" s="30">
        <f>(BS!AS11-BS!AS17)/Indicators!AT26</f>
        <v>2.8545814784145991</v>
      </c>
      <c r="AU30" s="30">
        <f>(BS!AT11-BS!AT17)/Indicators!AU26</f>
        <v>3.3015315225548907</v>
      </c>
      <c r="AV30" s="30">
        <f>(BS!AU11-BS!AU17)/Indicators!AV26</f>
        <v>3.392728437233135</v>
      </c>
      <c r="AW30" s="30">
        <f>(BS!AV11-BS!AV17)/Indicators!AW26</f>
        <v>3.3293040136635361</v>
      </c>
      <c r="AX30" s="30">
        <f>(BS!AW11-BS!AW17)/Indicators!AX26</f>
        <v>3.4888663535439792</v>
      </c>
      <c r="AY30" s="30">
        <f>(BS!AX11-BS!AX17)/Indicators!AY26</f>
        <v>3.6484286934244237</v>
      </c>
      <c r="AZ30" s="30">
        <f>(BS!AY11-BS!AY17)/Indicators!AZ26</f>
        <v>3.6851829268292691</v>
      </c>
      <c r="BA30" s="30">
        <f>(BS!AZ11-BS!AZ17)/Indicators!BA26</f>
        <v>3.6488414634146351</v>
      </c>
      <c r="BB30" s="30">
        <f>(BS!BA11-BS!BA17)/Indicators!BB26</f>
        <v>3.8685670731707313</v>
      </c>
      <c r="BC30" s="30">
        <f>(BS!BB11-BS!BB17)/Indicators!BC26</f>
        <v>4.0882926829268298</v>
      </c>
      <c r="BD30" s="30">
        <f>(BS!BC11-BS!BC17)/Indicators!BD26</f>
        <v>3.6372284241344022</v>
      </c>
      <c r="BE30" s="30">
        <f>(BS!BD11-BS!BD17)/Indicators!BE26</f>
        <v>3.5358566431275604</v>
      </c>
      <c r="BF30" s="30">
        <f>(BS!BE11-BS!BE17)/Indicators!BF26</f>
        <v>3.5845769916725159</v>
      </c>
      <c r="BG30" s="30">
        <f>(BS!BF11-BS!BF17)/Indicators!BG26</f>
        <v>3.6332973402174709</v>
      </c>
      <c r="BH30" s="30">
        <f>(BS!BG11-BS!BG17)/Indicators!BH26</f>
        <v>3.6444519867148299</v>
      </c>
      <c r="BI30" s="30">
        <f>(BS!BH11-BS!BH17)/Indicators!BI26</f>
        <v>3.572050944550528</v>
      </c>
      <c r="BJ30" s="30">
        <f>(BS!BI11-BS!BI17)/Indicators!BJ26</f>
        <v>3.6508977757749568</v>
      </c>
      <c r="BK30" s="30">
        <f>(BS!BJ11-BS!BJ17)/Indicators!BK26</f>
        <v>3.7297446069993856</v>
      </c>
      <c r="BL30" s="30">
        <f>(BS!BK11-BS!BK17)/Indicators!BL26</f>
        <v>3.7160754130139129</v>
      </c>
      <c r="BM30" s="30">
        <f>(BS!BL11-BS!BL17)/Indicators!BM26</f>
        <v>3.6965505736189281</v>
      </c>
      <c r="BN30" s="30">
        <f>(BS!BM11-BS!BM17)/Indicators!BN26</f>
        <v>3.9254211123645222</v>
      </c>
      <c r="BO30" s="30">
        <f>(BS!BN11-BS!BN17)/Indicators!BO26</f>
        <v>4.1542916511101167</v>
      </c>
      <c r="BP30" s="30">
        <f>(BS!BO11-BS!BO17)/Indicators!BP26</f>
        <v>4.0876178234790057</v>
      </c>
      <c r="BQ30" s="30">
        <f>(BS!BP11-BS!BP17)/Indicators!BQ26</f>
        <v>4.0213367609254504</v>
      </c>
      <c r="BR30" s="30">
        <f>(BS!BQ11-BS!BQ17)/Indicators!BR26</f>
        <v>4.0455155669808622</v>
      </c>
      <c r="BS30" s="30">
        <f>(BS!BR11-BS!BR17)/Indicators!BS26</f>
        <v>4.0696943730362749</v>
      </c>
    </row>
    <row r="31" spans="1:71" x14ac:dyDescent="0.25">
      <c r="A31" s="51" t="s">
        <v>278</v>
      </c>
      <c r="B31" s="52"/>
      <c r="C31" s="51"/>
      <c r="D31">
        <f>21.771/3.4528</f>
        <v>6.3053174235403153</v>
      </c>
      <c r="E31">
        <f t="shared" ref="E31:G31" si="7">21.771/3.4528</f>
        <v>6.3053174235403153</v>
      </c>
      <c r="F31">
        <f t="shared" si="7"/>
        <v>6.3053174235403153</v>
      </c>
      <c r="G31">
        <f t="shared" si="7"/>
        <v>6.3053174235403153</v>
      </c>
      <c r="H31">
        <v>2.9761353104726598</v>
      </c>
      <c r="I31">
        <v>2.9761353104726598</v>
      </c>
      <c r="J31">
        <v>2.9761353104726598</v>
      </c>
      <c r="K31">
        <v>2.9761353104726598</v>
      </c>
      <c r="L31">
        <v>2.9196886584800743</v>
      </c>
      <c r="M31">
        <v>2.9196886584800743</v>
      </c>
      <c r="N31">
        <v>2.9196886584800743</v>
      </c>
      <c r="O31">
        <v>2.9196886584800743</v>
      </c>
      <c r="P31">
        <v>2.8678554200000002</v>
      </c>
      <c r="Q31">
        <v>2.8678554200000002</v>
      </c>
      <c r="R31">
        <v>2.8678554200000002</v>
      </c>
      <c r="S31">
        <v>2.8678554200000002</v>
      </c>
      <c r="T31">
        <v>0</v>
      </c>
      <c r="U31">
        <v>0</v>
      </c>
      <c r="V31">
        <v>0</v>
      </c>
      <c r="W31">
        <v>0</v>
      </c>
      <c r="X31">
        <v>1.1134390000000001</v>
      </c>
      <c r="Y31">
        <v>1.1134390000000001</v>
      </c>
      <c r="Z31">
        <v>1.1134390000000001</v>
      </c>
      <c r="AA31">
        <v>1.1134390000000001</v>
      </c>
      <c r="AB31">
        <v>1.038808</v>
      </c>
      <c r="AC31">
        <v>1.038808</v>
      </c>
      <c r="AD31">
        <v>1.038808</v>
      </c>
      <c r="AE31">
        <v>1.038808</v>
      </c>
      <c r="AF31">
        <v>1.0319161260426322</v>
      </c>
      <c r="AG31">
        <v>1.0319161260426322</v>
      </c>
      <c r="AH31">
        <v>1.0319161260426322</v>
      </c>
      <c r="AI31">
        <v>1.0319161260426322</v>
      </c>
      <c r="AJ31">
        <v>1.0188832252085265</v>
      </c>
      <c r="AK31">
        <v>1.0188832252085265</v>
      </c>
      <c r="AL31">
        <v>1.0188832252085265</v>
      </c>
      <c r="AM31">
        <v>1.0188832252085265</v>
      </c>
      <c r="AN31">
        <v>1.0156974050046339</v>
      </c>
      <c r="AO31">
        <v>1.0156974050046339</v>
      </c>
      <c r="AP31">
        <v>1.0156974050046339</v>
      </c>
      <c r="AQ31">
        <v>1.0156974050046339</v>
      </c>
      <c r="AR31">
        <v>0</v>
      </c>
      <c r="AS31">
        <v>0</v>
      </c>
      <c r="AT31">
        <v>0</v>
      </c>
      <c r="AU31">
        <v>0</v>
      </c>
      <c r="AV31">
        <v>2.3420000000000001</v>
      </c>
      <c r="AW31">
        <v>2.3420000000000001</v>
      </c>
      <c r="AX31">
        <v>2.3420000000000001</v>
      </c>
      <c r="AY31">
        <v>2.3420000000000001</v>
      </c>
      <c r="AZ31">
        <v>3.28</v>
      </c>
      <c r="BA31">
        <v>3.28</v>
      </c>
      <c r="BB31">
        <v>3.28</v>
      </c>
      <c r="BC31">
        <v>3.28</v>
      </c>
      <c r="BD31">
        <v>3.5867969999999998</v>
      </c>
      <c r="BE31">
        <v>3.5867969999999998</v>
      </c>
      <c r="BF31">
        <v>3.5867969999999998</v>
      </c>
      <c r="BG31">
        <v>3.5867969999999998</v>
      </c>
      <c r="BH31">
        <v>3.5061650000000002</v>
      </c>
      <c r="BI31">
        <v>3.5061650000000002</v>
      </c>
      <c r="BJ31">
        <v>3.5061650000000002</v>
      </c>
      <c r="BK31">
        <v>3.5061650000000002</v>
      </c>
      <c r="BL31">
        <v>3.5006689999999998</v>
      </c>
      <c r="BM31">
        <v>3.5006689999999998</v>
      </c>
      <c r="BN31">
        <v>3.5006689999999998</v>
      </c>
      <c r="BO31">
        <v>3.5006689999999998</v>
      </c>
      <c r="BP31">
        <v>3.5009999999999999</v>
      </c>
      <c r="BQ31">
        <v>3.5009999999999999</v>
      </c>
      <c r="BR31">
        <v>3.5009999999999999</v>
      </c>
      <c r="BS31">
        <v>3.5009999999999999</v>
      </c>
    </row>
    <row r="32" spans="1:71" x14ac:dyDescent="0.25">
      <c r="A32" s="27" t="s">
        <v>279</v>
      </c>
      <c r="B32" s="27"/>
      <c r="C32" s="27" t="s">
        <v>245</v>
      </c>
      <c r="D32">
        <f>5/3.4528</f>
        <v>1.448100092678406</v>
      </c>
      <c r="E32">
        <f t="shared" ref="E32:G32" si="8">5/3.4528</f>
        <v>1.448100092678406</v>
      </c>
      <c r="F32">
        <f t="shared" si="8"/>
        <v>1.448100092678406</v>
      </c>
      <c r="G32">
        <f t="shared" si="8"/>
        <v>1.448100092678406</v>
      </c>
      <c r="H32">
        <v>0.68350324374420757</v>
      </c>
      <c r="I32">
        <v>0.68350324374420757</v>
      </c>
      <c r="J32">
        <v>0.68350324374420757</v>
      </c>
      <c r="K32">
        <v>0.68350324374420757</v>
      </c>
      <c r="L32">
        <v>0.68350324374420757</v>
      </c>
      <c r="M32">
        <v>0.68350324374420757</v>
      </c>
      <c r="N32">
        <v>0.68350324374420757</v>
      </c>
      <c r="O32">
        <v>0.68350324374420757</v>
      </c>
      <c r="P32">
        <v>7.0000000000000007E-2</v>
      </c>
      <c r="Q32">
        <v>7.0000000000000007E-2</v>
      </c>
      <c r="R32">
        <v>7.0000000000000007E-2</v>
      </c>
      <c r="S32">
        <v>7.0000000000000007E-2</v>
      </c>
      <c r="T32">
        <v>0</v>
      </c>
      <c r="U32">
        <v>0</v>
      </c>
      <c r="V32">
        <v>0</v>
      </c>
      <c r="W32">
        <v>0</v>
      </c>
      <c r="X32">
        <v>2.9000000000000001E-2</v>
      </c>
      <c r="Y32">
        <v>2.9000000000000001E-2</v>
      </c>
      <c r="Z32">
        <v>2.9000000000000001E-2</v>
      </c>
      <c r="AA32">
        <v>2.9000000000000001E-2</v>
      </c>
      <c r="AB32">
        <v>2.9000000000000001E-2</v>
      </c>
      <c r="AC32">
        <v>2.9000000000000001E-2</v>
      </c>
      <c r="AD32">
        <v>2.9000000000000001E-2</v>
      </c>
      <c r="AE32">
        <v>2.9000000000000001E-2</v>
      </c>
      <c r="AF32">
        <v>2.9000000000000001E-2</v>
      </c>
      <c r="AG32">
        <v>2.9000000000000001E-2</v>
      </c>
      <c r="AH32">
        <v>2.9000000000000001E-2</v>
      </c>
      <c r="AI32">
        <v>2.9000000000000001E-2</v>
      </c>
      <c r="AJ32">
        <v>2.9000000000000001E-2</v>
      </c>
      <c r="AK32">
        <v>2.9000000000000001E-2</v>
      </c>
      <c r="AL32">
        <v>2.9000000000000001E-2</v>
      </c>
      <c r="AM32">
        <v>2.9000000000000001E-2</v>
      </c>
      <c r="AN32">
        <v>2.9000000000000001E-2</v>
      </c>
      <c r="AO32">
        <v>2.9000000000000001E-2</v>
      </c>
      <c r="AP32">
        <v>2.9000000000000001E-2</v>
      </c>
      <c r="AQ32">
        <v>2.9000000000000001E-2</v>
      </c>
      <c r="AR32">
        <v>0</v>
      </c>
      <c r="AS32">
        <v>0</v>
      </c>
      <c r="AT32">
        <v>0</v>
      </c>
      <c r="AU32">
        <v>0</v>
      </c>
      <c r="AV32">
        <v>7.0000000000000007E-2</v>
      </c>
      <c r="AW32">
        <v>7.0000000000000007E-2</v>
      </c>
      <c r="AX32">
        <v>7.0000000000000007E-2</v>
      </c>
      <c r="AY32">
        <v>7.0000000000000007E-2</v>
      </c>
      <c r="AZ32">
        <v>0.1</v>
      </c>
      <c r="BA32">
        <v>0.1</v>
      </c>
      <c r="BB32">
        <v>0.1</v>
      </c>
      <c r="BC32">
        <v>0.1</v>
      </c>
      <c r="BD32">
        <v>0.1</v>
      </c>
      <c r="BE32">
        <v>0.1</v>
      </c>
      <c r="BF32">
        <v>0.1</v>
      </c>
      <c r="BG32">
        <v>0.1</v>
      </c>
      <c r="BH32">
        <v>0.1</v>
      </c>
      <c r="BI32">
        <v>0.1</v>
      </c>
      <c r="BJ32">
        <v>0.1</v>
      </c>
      <c r="BK32">
        <v>0.1</v>
      </c>
      <c r="BL32">
        <v>0.1</v>
      </c>
      <c r="BM32">
        <v>0.1</v>
      </c>
      <c r="BN32">
        <v>0.1</v>
      </c>
      <c r="BO32">
        <v>0.1</v>
      </c>
      <c r="BP32">
        <v>0.1</v>
      </c>
      <c r="BQ32">
        <v>0.1</v>
      </c>
      <c r="BR32">
        <v>0.1</v>
      </c>
      <c r="BS32">
        <v>0.1</v>
      </c>
    </row>
    <row r="33" spans="1:71" x14ac:dyDescent="0.25">
      <c r="A33" s="53" t="s">
        <v>280</v>
      </c>
      <c r="B33" s="54"/>
      <c r="C33" s="54"/>
    </row>
    <row r="34" spans="1:71" ht="60" x14ac:dyDescent="0.25">
      <c r="A34" s="27" t="s">
        <v>281</v>
      </c>
      <c r="B34" s="27"/>
      <c r="C34" s="27" t="s">
        <v>246</v>
      </c>
      <c r="D34">
        <v>829.2</v>
      </c>
      <c r="E34">
        <v>922.3</v>
      </c>
      <c r="F34">
        <v>1011.6</v>
      </c>
      <c r="G34">
        <v>1069</v>
      </c>
      <c r="H34">
        <v>958.8</v>
      </c>
      <c r="I34">
        <v>1065.7</v>
      </c>
      <c r="J34">
        <v>1092</v>
      </c>
      <c r="K34">
        <v>1114.3</v>
      </c>
      <c r="L34">
        <v>1008.9</v>
      </c>
      <c r="M34">
        <v>1153.2</v>
      </c>
      <c r="N34">
        <v>1212.5</v>
      </c>
      <c r="O34">
        <v>1240.7</v>
      </c>
      <c r="P34">
        <v>1220.2</v>
      </c>
      <c r="Q34">
        <v>1383.9</v>
      </c>
      <c r="R34">
        <v>1363.5</v>
      </c>
      <c r="S34">
        <v>1165.4000000000001</v>
      </c>
      <c r="T34">
        <v>983.8</v>
      </c>
      <c r="U34">
        <v>1043</v>
      </c>
      <c r="V34">
        <v>1069</v>
      </c>
      <c r="W34">
        <v>969.6</v>
      </c>
      <c r="X34">
        <v>1003</v>
      </c>
      <c r="Y34">
        <v>1183.5</v>
      </c>
      <c r="Z34">
        <v>1262.4000000000001</v>
      </c>
      <c r="AA34">
        <v>1296.4000000000001</v>
      </c>
      <c r="AB34">
        <v>1324.4</v>
      </c>
      <c r="AC34">
        <v>1444</v>
      </c>
      <c r="AD34">
        <v>1520.7</v>
      </c>
      <c r="AE34">
        <v>1465.6</v>
      </c>
      <c r="AF34">
        <v>1445</v>
      </c>
      <c r="AG34">
        <v>1486.2</v>
      </c>
      <c r="AH34">
        <v>1666.7</v>
      </c>
      <c r="AI34">
        <v>1652.3</v>
      </c>
      <c r="AJ34">
        <v>1476.2</v>
      </c>
      <c r="AK34">
        <v>1505.1</v>
      </c>
      <c r="AL34">
        <v>1578.7</v>
      </c>
      <c r="AM34">
        <v>1616.6</v>
      </c>
      <c r="AN34">
        <v>1546.7</v>
      </c>
      <c r="AO34">
        <v>1557.7</v>
      </c>
      <c r="AP34">
        <v>1603.1</v>
      </c>
      <c r="AQ34">
        <v>1647.7</v>
      </c>
      <c r="AR34">
        <v>1576</v>
      </c>
      <c r="AS34">
        <v>1564.6</v>
      </c>
      <c r="AT34">
        <v>1611.2</v>
      </c>
      <c r="AU34">
        <v>1676</v>
      </c>
      <c r="AV34">
        <v>1603.8</v>
      </c>
      <c r="AW34">
        <v>1578.4</v>
      </c>
      <c r="AX34">
        <v>1668.5</v>
      </c>
      <c r="AY34">
        <v>1720.7</v>
      </c>
      <c r="AZ34">
        <v>1689.1</v>
      </c>
      <c r="BA34">
        <v>1690.3</v>
      </c>
      <c r="BB34">
        <v>1869.2</v>
      </c>
      <c r="BC34">
        <v>1926.1</v>
      </c>
      <c r="BD34">
        <v>1793.5</v>
      </c>
      <c r="BE34">
        <v>1781.4</v>
      </c>
      <c r="BF34">
        <v>1934.2</v>
      </c>
      <c r="BG34">
        <v>2037.1</v>
      </c>
      <c r="BH34">
        <v>1916.3</v>
      </c>
      <c r="BI34">
        <v>1882.4</v>
      </c>
      <c r="BJ34">
        <v>1993.1</v>
      </c>
      <c r="BK34">
        <v>2074.3000000000002</v>
      </c>
      <c r="BL34">
        <v>1979.3</v>
      </c>
      <c r="BM34">
        <v>1785.3</v>
      </c>
      <c r="BN34">
        <v>1974.2</v>
      </c>
      <c r="BO34">
        <v>2033.6</v>
      </c>
      <c r="BP34">
        <v>2060.9</v>
      </c>
      <c r="BQ34">
        <v>2147.1</v>
      </c>
      <c r="BR34">
        <v>2380</v>
      </c>
      <c r="BS34">
        <v>2504.4</v>
      </c>
    </row>
    <row r="35" spans="1:71" x14ac:dyDescent="0.25">
      <c r="A35" t="s">
        <v>282</v>
      </c>
      <c r="B35" s="27"/>
      <c r="C35" s="27" t="s">
        <v>247</v>
      </c>
      <c r="D35">
        <v>5.03</v>
      </c>
      <c r="E35">
        <v>4.88</v>
      </c>
      <c r="F35">
        <v>4.97</v>
      </c>
      <c r="G35">
        <v>4.6900000000000004</v>
      </c>
      <c r="H35">
        <v>4.49</v>
      </c>
      <c r="I35">
        <v>5.01</v>
      </c>
      <c r="J35">
        <v>5.43</v>
      </c>
      <c r="K35">
        <v>5.25</v>
      </c>
      <c r="L35">
        <v>5.71</v>
      </c>
      <c r="M35">
        <v>6.61</v>
      </c>
      <c r="N35">
        <v>7.17</v>
      </c>
      <c r="O35">
        <v>8.58</v>
      </c>
      <c r="P35">
        <v>7.78</v>
      </c>
      <c r="Q35">
        <v>7.51</v>
      </c>
      <c r="R35">
        <v>8.14</v>
      </c>
      <c r="S35">
        <v>9.93</v>
      </c>
      <c r="T35">
        <v>7.86</v>
      </c>
      <c r="U35">
        <v>9.76</v>
      </c>
      <c r="V35">
        <v>7.69</v>
      </c>
      <c r="W35">
        <v>7.19</v>
      </c>
      <c r="X35">
        <v>4.78</v>
      </c>
      <c r="Y35">
        <v>5.05</v>
      </c>
      <c r="Z35">
        <v>4.13</v>
      </c>
      <c r="AA35">
        <v>4.8099999999999996</v>
      </c>
      <c r="AB35">
        <v>4.33</v>
      </c>
      <c r="AC35">
        <v>5.6</v>
      </c>
      <c r="AD35">
        <v>5.08</v>
      </c>
      <c r="AE35">
        <v>4.88</v>
      </c>
      <c r="AF35">
        <v>5.53</v>
      </c>
      <c r="AG35">
        <v>4.54</v>
      </c>
      <c r="AH35">
        <v>4.92</v>
      </c>
      <c r="AI35">
        <v>4.3</v>
      </c>
      <c r="AJ35">
        <v>3.53</v>
      </c>
      <c r="AK35">
        <v>4</v>
      </c>
      <c r="AL35">
        <v>4.45</v>
      </c>
      <c r="AM35">
        <v>3.82</v>
      </c>
      <c r="AN35">
        <v>4.41</v>
      </c>
      <c r="AO35">
        <v>4.26</v>
      </c>
      <c r="AP35">
        <v>3.15</v>
      </c>
      <c r="AQ35">
        <v>2.84</v>
      </c>
      <c r="AR35">
        <v>2.69</v>
      </c>
      <c r="AS35">
        <v>2.57</v>
      </c>
      <c r="AT35">
        <v>1.93</v>
      </c>
      <c r="AU35">
        <v>2.19</v>
      </c>
      <c r="AV35">
        <v>3.08</v>
      </c>
      <c r="AW35">
        <v>2.46</v>
      </c>
      <c r="AX35">
        <v>2.5099999999999998</v>
      </c>
      <c r="AY35">
        <v>2.5099999999999998</v>
      </c>
      <c r="AZ35">
        <v>2.68</v>
      </c>
      <c r="BA35">
        <v>2.48</v>
      </c>
      <c r="BB35">
        <v>2.41</v>
      </c>
      <c r="BC35">
        <v>2.29</v>
      </c>
      <c r="BD35">
        <v>3</v>
      </c>
      <c r="BE35">
        <v>2.61</v>
      </c>
      <c r="BF35">
        <v>2.58</v>
      </c>
      <c r="BG35">
        <v>3.22</v>
      </c>
      <c r="BH35">
        <v>2.36</v>
      </c>
      <c r="BI35">
        <v>2.68</v>
      </c>
      <c r="BJ35">
        <v>2.88</v>
      </c>
      <c r="BK35">
        <v>3</v>
      </c>
      <c r="BL35">
        <v>3.11</v>
      </c>
      <c r="BM35">
        <v>2.31</v>
      </c>
      <c r="BN35">
        <v>2.91</v>
      </c>
      <c r="BO35">
        <v>2.56</v>
      </c>
      <c r="BP35">
        <v>2.87</v>
      </c>
      <c r="BQ35">
        <v>2.62</v>
      </c>
      <c r="BR35">
        <v>2.5499999999999998</v>
      </c>
      <c r="BS35">
        <v>2.77</v>
      </c>
    </row>
    <row r="36" spans="1:71" x14ac:dyDescent="0.25">
      <c r="A36" t="s">
        <v>283</v>
      </c>
      <c r="B36" s="27"/>
      <c r="C36" s="27" t="s">
        <v>248</v>
      </c>
      <c r="D36">
        <v>3.3</v>
      </c>
      <c r="E36">
        <v>2</v>
      </c>
      <c r="F36">
        <v>2.5</v>
      </c>
      <c r="G36">
        <v>3</v>
      </c>
      <c r="H36">
        <v>3.1</v>
      </c>
      <c r="I36">
        <v>3.7</v>
      </c>
      <c r="J36">
        <v>3.2</v>
      </c>
      <c r="K36">
        <v>4.5</v>
      </c>
      <c r="L36">
        <v>4.5999999999999996</v>
      </c>
      <c r="M36">
        <v>4.8</v>
      </c>
      <c r="N36">
        <v>7.1</v>
      </c>
      <c r="O36">
        <v>8.1</v>
      </c>
      <c r="P36">
        <v>11.3</v>
      </c>
      <c r="Q36">
        <v>12.5</v>
      </c>
      <c r="R36">
        <v>11</v>
      </c>
      <c r="S36">
        <v>8.5</v>
      </c>
      <c r="T36">
        <v>7.7</v>
      </c>
      <c r="U36">
        <v>4.2</v>
      </c>
      <c r="V36">
        <v>2.7</v>
      </c>
      <c r="W36">
        <v>1.3</v>
      </c>
      <c r="X36">
        <v>-0.2</v>
      </c>
      <c r="Y36">
        <v>1</v>
      </c>
      <c r="Z36">
        <v>1.8</v>
      </c>
      <c r="AA36">
        <v>3.8</v>
      </c>
      <c r="AB36">
        <v>3.8</v>
      </c>
      <c r="AC36">
        <v>4.8</v>
      </c>
      <c r="AD36">
        <v>4.5</v>
      </c>
      <c r="AE36">
        <v>3.4</v>
      </c>
      <c r="AF36">
        <v>3.6</v>
      </c>
      <c r="AG36">
        <v>2.5</v>
      </c>
      <c r="AH36">
        <v>3.4</v>
      </c>
      <c r="AI36">
        <v>2.8</v>
      </c>
      <c r="AJ36">
        <v>1.5</v>
      </c>
      <c r="AK36">
        <v>1.2</v>
      </c>
      <c r="AL36">
        <v>0.4</v>
      </c>
      <c r="AM36">
        <v>0.4</v>
      </c>
      <c r="AN36">
        <v>0.2</v>
      </c>
      <c r="AO36">
        <v>0.2</v>
      </c>
      <c r="AP36">
        <v>-0.1</v>
      </c>
      <c r="AQ36">
        <v>-0.3</v>
      </c>
      <c r="AR36">
        <v>-1.4</v>
      </c>
      <c r="AS36">
        <v>-0.5</v>
      </c>
      <c r="AT36">
        <v>-1</v>
      </c>
      <c r="AU36">
        <v>-0.1</v>
      </c>
      <c r="AV36">
        <v>1.2</v>
      </c>
      <c r="AW36">
        <v>0.7</v>
      </c>
      <c r="AX36">
        <v>0.8</v>
      </c>
      <c r="AY36">
        <v>1.7</v>
      </c>
      <c r="AZ36">
        <v>3.1</v>
      </c>
      <c r="BA36">
        <v>3.6</v>
      </c>
      <c r="BB36">
        <v>4.8</v>
      </c>
      <c r="BC36">
        <v>3.9</v>
      </c>
      <c r="BD36">
        <v>2.7</v>
      </c>
      <c r="BE36">
        <v>2.6</v>
      </c>
      <c r="BF36">
        <v>2.4</v>
      </c>
      <c r="BG36">
        <v>1.9</v>
      </c>
      <c r="BH36">
        <v>2.6</v>
      </c>
      <c r="BI36">
        <v>2.5</v>
      </c>
      <c r="BJ36">
        <v>2.2000000000000002</v>
      </c>
      <c r="BK36">
        <v>2.7</v>
      </c>
      <c r="BL36">
        <v>1.8</v>
      </c>
      <c r="BM36">
        <v>1</v>
      </c>
      <c r="BN36">
        <v>0.7</v>
      </c>
      <c r="BO36">
        <v>0.2</v>
      </c>
      <c r="BP36">
        <v>1.6</v>
      </c>
      <c r="BQ36">
        <v>3.6</v>
      </c>
      <c r="BR36">
        <v>6.3</v>
      </c>
      <c r="BS36">
        <v>10.6</v>
      </c>
    </row>
    <row r="37" spans="1:71" x14ac:dyDescent="0.25">
      <c r="A37" s="27" t="s">
        <v>284</v>
      </c>
      <c r="B37" s="27"/>
      <c r="C37" s="27" t="s">
        <v>250</v>
      </c>
      <c r="D37">
        <v>2142853.4</v>
      </c>
      <c r="E37">
        <v>2272342.9</v>
      </c>
      <c r="F37">
        <v>2451474.5</v>
      </c>
      <c r="G37">
        <v>2623381.1</v>
      </c>
      <c r="H37">
        <v>2717018.1</v>
      </c>
      <c r="I37">
        <v>2821076.7</v>
      </c>
      <c r="J37">
        <v>2855835.1</v>
      </c>
      <c r="K37">
        <v>2868910.1</v>
      </c>
      <c r="L37">
        <v>2919300.7</v>
      </c>
      <c r="M37">
        <v>3031597.4</v>
      </c>
      <c r="N37">
        <v>3202477.7</v>
      </c>
      <c r="O37">
        <v>3356001.8</v>
      </c>
      <c r="P37">
        <v>3927628.4</v>
      </c>
      <c r="Q37">
        <v>4114142.2</v>
      </c>
      <c r="R37">
        <v>4251967.5</v>
      </c>
      <c r="S37">
        <v>3783350.3</v>
      </c>
      <c r="T37">
        <v>2926318.4</v>
      </c>
      <c r="U37">
        <v>2734895.4</v>
      </c>
      <c r="V37">
        <v>2939174.3</v>
      </c>
      <c r="W37">
        <v>3196415.4</v>
      </c>
      <c r="X37">
        <v>3273778.9</v>
      </c>
      <c r="Y37">
        <v>3753270.7</v>
      </c>
      <c r="Z37">
        <v>4013989.6</v>
      </c>
      <c r="AA37">
        <v>4609693.0999999996</v>
      </c>
      <c r="AB37">
        <v>4806768.7</v>
      </c>
      <c r="AC37">
        <v>4966764.9000000004</v>
      </c>
      <c r="AD37">
        <v>5085263</v>
      </c>
      <c r="AE37">
        <v>5292050.5</v>
      </c>
      <c r="AF37">
        <v>5285601</v>
      </c>
      <c r="AG37">
        <v>5258385.7</v>
      </c>
      <c r="AH37">
        <v>5955888.2999999998</v>
      </c>
      <c r="AI37">
        <v>6547486.7999999998</v>
      </c>
      <c r="AJ37">
        <v>6288853.4000000004</v>
      </c>
      <c r="AK37">
        <v>6130952.7000000002</v>
      </c>
      <c r="AL37">
        <v>6082134.4000000004</v>
      </c>
      <c r="AM37">
        <v>6042663.4000000004</v>
      </c>
      <c r="AN37">
        <v>6031505.4000000004</v>
      </c>
      <c r="AO37">
        <v>6152054.0999999996</v>
      </c>
      <c r="AP37">
        <v>6144728.5</v>
      </c>
      <c r="AQ37">
        <v>6033046.2000000002</v>
      </c>
      <c r="AR37">
        <v>5823037.7000000002</v>
      </c>
      <c r="AS37">
        <v>5815016.0999999996</v>
      </c>
      <c r="AT37">
        <v>5645406.5999999996</v>
      </c>
      <c r="AU37">
        <v>5620432.0999999996</v>
      </c>
      <c r="AV37">
        <v>5543994.4000000004</v>
      </c>
      <c r="AW37">
        <v>5509813.5999999996</v>
      </c>
      <c r="AX37">
        <v>5696717</v>
      </c>
      <c r="AY37">
        <v>5856466.5</v>
      </c>
      <c r="AZ37">
        <v>6295355.9000000004</v>
      </c>
      <c r="BA37">
        <v>6552184.4000000004</v>
      </c>
      <c r="BB37">
        <v>6675253.5999999996</v>
      </c>
      <c r="BC37">
        <v>6887719</v>
      </c>
      <c r="BD37">
        <v>6866828.9000000004</v>
      </c>
      <c r="BE37">
        <v>6975774.5999999996</v>
      </c>
      <c r="BF37">
        <v>7167331.5999999996</v>
      </c>
      <c r="BG37">
        <v>7261113.2999999998</v>
      </c>
      <c r="BH37">
        <v>7372670.7000000002</v>
      </c>
      <c r="BI37">
        <v>7587381.5999999996</v>
      </c>
      <c r="BJ37">
        <v>7429502.4000000004</v>
      </c>
      <c r="BK37">
        <v>7233935.0999999996</v>
      </c>
      <c r="BL37">
        <v>7442372.2999999998</v>
      </c>
      <c r="BM37">
        <v>6328695.4000000004</v>
      </c>
      <c r="BN37">
        <v>7254530.0999999996</v>
      </c>
      <c r="BO37">
        <v>7663687</v>
      </c>
      <c r="BP37">
        <v>8039426.5999999996</v>
      </c>
      <c r="BQ37">
        <v>8374947.5999999996</v>
      </c>
      <c r="BR37">
        <v>8657289.9000000004</v>
      </c>
      <c r="BS37">
        <v>9420752.9000000004</v>
      </c>
    </row>
    <row r="38" spans="1:71" x14ac:dyDescent="0.25">
      <c r="A38" s="27"/>
      <c r="B38" s="27"/>
      <c r="C38" s="50"/>
    </row>
    <row r="39" spans="1:71" x14ac:dyDescent="0.25">
      <c r="A39" s="27" t="s">
        <v>285</v>
      </c>
      <c r="B39" s="27"/>
      <c r="C39" s="50"/>
      <c r="D39">
        <v>21.431881480000001</v>
      </c>
      <c r="E39">
        <v>22.300740000000001</v>
      </c>
      <c r="F39">
        <v>20.563020000000002</v>
      </c>
      <c r="G39">
        <v>21.721499999999999</v>
      </c>
      <c r="H39">
        <v>20.707831429999999</v>
      </c>
      <c r="I39">
        <v>14.77062102</v>
      </c>
      <c r="J39">
        <v>13.82935595</v>
      </c>
      <c r="K39">
        <v>15.9291011</v>
      </c>
      <c r="L39">
        <v>17.00069517</v>
      </c>
      <c r="M39">
        <v>17.391682200000002</v>
      </c>
      <c r="N39">
        <v>22.590361560000002</v>
      </c>
      <c r="O39">
        <v>2.2879981599999999</v>
      </c>
      <c r="P39">
        <v>1.6508341099999999</v>
      </c>
      <c r="Q39">
        <v>1.4915430999999999</v>
      </c>
      <c r="R39">
        <v>1.1729610800000001</v>
      </c>
      <c r="S39">
        <v>0.48366543000000001</v>
      </c>
      <c r="T39">
        <v>0.52131603999999998</v>
      </c>
      <c r="U39">
        <v>0.57924003999999996</v>
      </c>
      <c r="V39">
        <v>0.92678406000000002</v>
      </c>
      <c r="W39">
        <v>0.81672845999999999</v>
      </c>
      <c r="X39">
        <v>1.0136700700000001</v>
      </c>
      <c r="Y39">
        <v>0.98181187000000003</v>
      </c>
      <c r="Z39">
        <v>1.3727988900000001</v>
      </c>
      <c r="AA39">
        <v>1.792</v>
      </c>
      <c r="AB39">
        <v>1.75</v>
      </c>
      <c r="AC39">
        <v>1.41</v>
      </c>
      <c r="AD39">
        <v>1.4</v>
      </c>
      <c r="AE39">
        <v>1.25</v>
      </c>
      <c r="AF39">
        <v>1.359</v>
      </c>
      <c r="AG39">
        <v>1.35</v>
      </c>
      <c r="AH39">
        <v>1.38</v>
      </c>
      <c r="AI39">
        <v>1.4</v>
      </c>
      <c r="AJ39">
        <v>1.57</v>
      </c>
      <c r="AK39">
        <v>1.49</v>
      </c>
      <c r="AL39">
        <v>1.59</v>
      </c>
      <c r="AM39">
        <v>1.58</v>
      </c>
      <c r="AN39">
        <v>1.7</v>
      </c>
      <c r="AO39">
        <v>1.65</v>
      </c>
      <c r="AP39">
        <v>1.55</v>
      </c>
      <c r="AQ39">
        <v>1.4</v>
      </c>
      <c r="AR39">
        <v>1.43</v>
      </c>
      <c r="AS39">
        <v>1.39</v>
      </c>
      <c r="AT39">
        <v>1.39</v>
      </c>
      <c r="AU39">
        <v>1.42</v>
      </c>
      <c r="AV39">
        <v>1.37</v>
      </c>
      <c r="AW39">
        <v>1.36</v>
      </c>
      <c r="AX39">
        <v>1.49</v>
      </c>
      <c r="AY39">
        <v>1.77</v>
      </c>
      <c r="AZ39">
        <v>1.88</v>
      </c>
      <c r="BA39">
        <v>2.37</v>
      </c>
      <c r="BB39">
        <v>2.5099999999999998</v>
      </c>
      <c r="BC39">
        <v>2.7</v>
      </c>
      <c r="BD39">
        <v>2.7</v>
      </c>
      <c r="BE39">
        <v>2.62</v>
      </c>
      <c r="BF39">
        <v>2.5499999999999998</v>
      </c>
      <c r="BG39">
        <v>2.5099999999999998</v>
      </c>
      <c r="BH39">
        <v>2.75</v>
      </c>
      <c r="BI39">
        <v>2.6</v>
      </c>
      <c r="BJ39">
        <v>2.34</v>
      </c>
      <c r="BK39">
        <v>2.52</v>
      </c>
      <c r="BL39">
        <v>2.2599999999999998</v>
      </c>
      <c r="BM39">
        <v>2.54</v>
      </c>
      <c r="BN39">
        <v>2.68</v>
      </c>
      <c r="BO39">
        <v>2.96</v>
      </c>
      <c r="BP39">
        <v>2.86</v>
      </c>
      <c r="BQ39">
        <v>2.94</v>
      </c>
      <c r="BR39">
        <v>2.86</v>
      </c>
      <c r="BS39">
        <v>2.88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2023-03-10T09:11:40Z</dcterms:modified>
</cp:coreProperties>
</file>