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kos-PC\Desktop\Master thesis for Github\Data\"/>
    </mc:Choice>
  </mc:AlternateContent>
  <xr:revisionPtr revIDLastSave="0" documentId="13_ncr:1_{3007DBF8-95EC-4833-AA93-2F1A5D378A49}" xr6:coauthVersionLast="47" xr6:coauthVersionMax="47" xr10:uidLastSave="{00000000-0000-0000-0000-000000000000}"/>
  <bookViews>
    <workbookView xWindow="28680" yWindow="4050" windowWidth="29040" windowHeight="15840" activeTab="1" xr2:uid="{00000000-000D-0000-FFFF-FFFF00000000}"/>
  </bookViews>
  <sheets>
    <sheet name="BS" sheetId="5" r:id="rId1"/>
    <sheet name="Indicators" sheetId="6" r:id="rId2"/>
  </sheets>
  <definedNames>
    <definedName name="_xlnm._FilterDatabase" localSheetId="0" hidden="1">BS!$A$4:$AD$39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6" l="1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D30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D29" i="6"/>
  <c r="M32" i="6"/>
  <c r="N32" i="6"/>
  <c r="O32" i="6"/>
  <c r="L32" i="6"/>
  <c r="I32" i="6"/>
  <c r="J32" i="6"/>
  <c r="K32" i="6"/>
  <c r="H32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D25" i="6"/>
  <c r="D24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E23" i="6"/>
  <c r="D2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D22" i="6"/>
  <c r="D21" i="6"/>
  <c r="D20" i="6"/>
  <c r="D19" i="6"/>
  <c r="D18" i="6"/>
  <c r="D17" i="6"/>
  <c r="D16" i="6"/>
  <c r="D15" i="6"/>
  <c r="D14" i="6"/>
  <c r="D13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F5" i="6"/>
  <c r="G5" i="6"/>
  <c r="G6" i="6" s="1"/>
  <c r="H5" i="6"/>
  <c r="I5" i="6"/>
  <c r="J5" i="6"/>
  <c r="J6" i="6" s="1"/>
  <c r="K5" i="6"/>
  <c r="K6" i="6" s="1"/>
  <c r="L5" i="6"/>
  <c r="L6" i="6" s="1"/>
  <c r="M5" i="6"/>
  <c r="M6" i="6" s="1"/>
  <c r="N5" i="6"/>
  <c r="N6" i="6" s="1"/>
  <c r="O5" i="6"/>
  <c r="O6" i="6" s="1"/>
  <c r="P5" i="6"/>
  <c r="Q5" i="6"/>
  <c r="Q6" i="6" s="1"/>
  <c r="R5" i="6"/>
  <c r="R6" i="6" s="1"/>
  <c r="S5" i="6"/>
  <c r="S6" i="6" s="1"/>
  <c r="T5" i="6"/>
  <c r="T6" i="6" s="1"/>
  <c r="U5" i="6"/>
  <c r="U6" i="6" s="1"/>
  <c r="V5" i="6"/>
  <c r="V6" i="6" s="1"/>
  <c r="W5" i="6"/>
  <c r="W6" i="6" s="1"/>
  <c r="X5" i="6"/>
  <c r="X6" i="6" s="1"/>
  <c r="Y5" i="6"/>
  <c r="Y6" i="6" s="1"/>
  <c r="Z5" i="6"/>
  <c r="Z6" i="6" s="1"/>
  <c r="AA5" i="6"/>
  <c r="AA6" i="6" s="1"/>
  <c r="AB5" i="6"/>
  <c r="AC5" i="6"/>
  <c r="AD5" i="6"/>
  <c r="AE5" i="6"/>
  <c r="AE6" i="6" s="1"/>
  <c r="AF5" i="6"/>
  <c r="AF6" i="6" s="1"/>
  <c r="AG5" i="6"/>
  <c r="AG6" i="6" s="1"/>
  <c r="AH5" i="6"/>
  <c r="AH6" i="6" s="1"/>
  <c r="AI5" i="6"/>
  <c r="AI6" i="6" s="1"/>
  <c r="AJ5" i="6"/>
  <c r="AJ6" i="6" s="1"/>
  <c r="AK5" i="6"/>
  <c r="AK6" i="6" s="1"/>
  <c r="AL5" i="6"/>
  <c r="AL6" i="6" s="1"/>
  <c r="AM5" i="6"/>
  <c r="AM6" i="6" s="1"/>
  <c r="AN5" i="6"/>
  <c r="AO5" i="6"/>
  <c r="AP5" i="6"/>
  <c r="AQ5" i="6"/>
  <c r="AQ6" i="6" s="1"/>
  <c r="AR5" i="6"/>
  <c r="AS5" i="6"/>
  <c r="AS6" i="6" s="1"/>
  <c r="AT5" i="6"/>
  <c r="AT6" i="6" s="1"/>
  <c r="AU5" i="6"/>
  <c r="AU6" i="6" s="1"/>
  <c r="AV5" i="6"/>
  <c r="AV6" i="6" s="1"/>
  <c r="AW5" i="6"/>
  <c r="AW6" i="6" s="1"/>
  <c r="AX5" i="6"/>
  <c r="AX6" i="6" s="1"/>
  <c r="AY5" i="6"/>
  <c r="AZ5" i="6"/>
  <c r="BA5" i="6"/>
  <c r="BA6" i="6" s="1"/>
  <c r="BB5" i="6"/>
  <c r="BB6" i="6" s="1"/>
  <c r="BC5" i="6"/>
  <c r="BC6" i="6" s="1"/>
  <c r="BD5" i="6"/>
  <c r="BD6" i="6" s="1"/>
  <c r="BE5" i="6"/>
  <c r="BE6" i="6" s="1"/>
  <c r="BF5" i="6"/>
  <c r="BF6" i="6" s="1"/>
  <c r="BG5" i="6"/>
  <c r="BG6" i="6" s="1"/>
  <c r="BH5" i="6"/>
  <c r="BH6" i="6" s="1"/>
  <c r="BI5" i="6"/>
  <c r="BI6" i="6" s="1"/>
  <c r="BJ5" i="6"/>
  <c r="BJ6" i="6" s="1"/>
  <c r="BK5" i="6"/>
  <c r="BL5" i="6"/>
  <c r="BM5" i="6"/>
  <c r="BN5" i="6"/>
  <c r="BN6" i="6" s="1"/>
  <c r="BO5" i="6"/>
  <c r="BO6" i="6" s="1"/>
  <c r="BP5" i="6"/>
  <c r="BQ5" i="6"/>
  <c r="BQ6" i="6" s="1"/>
  <c r="BR5" i="6"/>
  <c r="BR6" i="6" s="1"/>
  <c r="BS5" i="6"/>
  <c r="BS6" i="6" s="1"/>
  <c r="F6" i="6"/>
  <c r="H6" i="6"/>
  <c r="I6" i="6"/>
  <c r="P6" i="6"/>
  <c r="AB6" i="6"/>
  <c r="AC6" i="6"/>
  <c r="AD6" i="6"/>
  <c r="AN6" i="6"/>
  <c r="AO6" i="6"/>
  <c r="AP6" i="6"/>
  <c r="AR6" i="6"/>
  <c r="AY6" i="6"/>
  <c r="AZ6" i="6"/>
  <c r="BK6" i="6"/>
  <c r="BL6" i="6"/>
  <c r="BM6" i="6"/>
  <c r="BP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E2" i="6"/>
  <c r="E3" i="6"/>
  <c r="E4" i="6"/>
  <c r="E5" i="6"/>
  <c r="E6" i="6" s="1"/>
  <c r="E7" i="6"/>
  <c r="E8" i="6"/>
  <c r="E9" i="6"/>
  <c r="E10" i="6"/>
  <c r="D10" i="6"/>
  <c r="D9" i="6"/>
  <c r="D8" i="6"/>
  <c r="D7" i="6"/>
  <c r="D5" i="6"/>
  <c r="D6" i="6" s="1"/>
  <c r="D4" i="6"/>
  <c r="D3" i="6"/>
  <c r="D2" i="6"/>
</calcChain>
</file>

<file path=xl/sharedStrings.xml><?xml version="1.0" encoding="utf-8"?>
<sst xmlns="http://schemas.openxmlformats.org/spreadsheetml/2006/main" count="569" uniqueCount="319">
  <si>
    <t>Revenue</t>
  </si>
  <si>
    <t>Gross Profit</t>
  </si>
  <si>
    <t>Reference Items</t>
  </si>
  <si>
    <t>Right click to show data transparency (not supported for all values)</t>
  </si>
  <si>
    <t>In Millions of EUR except Per Share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</si>
  <si>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</si>
  <si>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</si>
  <si>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</si>
  <si>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</si>
  <si>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</si>
  <si>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</si>
  <si>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</si>
  <si>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</si>
  <si>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</si>
  <si>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</si>
  <si>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</si>
  <si>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</si>
  <si>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</si>
  <si>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</si>
  <si>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</si>
  <si>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</si>
  <si>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</si>
  <si>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</si>
  <si>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</si>
  <si>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</si>
  <si>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</si>
  <si>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</si>
  <si>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</si>
  <si>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</si>
  <si>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</si>
  <si>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</si>
  <si>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</si>
  <si>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</si>
  <si>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3 Months Ending</t>
  </si>
  <si>
    <t>03/31/2005</t>
  </si>
  <si>
    <t>06/30/2005</t>
  </si>
  <si>
    <t>09/30/2005</t>
  </si>
  <si>
    <t>12/31/2005</t>
  </si>
  <si>
    <t>03/31/2006</t>
  </si>
  <si>
    <t>06/30/2006</t>
  </si>
  <si>
    <t>09/30/2006</t>
  </si>
  <si>
    <t>12/31/2006</t>
  </si>
  <si>
    <t>03/31/2007</t>
  </si>
  <si>
    <t>06/30/2007</t>
  </si>
  <si>
    <t>09/30/2007</t>
  </si>
  <si>
    <t>12/31/2007</t>
  </si>
  <si>
    <t>03/31/2008</t>
  </si>
  <si>
    <t>06/30/2008</t>
  </si>
  <si>
    <t>09/30/2008</t>
  </si>
  <si>
    <t>12/31/2008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</si>
  <si>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</si>
  <si>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</si>
  <si>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</si>
  <si>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</si>
  <si>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</si>
  <si>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</si>
  <si>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</si>
  <si>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</si>
  <si>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</si>
  <si>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</si>
  <si>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</si>
  <si>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12/31/2011</t>
  </si>
  <si>
    <t>SALES_REV_TURN</t>
  </si>
  <si>
    <t>—</t>
  </si>
  <si>
    <t xml:space="preserve">  - Cost of Revenue</t>
  </si>
  <si>
    <t>IS_COGS_TO_FE_AND_PP_AND_G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</si>
  <si>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</si>
  <si>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</si>
  <si>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</si>
  <si>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</si>
  <si>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</si>
  <si>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>Operating Income (Loss)</t>
  </si>
  <si>
    <t>IS_OPER_INC</t>
  </si>
  <si>
    <t>Pretax Income (Loss), Adjusted</t>
  </si>
  <si>
    <t>PRETAX_INC</t>
  </si>
  <si>
    <t>Net Income, GAAP</t>
  </si>
  <si>
    <t>NET_INCOME</t>
  </si>
  <si>
    <t>Basic EPS, GAAP</t>
  </si>
  <si>
    <t>IS_EPS</t>
  </si>
  <si>
    <t>Source: Bloomberg</t>
  </si>
  <si>
    <t>12/31/2021</t>
  </si>
  <si>
    <t>09/30/2021</t>
  </si>
  <si>
    <t>06/30/2021</t>
  </si>
  <si>
    <t>03/31/2021</t>
  </si>
  <si>
    <t>12/31/2020</t>
  </si>
  <si>
    <t>09/30/2020</t>
  </si>
  <si>
    <t>06/30/2020</t>
  </si>
  <si>
    <t>03/31/2020</t>
  </si>
  <si>
    <t>12/31/2019</t>
  </si>
  <si>
    <t>09/30/2019</t>
  </si>
  <si>
    <t>06/30/2019</t>
  </si>
  <si>
    <t>03/31/2019</t>
  </si>
  <si>
    <t>12/31/2018</t>
  </si>
  <si>
    <t>09/30/2018</t>
  </si>
  <si>
    <t>06/30/2018</t>
  </si>
  <si>
    <t>03/31/2018</t>
  </si>
  <si>
    <t>12/31/2017</t>
  </si>
  <si>
    <t>09/30/2017</t>
  </si>
  <si>
    <t>06/30/2017</t>
  </si>
  <si>
    <t>03/31/2017</t>
  </si>
  <si>
    <t>12/31/2016</t>
  </si>
  <si>
    <t>09/30/2016</t>
  </si>
  <si>
    <t>06/30/2016</t>
  </si>
  <si>
    <t>03/31/2016</t>
  </si>
  <si>
    <t>12/31/2015</t>
  </si>
  <si>
    <t>09/30/2015</t>
  </si>
  <si>
    <t>06/30/2015</t>
  </si>
  <si>
    <t>03/31/2015</t>
  </si>
  <si>
    <t>12/31/2014</t>
  </si>
  <si>
    <t>09/30/2014</t>
  </si>
  <si>
    <t>06/30/2014</t>
  </si>
  <si>
    <t>03/31/2014</t>
  </si>
  <si>
    <t>12/31/2013</t>
  </si>
  <si>
    <t>09/30/2013</t>
  </si>
  <si>
    <t>06/30/2013</t>
  </si>
  <si>
    <t>03/31/2013</t>
  </si>
  <si>
    <t>12/31/2012</t>
  </si>
  <si>
    <t>09/30/2012</t>
  </si>
  <si>
    <t>06/30/2012</t>
  </si>
  <si>
    <t>03/31/2012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</si>
  <si>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</si>
  <si>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</si>
  <si>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</si>
  <si>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</si>
  <si>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</si>
  <si>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</si>
  <si>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</si>
  <si>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</si>
  <si>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</si>
  <si>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</si>
  <si>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</si>
  <si>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</si>
  <si>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</si>
  <si>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</si>
  <si>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</si>
  <si>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</si>
  <si>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</si>
  <si>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</si>
  <si>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</si>
  <si>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</si>
  <si>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</si>
  <si>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</si>
  <si>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</si>
  <si>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</si>
  <si>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</si>
  <si>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</si>
  <si>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</si>
  <si>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</si>
  <si>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</si>
  <si>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</si>
  <si>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</si>
  <si>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</si>
  <si>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</si>
  <si>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</si>
  <si>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</si>
  <si>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</si>
  <si>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</si>
  <si>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</si>
  <si>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</si>
  <si>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</si>
  <si>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NUM_OF_EMPLOYEES</t>
  </si>
  <si>
    <t>Number of Employees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</si>
  <si>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</si>
  <si>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</si>
  <si>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</si>
  <si>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</si>
  <si>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</si>
  <si>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</si>
  <si>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MINORITY_NONCONTROLLING_INTEREST</t>
  </si>
  <si>
    <t xml:space="preserve">  + Minority/Non Controlling Interest</t>
  </si>
  <si>
    <t>EQTY_BEF_MINORITY_INT_DETAILED</t>
  </si>
  <si>
    <t>Equity Before Minority Interest</t>
  </si>
  <si>
    <t>OTHER_EQUITY_RATIO</t>
  </si>
  <si>
    <t xml:space="preserve">  + Other Equity</t>
  </si>
  <si>
    <t>BS_PURE_RETAINED_EARNINGS</t>
  </si>
  <si>
    <t xml:space="preserve">  + Retained Earnings</t>
  </si>
  <si>
    <t>BS_SH_CAP_AND_APIC</t>
  </si>
  <si>
    <t xml:space="preserve">  + Share Capital &amp; APIC</t>
  </si>
  <si>
    <t>BS_PFD_EQTY_&amp;_HYBRID_CPTL</t>
  </si>
  <si>
    <t xml:space="preserve">  + Preferred Equity and Hybrid Capital</t>
  </si>
  <si>
    <t>BS_TOT_LIAB2</t>
  </si>
  <si>
    <t>Total Liabilities</t>
  </si>
  <si>
    <t>NON_CUR_LIAB</t>
  </si>
  <si>
    <t>Total Noncurrent Liabilities</t>
  </si>
  <si>
    <t>OTHER_NONCUR_LIABS_SUB_DETAILED</t>
  </si>
  <si>
    <t xml:space="preserve">  + Other LT Liabilities</t>
  </si>
  <si>
    <t>BS_LT_BORROW</t>
  </si>
  <si>
    <t xml:space="preserve">  + LT Debt</t>
  </si>
  <si>
    <t>BS_CUR_LIAB</t>
  </si>
  <si>
    <t>Total Current Liabilities</t>
  </si>
  <si>
    <t>OTHER_CURRENT_LIABS_SUB_DETAILED</t>
  </si>
  <si>
    <t xml:space="preserve">  + Other ST Liabilities</t>
  </si>
  <si>
    <t>BS_ST_BORROW</t>
  </si>
  <si>
    <t xml:space="preserve">  + ST Debt</t>
  </si>
  <si>
    <t>BS_ACCT_PAYABLE</t>
  </si>
  <si>
    <t xml:space="preserve">    + Accounts Payable</t>
  </si>
  <si>
    <t>ACCT_PAYABLE_&amp;_ACCRUALS_DETAILED</t>
  </si>
  <si>
    <t xml:space="preserve">  + Payables &amp; Accruals</t>
  </si>
  <si>
    <t>Liabilities &amp; Shareholders' Equity</t>
  </si>
  <si>
    <t>BS_TOT_ASSET</t>
  </si>
  <si>
    <t>Total Assets</t>
  </si>
  <si>
    <t>BS_TOT_NON_CUR_ASSET</t>
  </si>
  <si>
    <t>Total Noncurrent Assets</t>
  </si>
  <si>
    <t>BS_OTHER_ASSETS_DEF_CHRG_OTHER</t>
  </si>
  <si>
    <t xml:space="preserve">  + Other LT Assets</t>
  </si>
  <si>
    <t>BS_LT_INVEST</t>
  </si>
  <si>
    <t xml:space="preserve">  + LT Investments &amp; Receivables</t>
  </si>
  <si>
    <t>BS_NET_FIX_ASSET</t>
  </si>
  <si>
    <t xml:space="preserve">  + Property, Plant &amp; Equip, Net</t>
  </si>
  <si>
    <t>BS_CUR_ASSET_REPORT</t>
  </si>
  <si>
    <t>Total Current Assets</t>
  </si>
  <si>
    <t>OTHER_CURRENT_ASSETS_DETAILED</t>
  </si>
  <si>
    <t xml:space="preserve">  + Other ST Assets</t>
  </si>
  <si>
    <t>BS_INVENTORIES</t>
  </si>
  <si>
    <t xml:space="preserve">  + Inventories</t>
  </si>
  <si>
    <t>BS_ACCT_NOTE_RCV</t>
  </si>
  <si>
    <t xml:space="preserve">  + Accounts &amp; Notes Receiv</t>
  </si>
  <si>
    <t>BS_CASH_NEAR_CASH_ITEM</t>
  </si>
  <si>
    <t xml:space="preserve">    + Cash &amp; Cash Equivalents</t>
  </si>
  <si>
    <t>C&amp;CE_AND_STI_DETAILED</t>
  </si>
  <si>
    <t xml:space="preserve">  + Cash, Cash Equivalents &amp; STI</t>
  </si>
  <si>
    <t>Utenos Trikotazas AB (UTR1L LH) - Standardized</t>
  </si>
  <si>
    <t>Formulė</t>
  </si>
  <si>
    <t>Trump. Turtas/trump.įsipar.</t>
  </si>
  <si>
    <t>Trump. Turtas - Atsargos/trump.įsipar.</t>
  </si>
  <si>
    <t>Pinigai ir jų ekviv./trump. Įsipar.</t>
  </si>
  <si>
    <t>Trump. Turtas - Trump. Įsipar.</t>
  </si>
  <si>
    <t>Apyvartinis kapitalas/Turtas</t>
  </si>
  <si>
    <t>Grynasis pelnas/Pardavimo pajamos</t>
  </si>
  <si>
    <t>Bendrasis pelnas/Pardavimo pajamos</t>
  </si>
  <si>
    <t>Tipinės veiklos pelnas/pardavimo pajamos</t>
  </si>
  <si>
    <t>Pelnas prieš mokesčius EBT/pardavimo pajamos</t>
  </si>
  <si>
    <t>Grynasis pelnas/vidutinis turtas</t>
  </si>
  <si>
    <t>Grynasis pelnas/vidutinis nuosavas kapitalas</t>
  </si>
  <si>
    <t>Įsipareigojimai/turtas</t>
  </si>
  <si>
    <t>Ilg. Fin. Skola+ trump. Fin.skola/turtas</t>
  </si>
  <si>
    <t>Įsipareigojimai/nuosavas kapitalas</t>
  </si>
  <si>
    <t>Skola/nuosavas kapitalas</t>
  </si>
  <si>
    <t>Ilg. Fin. Skola/nuosavas kapitalas</t>
  </si>
  <si>
    <t>Nuosavas kapitalas/įsipareigojimai</t>
  </si>
  <si>
    <t>Skola/Skola+nuosavas kapitalas</t>
  </si>
  <si>
    <t>LT Debt/LT debt+equity</t>
  </si>
  <si>
    <t>Nuosavas kapitalas/Turtas</t>
  </si>
  <si>
    <t>Trumpalaikis turtas/nuosavas kapitalas</t>
  </si>
  <si>
    <t>Pardavimo savikaina/vid. metinės atsargos</t>
  </si>
  <si>
    <t>Pardavimo pajamos/ilg. Turtas</t>
  </si>
  <si>
    <t>Pardavimo pajamos/Turtas</t>
  </si>
  <si>
    <t>EPS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</si>
  <si>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</si>
  <si>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</si>
  <si>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</si>
  <si>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</si>
  <si>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</si>
  <si>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</si>
  <si>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</si>
  <si>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</si>
  <si>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</si>
  <si>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</si>
  <si>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</si>
  <si>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</si>
  <si>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</si>
  <si>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</si>
  <si>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</si>
  <si>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</si>
  <si>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</si>
  <si>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</si>
  <si>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</si>
  <si>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</si>
  <si>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</si>
  <si>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</si>
  <si>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</si>
  <si>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</si>
  <si>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</si>
  <si>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</si>
  <si>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</si>
  <si>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P/E ratio</t>
  </si>
  <si>
    <t>x28</t>
  </si>
  <si>
    <t>(Turtas - Įsipareigojimai)/shares outstanding</t>
  </si>
  <si>
    <t>x29</t>
  </si>
  <si>
    <t>x30</t>
  </si>
  <si>
    <t>x31</t>
  </si>
  <si>
    <t>x32</t>
  </si>
  <si>
    <t>x33</t>
  </si>
  <si>
    <t>x34</t>
  </si>
  <si>
    <t>Current ratio</t>
  </si>
  <si>
    <t>Acid test (Quick) ratio</t>
  </si>
  <si>
    <t>Cash ratio</t>
  </si>
  <si>
    <t>Working capital</t>
  </si>
  <si>
    <t>Working capital to total assets</t>
  </si>
  <si>
    <t>Net profitability</t>
  </si>
  <si>
    <t>Gross profitability</t>
  </si>
  <si>
    <t>Operating profitability</t>
  </si>
  <si>
    <t>Profitability ratio</t>
  </si>
  <si>
    <t>Return on assets (ROA)</t>
  </si>
  <si>
    <t>Return on equity (ROE)</t>
  </si>
  <si>
    <t>Debt ratio</t>
  </si>
  <si>
    <t>Debt-to-asset ratio</t>
  </si>
  <si>
    <t>Total liabilities to equity ratio</t>
  </si>
  <si>
    <t>Debt to equity ratio</t>
  </si>
  <si>
    <t>Long-term debt to equity ratio</t>
  </si>
  <si>
    <t>Equity to total liabilities ratio</t>
  </si>
  <si>
    <t>Debt to capital employed ratio</t>
  </si>
  <si>
    <t>Long-term debt ratio</t>
  </si>
  <si>
    <t>Equity to total assets ratio or Equity ratio</t>
  </si>
  <si>
    <t>Current assets to equity ratio</t>
  </si>
  <si>
    <t>Inventory turnover</t>
  </si>
  <si>
    <t>Long-term asset turnover</t>
  </si>
  <si>
    <t>Total asset turnover</t>
  </si>
  <si>
    <t>Number of shares</t>
  </si>
  <si>
    <t>Number of employees</t>
  </si>
  <si>
    <t>Net Asset Value Per Share (NAVPS)</t>
  </si>
  <si>
    <t>Dividends paid</t>
  </si>
  <si>
    <t>Dividends per share</t>
  </si>
  <si>
    <t>Macroeconomic indicators</t>
  </si>
  <si>
    <t>B1g Gross value added, at the prices of the time, MM Eur, class C, without removing the effect of season and number of working days</t>
  </si>
  <si>
    <t>Interest rate on company loans, last month of the quarter</t>
  </si>
  <si>
    <t>Annual changes in consumer prices, compared to the corresponding month of the previous year</t>
  </si>
  <si>
    <t>Export, K Eur</t>
  </si>
  <si>
    <t>Share price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</si>
</sst>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3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rgb="FF1C1C1C"/>
      <name val="SegoeU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3E3E3"/>
      </left>
      <right style="thin">
        <color rgb="FFE3E3E3"/>
      </right>
      <top style="thin">
        <color rgb="FFE3E3E3"/>
      </top>
      <bottom style="thin">
        <color rgb="FFE3E3E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164" fontId="1" fillId="34" borderId="2">
      <alignment horizontal="right"/>
    </xf>
    <xf numFmtId="1" fontId="7" fillId="34" borderId="2">
      <alignment horizontal="right"/>
    </xf>
    <xf numFmtId="164" fontId="7" fillId="34" borderId="2">
      <alignment horizontal="right"/>
    </xf>
    <xf numFmtId="0" fontId="6" fillId="33" borderId="16">
      <alignment horizontal="left"/>
    </xf>
    <xf numFmtId="0" fontId="6" fillId="33" borderId="16">
      <alignment horizontal="right"/>
    </xf>
    <xf numFmtId="0" fontId="6" fillId="33" borderId="17">
      <alignment horizontal="left"/>
    </xf>
    <xf numFmtId="0" fontId="6" fillId="33" borderId="17">
      <alignment horizontal="right"/>
    </xf>
    <xf numFmtId="0" fontId="7" fillId="34" borderId="18"/>
    <xf numFmtId="0" fontId="3" fillId="34" borderId="18"/>
    <xf numFmtId="9" fontId="10" fillId="0" borderId="0" applyFont="0" applyFill="0" applyBorder="0" applyAlignment="0" applyProtection="0"/>
  </cellStyleXfs>
  <cellXfs count="66">
    <xf numFmtId="0" fontId="0" fillId="0" borderId="0" xfId="0"/>
    <xf numFmtId="0" fontId="6" fillId="33" borderId="16" xfId="55">
      <alignment horizontal="left"/>
    </xf>
    <xf numFmtId="0" fontId="6" fillId="33" borderId="16" xfId="56">
      <alignment horizontal="right"/>
    </xf>
    <xf numFmtId="0" fontId="6" fillId="33" borderId="17" xfId="57">
      <alignment horizontal="left"/>
    </xf>
    <xf numFmtId="0" fontId="6" fillId="33" borderId="17" xfId="58">
      <alignment horizontal="right"/>
    </xf>
    <xf numFmtId="0" fontId="7" fillId="34" borderId="18" xfId="59"/>
    <xf numFmtId="0" fontId="3" fillId="34" borderId="18" xfId="6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164" fontId="1" fillId="34" borderId="2" xfId="52">
      <alignment horizontal="right"/>
    </xf>
    <xf numFmtId="1" fontId="7" fillId="34" borderId="2" xfId="53">
      <alignment horizontal="right"/>
    </xf>
    <xf numFmtId="164" fontId="7" fillId="34" borderId="2" xfId="54">
      <alignment horizontal="right"/>
    </xf>
    <xf numFmtId="0" fontId="0" fillId="0" borderId="0" xfId="0" applyAlignment="1">
      <alignment wrapText="1"/>
    </xf>
    <xf numFmtId="0" fontId="0" fillId="36" borderId="19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6" borderId="18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36" borderId="20" xfId="0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2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37" borderId="19" xfId="0" applyFill="1" applyBorder="1" applyAlignment="1">
      <alignment vertical="center" wrapText="1"/>
    </xf>
    <xf numFmtId="165" fontId="0" fillId="0" borderId="4" xfId="61" applyNumberFormat="1" applyFont="1" applyBorder="1" applyAlignment="1">
      <alignment horizontal="center" vertical="center"/>
    </xf>
    <xf numFmtId="0" fontId="0" fillId="37" borderId="18" xfId="0" applyFill="1" applyBorder="1" applyAlignment="1">
      <alignment vertical="center" wrapText="1"/>
    </xf>
    <xf numFmtId="165" fontId="0" fillId="0" borderId="0" xfId="6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61" applyNumberFormat="1" applyFont="1" applyBorder="1" applyAlignment="1">
      <alignment horizontal="center" vertical="center"/>
    </xf>
    <xf numFmtId="0" fontId="0" fillId="38" borderId="19" xfId="0" applyFill="1" applyBorder="1" applyAlignment="1">
      <alignment vertical="center" wrapText="1"/>
    </xf>
    <xf numFmtId="2" fontId="0" fillId="0" borderId="4" xfId="0" applyNumberFormat="1" applyBorder="1" applyAlignment="1">
      <alignment horizontal="center" vertical="center"/>
    </xf>
    <xf numFmtId="0" fontId="0" fillId="38" borderId="18" xfId="0" applyFill="1" applyBorder="1" applyAlignment="1">
      <alignment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38" borderId="20" xfId="0" applyFill="1" applyBorder="1" applyAlignment="1">
      <alignment vertical="center" wrapText="1"/>
    </xf>
    <xf numFmtId="0" fontId="0" fillId="39" borderId="19" xfId="0" applyFill="1" applyBorder="1" applyAlignment="1">
      <alignment vertical="center" wrapText="1"/>
    </xf>
    <xf numFmtId="0" fontId="0" fillId="39" borderId="18" xfId="0" applyFill="1" applyBorder="1" applyAlignment="1">
      <alignment vertical="center" wrapText="1"/>
    </xf>
    <xf numFmtId="0" fontId="0" fillId="39" borderId="20" xfId="0" applyFill="1" applyBorder="1" applyAlignment="1">
      <alignment vertical="center" wrapText="1"/>
    </xf>
    <xf numFmtId="164" fontId="27" fillId="34" borderId="0" xfId="52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40" borderId="0" xfId="0" applyFill="1" applyAlignment="1">
      <alignment vertical="center" wrapText="1"/>
    </xf>
    <xf numFmtId="0" fontId="0" fillId="40" borderId="0" xfId="0" applyFill="1" applyAlignment="1">
      <alignment horizontal="left" vertical="center"/>
    </xf>
    <xf numFmtId="0" fontId="25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1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9" fillId="42" borderId="22" xfId="0" applyFont="1" applyFill="1" applyBorder="1" applyAlignment="1">
      <alignment horizontal="center" vertical="center" wrapText="1"/>
    </xf>
    <xf numFmtId="1" fontId="1" fillId="34" borderId="2" xfId="52" applyNumberFormat="1">
      <alignment horizontal="right"/>
    </xf>
    <xf numFmtId="166" fontId="0" fillId="0" borderId="0" xfId="0" applyNumberFormat="1"/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2" fontId="0" fillId="0" borderId="25" xfId="0" applyNumberFormat="1" applyBorder="1" applyAlignment="1">
      <alignment horizontal="center" vertical="center"/>
    </xf>
    <xf numFmtId="0" fontId="0" fillId="40" borderId="0" xfId="0" applyFill="1"/>
    <xf numFmtId="0" fontId="0" fillId="40" borderId="0" xfId="0" applyFill="1" applyAlignment="1">
      <alignment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58" xr:uid="{71B9B234-C48E-4883-94A0-B4AE5514DDCF}"/>
    <cellStyle name="fa_column_header_bottom_left" xfId="51" xr:uid="{00000000-0005-0000-0000-00001F000000}"/>
    <cellStyle name="fa_column_header_bottom_left 2" xfId="57" xr:uid="{A965AD90-60F5-4695-B840-A0CB6A18D7AC}"/>
    <cellStyle name="fa_column_header_empty" xfId="31" xr:uid="{00000000-0005-0000-0000-000020000000}"/>
    <cellStyle name="fa_column_header_top" xfId="32" xr:uid="{00000000-0005-0000-0000-000021000000}"/>
    <cellStyle name="fa_column_header_top 2" xfId="56" xr:uid="{FDFCBEBD-E3C0-44FD-8EC9-54C9FA7F8065}"/>
    <cellStyle name="fa_column_header_top_left" xfId="33" xr:uid="{00000000-0005-0000-0000-000022000000}"/>
    <cellStyle name="fa_column_header_top_left 2" xfId="55" xr:uid="{5F467DEC-AF5D-44EF-9BE6-17E6C4EB8764}"/>
    <cellStyle name="fa_data_bold_0" xfId="53" xr:uid="{00000000-0005-0000-0000-000023000000}"/>
    <cellStyle name="fa_data_bold_3" xfId="54" xr:uid="{00000000-0005-0000-0000-000024000000}"/>
    <cellStyle name="fa_data_standard_3" xfId="52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bold 2" xfId="59" xr:uid="{61D2E38C-F1BC-4564-890A-439E6738B955}"/>
    <cellStyle name="fa_row_header_standard" xfId="36" xr:uid="{00000000-0005-0000-0000-00002B000000}"/>
    <cellStyle name="fa_row_header_standard 2" xfId="60" xr:uid="{8025375A-A670-48CF-8B38-0A8828DE7EC6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Percent" xfId="61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F590-B836-45F0-9916-D8293A83C576}">
  <dimension ref="A1:BR5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8" sqref="D8"/>
    </sheetView>
  </sheetViews>
  <sheetFormatPr defaultRowHeight="15"/>
  <cols>
    <col min="1" max="1" width="35.140625" customWidth="1"/>
    <col min="2" max="2" width="0" hidden="1" customWidth="1"/>
    <col min="3" max="70" width="14.140625" customWidth="1"/>
  </cols>
  <sheetData>
    <row r="1" spans="1:70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</row>
    <row r="2" spans="1:70" ht="20.25">
      <c r="A2" s="14" t="s">
        <v>221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</row>
    <row r="3" spans="1:70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spans="1:70">
      <c r="A4" s="1" t="s">
        <v>4</v>
      </c>
      <c r="B4" s="1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159</v>
      </c>
      <c r="AF4" s="2" t="s">
        <v>158</v>
      </c>
      <c r="AG4" s="2" t="s">
        <v>157</v>
      </c>
      <c r="AH4" s="2" t="s">
        <v>156</v>
      </c>
      <c r="AI4" s="2" t="s">
        <v>155</v>
      </c>
      <c r="AJ4" s="2" t="s">
        <v>154</v>
      </c>
      <c r="AK4" s="2" t="s">
        <v>153</v>
      </c>
      <c r="AL4" s="2" t="s">
        <v>152</v>
      </c>
      <c r="AM4" s="2" t="s">
        <v>151</v>
      </c>
      <c r="AN4" s="2" t="s">
        <v>150</v>
      </c>
      <c r="AO4" s="2" t="s">
        <v>149</v>
      </c>
      <c r="AP4" s="2" t="s">
        <v>148</v>
      </c>
      <c r="AQ4" s="2" t="s">
        <v>147</v>
      </c>
      <c r="AR4" s="2" t="s">
        <v>146</v>
      </c>
      <c r="AS4" s="2" t="s">
        <v>145</v>
      </c>
      <c r="AT4" s="2" t="s">
        <v>144</v>
      </c>
      <c r="AU4" s="2" t="s">
        <v>143</v>
      </c>
      <c r="AV4" s="2" t="s">
        <v>142</v>
      </c>
      <c r="AW4" s="2" t="s">
        <v>141</v>
      </c>
      <c r="AX4" s="2" t="s">
        <v>140</v>
      </c>
      <c r="AY4" s="2" t="s">
        <v>139</v>
      </c>
      <c r="AZ4" s="2" t="s">
        <v>138</v>
      </c>
      <c r="BA4" s="2" t="s">
        <v>137</v>
      </c>
      <c r="BB4" s="2" t="s">
        <v>136</v>
      </c>
      <c r="BC4" s="2" t="s">
        <v>135</v>
      </c>
      <c r="BD4" s="2" t="s">
        <v>134</v>
      </c>
      <c r="BE4" s="2" t="s">
        <v>133</v>
      </c>
      <c r="BF4" s="2" t="s">
        <v>132</v>
      </c>
      <c r="BG4" s="2" t="s">
        <v>131</v>
      </c>
      <c r="BH4" s="2" t="s">
        <v>130</v>
      </c>
      <c r="BI4" s="2" t="s">
        <v>129</v>
      </c>
      <c r="BJ4" s="2" t="s">
        <v>128</v>
      </c>
      <c r="BK4" s="2" t="s">
        <v>127</v>
      </c>
      <c r="BL4" s="2" t="s">
        <v>126</v>
      </c>
      <c r="BM4" s="2" t="s">
        <v>125</v>
      </c>
      <c r="BN4" s="2" t="s">
        <v>124</v>
      </c>
      <c r="BO4" s="2" t="s">
        <v>123</v>
      </c>
      <c r="BP4" s="2" t="s">
        <v>122</v>
      </c>
      <c r="BQ4" s="2" t="s">
        <v>121</v>
      </c>
      <c r="BR4" s="2" t="s">
        <v>120</v>
      </c>
    </row>
    <row r="5" spans="1:70">
      <c r="A5" s="3" t="s">
        <v>33</v>
      </c>
      <c r="B5" s="3"/>
      <c r="C5" s="4" t="s">
        <v>34</v>
      </c>
      <c r="D5" s="4" t="s">
        <v>35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4" t="s">
        <v>46</v>
      </c>
      <c r="P5" s="4" t="s">
        <v>47</v>
      </c>
      <c r="Q5" s="4" t="s">
        <v>48</v>
      </c>
      <c r="R5" s="4" t="s">
        <v>49</v>
      </c>
      <c r="S5" s="4" t="s">
        <v>50</v>
      </c>
      <c r="T5" s="4" t="s">
        <v>51</v>
      </c>
      <c r="U5" s="4" t="s">
        <v>52</v>
      </c>
      <c r="V5" s="4" t="s">
        <v>53</v>
      </c>
      <c r="W5" s="4" t="s">
        <v>54</v>
      </c>
      <c r="X5" s="4" t="s">
        <v>55</v>
      </c>
      <c r="Y5" s="4" t="s">
        <v>56</v>
      </c>
      <c r="Z5" s="4" t="s">
        <v>57</v>
      </c>
      <c r="AA5" s="4" t="s">
        <v>58</v>
      </c>
      <c r="AB5" s="4" t="s">
        <v>59</v>
      </c>
      <c r="AC5" s="4" t="s">
        <v>60</v>
      </c>
      <c r="AD5" s="4" t="s">
        <v>61</v>
      </c>
      <c r="AE5" s="4" t="s">
        <v>119</v>
      </c>
      <c r="AF5" s="4" t="s">
        <v>118</v>
      </c>
      <c r="AG5" s="4" t="s">
        <v>117</v>
      </c>
      <c r="AH5" s="4" t="s">
        <v>116</v>
      </c>
      <c r="AI5" s="4" t="s">
        <v>115</v>
      </c>
      <c r="AJ5" s="4" t="s">
        <v>114</v>
      </c>
      <c r="AK5" s="4" t="s">
        <v>113</v>
      </c>
      <c r="AL5" s="4" t="s">
        <v>112</v>
      </c>
      <c r="AM5" s="4" t="s">
        <v>111</v>
      </c>
      <c r="AN5" s="4" t="s">
        <v>110</v>
      </c>
      <c r="AO5" s="4" t="s">
        <v>109</v>
      </c>
      <c r="AP5" s="4" t="s">
        <v>108</v>
      </c>
      <c r="AQ5" s="4" t="s">
        <v>107</v>
      </c>
      <c r="AR5" s="4" t="s">
        <v>106</v>
      </c>
      <c r="AS5" s="4" t="s">
        <v>105</v>
      </c>
      <c r="AT5" s="4" t="s">
        <v>104</v>
      </c>
      <c r="AU5" s="4" t="s">
        <v>103</v>
      </c>
      <c r="AV5" s="4" t="s">
        <v>102</v>
      </c>
      <c r="AW5" s="4" t="s">
        <v>101</v>
      </c>
      <c r="AX5" s="4" t="s">
        <v>100</v>
      </c>
      <c r="AY5" s="4" t="s">
        <v>99</v>
      </c>
      <c r="AZ5" s="4" t="s">
        <v>98</v>
      </c>
      <c r="BA5" s="4" t="s">
        <v>97</v>
      </c>
      <c r="BB5" s="4" t="s">
        <v>96</v>
      </c>
      <c r="BC5" s="4" t="s">
        <v>95</v>
      </c>
      <c r="BD5" s="4" t="s">
        <v>94</v>
      </c>
      <c r="BE5" s="4" t="s">
        <v>93</v>
      </c>
      <c r="BF5" s="4" t="s">
        <v>92</v>
      </c>
      <c r="BG5" s="4" t="s">
        <v>91</v>
      </c>
      <c r="BH5" s="4" t="s">
        <v>90</v>
      </c>
      <c r="BI5" s="4" t="s">
        <v>89</v>
      </c>
      <c r="BJ5" s="4" t="s">
        <v>88</v>
      </c>
      <c r="BK5" s="4" t="s">
        <v>87</v>
      </c>
      <c r="BL5" s="4" t="s">
        <v>86</v>
      </c>
      <c r="BM5" s="4" t="s">
        <v>85</v>
      </c>
      <c r="BN5" s="4" t="s">
        <v>84</v>
      </c>
      <c r="BO5" s="4" t="s">
        <v>83</v>
      </c>
      <c r="BP5" s="4" t="s">
        <v>82</v>
      </c>
      <c r="BQ5" s="4" t="s">
        <v>81</v>
      </c>
      <c r="BR5" s="4" t="s">
        <v>80</v>
      </c>
    </row>
    <row r="6" spans="1:70">
      <c r="A6" s="5" t="s">
        <v>200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</row>
    <row r="7" spans="1:70">
      <c r="A7" s="6" t="s">
        <v>220</v>
      </c>
      <c r="B7" s="6" t="s">
        <v>219</v>
      </c>
      <c r="C7" s="17">
        <v>0.22559999999999999</v>
      </c>
      <c r="D7" s="17">
        <v>0.42049999999999998</v>
      </c>
      <c r="E7" s="17">
        <v>0.29249999999999998</v>
      </c>
      <c r="F7" s="17">
        <v>0.51839999999999997</v>
      </c>
      <c r="G7" s="17">
        <v>0.6603</v>
      </c>
      <c r="H7" s="17">
        <v>0.28149999999999997</v>
      </c>
      <c r="I7" s="17">
        <v>0.48110000000000003</v>
      </c>
      <c r="J7" s="17">
        <v>0.442</v>
      </c>
      <c r="K7" s="17">
        <v>0.12770000000000001</v>
      </c>
      <c r="L7" s="17">
        <v>0.40110000000000001</v>
      </c>
      <c r="M7" s="17">
        <v>0.35570000000000002</v>
      </c>
      <c r="N7" s="17">
        <v>0.18679999999999999</v>
      </c>
      <c r="O7" s="17">
        <v>0.25950000000000001</v>
      </c>
      <c r="P7" s="17">
        <v>0.192</v>
      </c>
      <c r="Q7" s="17">
        <v>0.11609999999999999</v>
      </c>
      <c r="R7" s="17">
        <v>0.52100000000000002</v>
      </c>
      <c r="S7" s="17">
        <v>0.39529999999999998</v>
      </c>
      <c r="T7" s="17">
        <v>0.3105</v>
      </c>
      <c r="U7" s="17">
        <v>0.49320000000000003</v>
      </c>
      <c r="V7" s="17">
        <v>0.62590000000000001</v>
      </c>
      <c r="W7" s="17">
        <v>0.33360000000000001</v>
      </c>
      <c r="X7" s="17">
        <v>0.44719999999999999</v>
      </c>
      <c r="Y7" s="17">
        <v>0.48249999999999998</v>
      </c>
      <c r="Z7" s="17">
        <v>0.50019999999999998</v>
      </c>
      <c r="AA7" s="17">
        <v>0.59079999999999999</v>
      </c>
      <c r="AB7" s="17">
        <v>0.87290000000000001</v>
      </c>
      <c r="AC7" s="17">
        <v>0.83320000000000005</v>
      </c>
      <c r="AD7" s="17">
        <v>0.31390000000000001</v>
      </c>
      <c r="AE7" s="17">
        <v>0.3664</v>
      </c>
      <c r="AF7" s="17">
        <v>0.44919999999999999</v>
      </c>
      <c r="AG7" s="17">
        <v>0.2392</v>
      </c>
      <c r="AH7" s="17">
        <v>0.26790000000000003</v>
      </c>
      <c r="AI7" s="17">
        <v>0.29599999999999999</v>
      </c>
      <c r="AJ7" s="17">
        <v>0.33069999999999999</v>
      </c>
      <c r="AK7" s="17">
        <v>0.49030000000000001</v>
      </c>
      <c r="AL7" s="17">
        <v>0.67969999999999997</v>
      </c>
      <c r="AM7" s="17">
        <v>0.95860000000000001</v>
      </c>
      <c r="AN7" s="17">
        <v>0.55000000000000004</v>
      </c>
      <c r="AO7" s="17">
        <v>0.94710000000000005</v>
      </c>
      <c r="AP7" s="17">
        <v>0.9546</v>
      </c>
      <c r="AQ7" s="17">
        <v>1.5640000000000001</v>
      </c>
      <c r="AR7" s="17">
        <v>0.76800000000000002</v>
      </c>
      <c r="AS7" s="17">
        <v>1.181</v>
      </c>
      <c r="AT7" s="17">
        <v>1.079</v>
      </c>
      <c r="AU7" s="17">
        <v>1.393</v>
      </c>
      <c r="AV7" s="17">
        <v>0.65700000000000003</v>
      </c>
      <c r="AW7" s="17">
        <v>1.2070000000000001</v>
      </c>
      <c r="AX7" s="17">
        <v>1.83</v>
      </c>
      <c r="AY7" s="17">
        <v>1.9609999999999999</v>
      </c>
      <c r="AZ7" s="17">
        <v>0.80700000000000005</v>
      </c>
      <c r="BA7" s="17">
        <v>0.86599999999999999</v>
      </c>
      <c r="BB7" s="17">
        <v>0.67500000000000004</v>
      </c>
      <c r="BC7" s="17">
        <v>0.47499999999999998</v>
      </c>
      <c r="BD7" s="17">
        <v>0.27500000000000002</v>
      </c>
      <c r="BE7" s="17">
        <v>0.63</v>
      </c>
      <c r="BF7" s="17">
        <v>0.70299999999999996</v>
      </c>
      <c r="BG7" s="17">
        <v>1.083</v>
      </c>
      <c r="BH7" s="17">
        <v>0.433</v>
      </c>
      <c r="BI7" s="17">
        <v>0.56200000000000006</v>
      </c>
      <c r="BJ7" s="17">
        <v>0.89500000000000002</v>
      </c>
      <c r="BK7" s="17">
        <v>1.512</v>
      </c>
      <c r="BL7" s="17">
        <v>1.6600000000000001</v>
      </c>
      <c r="BM7" s="17">
        <v>2.9130000000000003</v>
      </c>
      <c r="BN7" s="17">
        <v>3.7919999999999998</v>
      </c>
      <c r="BO7" s="17">
        <v>2.5939999999999999</v>
      </c>
      <c r="BP7" s="17">
        <v>0.80900000000000005</v>
      </c>
      <c r="BQ7" s="17">
        <v>0.63400000000000001</v>
      </c>
      <c r="BR7" s="17">
        <v>0.625</v>
      </c>
    </row>
    <row r="8" spans="1:70">
      <c r="A8" s="6" t="s">
        <v>218</v>
      </c>
      <c r="B8" s="6" t="s">
        <v>217</v>
      </c>
      <c r="C8" s="17">
        <v>0.22559999999999999</v>
      </c>
      <c r="D8" s="17">
        <v>0.42049999999999998</v>
      </c>
      <c r="E8" s="17">
        <v>0.29249999999999998</v>
      </c>
      <c r="F8" s="17">
        <v>0.51839999999999997</v>
      </c>
      <c r="G8" s="17">
        <v>0.6603</v>
      </c>
      <c r="H8" s="17">
        <v>0.28149999999999997</v>
      </c>
      <c r="I8" s="17">
        <v>0.48110000000000003</v>
      </c>
      <c r="J8" s="17">
        <v>0.442</v>
      </c>
      <c r="K8" s="17">
        <v>0.12770000000000001</v>
      </c>
      <c r="L8" s="17">
        <v>0.40110000000000001</v>
      </c>
      <c r="M8" s="17">
        <v>0.35570000000000002</v>
      </c>
      <c r="N8" s="17">
        <v>0.18679999999999999</v>
      </c>
      <c r="O8" s="17">
        <v>0.25950000000000001</v>
      </c>
      <c r="P8" s="17">
        <v>0.192</v>
      </c>
      <c r="Q8" s="17">
        <v>0.11609999999999999</v>
      </c>
      <c r="R8" s="17">
        <v>0.52100000000000002</v>
      </c>
      <c r="S8" s="17">
        <v>0.39529999999999998</v>
      </c>
      <c r="T8" s="17">
        <v>0.3105</v>
      </c>
      <c r="U8" s="17">
        <v>0.49320000000000003</v>
      </c>
      <c r="V8" s="17">
        <v>0.62590000000000001</v>
      </c>
      <c r="W8" s="17">
        <v>0.33360000000000001</v>
      </c>
      <c r="X8" s="17">
        <v>0.44719999999999999</v>
      </c>
      <c r="Y8" s="17">
        <v>0.48249999999999998</v>
      </c>
      <c r="Z8" s="17">
        <v>0.50019999999999998</v>
      </c>
      <c r="AA8" s="17">
        <v>0.59079999999999999</v>
      </c>
      <c r="AB8" s="17">
        <v>0.87290000000000001</v>
      </c>
      <c r="AC8" s="17">
        <v>0.83320000000000005</v>
      </c>
      <c r="AD8" s="17">
        <v>0.31390000000000001</v>
      </c>
      <c r="AE8" s="17">
        <v>0.3664</v>
      </c>
      <c r="AF8" s="17">
        <v>0.24329999999999999</v>
      </c>
      <c r="AG8" s="17">
        <v>0.2392</v>
      </c>
      <c r="AH8" s="17">
        <v>0.26790000000000003</v>
      </c>
      <c r="AI8" s="17">
        <v>0.29599999999999999</v>
      </c>
      <c r="AJ8" s="17">
        <v>0.33069999999999999</v>
      </c>
      <c r="AK8" s="17">
        <v>0.49030000000000001</v>
      </c>
      <c r="AL8" s="17">
        <v>0.67969999999999997</v>
      </c>
      <c r="AM8" s="17">
        <v>0.95860000000000001</v>
      </c>
      <c r="AN8" s="17">
        <v>0.55000000000000004</v>
      </c>
      <c r="AO8" s="17">
        <v>0.94710000000000005</v>
      </c>
      <c r="AP8" s="17">
        <v>0.9546</v>
      </c>
      <c r="AQ8" s="17">
        <v>1.5640000000000001</v>
      </c>
      <c r="AR8" s="17">
        <v>0.76800000000000002</v>
      </c>
      <c r="AS8" s="17">
        <v>1.181</v>
      </c>
      <c r="AT8" s="17">
        <v>1.079</v>
      </c>
      <c r="AU8" s="17">
        <v>1.393</v>
      </c>
      <c r="AV8" s="17">
        <v>0.65700000000000003</v>
      </c>
      <c r="AW8" s="17">
        <v>1.2070000000000001</v>
      </c>
      <c r="AX8" s="17">
        <v>1.23</v>
      </c>
      <c r="AY8" s="17">
        <v>1.9609999999999999</v>
      </c>
      <c r="AZ8" s="17">
        <v>0.80700000000000005</v>
      </c>
      <c r="BA8" s="17">
        <v>0.86599999999999999</v>
      </c>
      <c r="BB8" s="17">
        <v>0.67500000000000004</v>
      </c>
      <c r="BC8" s="17">
        <v>0.47499999999999998</v>
      </c>
      <c r="BD8" s="17">
        <v>0.27500000000000002</v>
      </c>
      <c r="BE8" s="17">
        <v>0.63</v>
      </c>
      <c r="BF8" s="17">
        <v>0.70299999999999996</v>
      </c>
      <c r="BG8" s="17">
        <v>1.083</v>
      </c>
      <c r="BH8" s="17">
        <v>0.433</v>
      </c>
      <c r="BI8" s="17">
        <v>0.56200000000000006</v>
      </c>
      <c r="BJ8" s="17">
        <v>0.89500000000000002</v>
      </c>
      <c r="BK8" s="17">
        <v>1.512</v>
      </c>
      <c r="BL8" s="17">
        <v>1.6600000000000001</v>
      </c>
      <c r="BM8" s="17">
        <v>2.9130000000000003</v>
      </c>
      <c r="BN8" s="17">
        <v>3.7919999999999998</v>
      </c>
      <c r="BO8" s="17">
        <v>2.5939999999999999</v>
      </c>
      <c r="BP8" s="17">
        <v>0.80900000000000005</v>
      </c>
      <c r="BQ8" s="17">
        <v>0.63400000000000001</v>
      </c>
      <c r="BR8" s="17">
        <v>0.625</v>
      </c>
    </row>
    <row r="9" spans="1:70">
      <c r="A9" s="6" t="s">
        <v>216</v>
      </c>
      <c r="B9" s="6" t="s">
        <v>215</v>
      </c>
      <c r="C9" s="17">
        <v>5.1444999999999999</v>
      </c>
      <c r="D9" s="17">
        <v>6.1471999999999998</v>
      </c>
      <c r="E9" s="17">
        <v>5.6657999999999999</v>
      </c>
      <c r="F9" s="17">
        <v>4.7097999999999995</v>
      </c>
      <c r="G9" s="17">
        <v>7.0045000000000002</v>
      </c>
      <c r="H9" s="17">
        <v>7.8548</v>
      </c>
      <c r="I9" s="17">
        <v>7.7385999999999999</v>
      </c>
      <c r="J9" s="17">
        <v>4.9751000000000003</v>
      </c>
      <c r="K9" s="17">
        <v>8.1270000000000007</v>
      </c>
      <c r="L9" s="17">
        <v>8.4024999999999999</v>
      </c>
      <c r="M9" s="17">
        <v>5.9236000000000004</v>
      </c>
      <c r="N9" s="17">
        <v>4.4505999999999997</v>
      </c>
      <c r="O9" s="17">
        <v>4.6539000000000001</v>
      </c>
      <c r="P9" s="17">
        <v>3.5312999999999999</v>
      </c>
      <c r="Q9" s="17">
        <v>2.8102</v>
      </c>
      <c r="R9" s="17">
        <v>2.6606999999999998</v>
      </c>
      <c r="S9" s="17">
        <v>2.4182999999999999</v>
      </c>
      <c r="T9" s="17">
        <v>2.6010999999999997</v>
      </c>
      <c r="U9" s="17">
        <v>2.0543</v>
      </c>
      <c r="V9" s="17">
        <v>2.2132999999999998</v>
      </c>
      <c r="W9" s="17">
        <v>2.7524999999999999</v>
      </c>
      <c r="X9" s="17">
        <v>2.2101000000000002</v>
      </c>
      <c r="Y9" s="17">
        <v>2.2469000000000001</v>
      </c>
      <c r="Z9" s="17">
        <v>2.1541999999999999</v>
      </c>
      <c r="AA9" s="17">
        <v>1.9935</v>
      </c>
      <c r="AB9" s="17">
        <v>1.6372</v>
      </c>
      <c r="AC9" s="17">
        <v>1.4359</v>
      </c>
      <c r="AD9" s="17">
        <v>1.2335</v>
      </c>
      <c r="AE9" s="17">
        <v>1.0542</v>
      </c>
      <c r="AF9" s="17">
        <v>1.3133999999999999</v>
      </c>
      <c r="AG9" s="17">
        <v>1.3155000000000001</v>
      </c>
      <c r="AH9" s="17">
        <v>1.5668</v>
      </c>
      <c r="AI9" s="17">
        <v>1.6789000000000001</v>
      </c>
      <c r="AJ9" s="17">
        <v>1.4035</v>
      </c>
      <c r="AK9" s="17">
        <v>1.4356</v>
      </c>
      <c r="AL9" s="17">
        <v>1.2402</v>
      </c>
      <c r="AM9" s="17">
        <v>1.115</v>
      </c>
      <c r="AN9" s="17">
        <v>1.5792999999999999</v>
      </c>
      <c r="AO9" s="17">
        <v>1.5880000000000001</v>
      </c>
      <c r="AP9" s="17">
        <v>1.3059000000000001</v>
      </c>
      <c r="AQ9" s="17">
        <v>1.123</v>
      </c>
      <c r="AR9" s="17">
        <v>1.6919999999999999</v>
      </c>
      <c r="AS9" s="17">
        <v>1.5899999999999999</v>
      </c>
      <c r="AT9" s="17">
        <v>1.109</v>
      </c>
      <c r="AU9" s="17">
        <v>1.238</v>
      </c>
      <c r="AV9" s="17">
        <v>1.294</v>
      </c>
      <c r="AW9" s="17">
        <v>1.4590000000000001</v>
      </c>
      <c r="AX9" s="17">
        <v>1.2389999999999999</v>
      </c>
      <c r="AY9" s="17">
        <v>1.208</v>
      </c>
      <c r="AZ9" s="17">
        <v>1.466</v>
      </c>
      <c r="BA9" s="17">
        <v>1.659</v>
      </c>
      <c r="BB9" s="17">
        <v>1.7149999999999999</v>
      </c>
      <c r="BC9" s="17">
        <v>1.7349999999999999</v>
      </c>
      <c r="BD9" s="17">
        <v>2.3620000000000001</v>
      </c>
      <c r="BE9" s="17">
        <v>2.2570000000000001</v>
      </c>
      <c r="BF9" s="17">
        <v>2.419</v>
      </c>
      <c r="BG9" s="17">
        <v>4.7990000000000004</v>
      </c>
      <c r="BH9" s="17">
        <v>4.6129999999999995</v>
      </c>
      <c r="BI9" s="17">
        <v>4.3520000000000003</v>
      </c>
      <c r="BJ9" s="17">
        <v>1.234</v>
      </c>
      <c r="BK9" s="17">
        <v>1.2110000000000001</v>
      </c>
      <c r="BL9" s="17">
        <v>1.3120000000000001</v>
      </c>
      <c r="BM9" s="17">
        <v>1.355</v>
      </c>
      <c r="BN9" s="17">
        <v>1.4330000000000001</v>
      </c>
      <c r="BO9" s="17">
        <v>1.5110000000000001</v>
      </c>
      <c r="BP9" s="17">
        <v>1.1179999999999999</v>
      </c>
      <c r="BQ9" s="17">
        <v>1.3380000000000001</v>
      </c>
      <c r="BR9" s="17">
        <v>1.1819999999999999</v>
      </c>
    </row>
    <row r="10" spans="1:70">
      <c r="A10" s="6" t="s">
        <v>214</v>
      </c>
      <c r="B10" s="6" t="s">
        <v>213</v>
      </c>
      <c r="C10" s="17">
        <v>4.7687999999999997</v>
      </c>
      <c r="D10" s="17">
        <v>5.6618000000000004</v>
      </c>
      <c r="E10" s="17">
        <v>5.9754000000000005</v>
      </c>
      <c r="F10" s="17">
        <v>6.9154999999999998</v>
      </c>
      <c r="G10" s="17">
        <v>4.9269999999999996</v>
      </c>
      <c r="H10" s="17">
        <v>5.2659000000000002</v>
      </c>
      <c r="I10" s="17">
        <v>6.0006000000000004</v>
      </c>
      <c r="J10" s="17">
        <v>6.2784000000000004</v>
      </c>
      <c r="K10" s="17">
        <v>5.5175999999999998</v>
      </c>
      <c r="L10" s="17">
        <v>5.6962000000000002</v>
      </c>
      <c r="M10" s="17">
        <v>6.5514999999999999</v>
      </c>
      <c r="N10" s="17">
        <v>5.6040999999999999</v>
      </c>
      <c r="O10" s="17">
        <v>4.5030000000000001</v>
      </c>
      <c r="P10" s="17">
        <v>4.6703999999999999</v>
      </c>
      <c r="Q10" s="17">
        <v>4.4215999999999998</v>
      </c>
      <c r="R10" s="17">
        <v>2.9845000000000002</v>
      </c>
      <c r="S10" s="17">
        <v>2.8426</v>
      </c>
      <c r="T10" s="17">
        <v>2.3041999999999998</v>
      </c>
      <c r="U10" s="17">
        <v>2.2477</v>
      </c>
      <c r="V10" s="17">
        <v>2.1939000000000002</v>
      </c>
      <c r="W10" s="17">
        <v>2.5907</v>
      </c>
      <c r="X10" s="17">
        <v>2.8435000000000001</v>
      </c>
      <c r="Y10" s="17">
        <v>2.5426000000000002</v>
      </c>
      <c r="Z10" s="17">
        <v>2.5575999999999999</v>
      </c>
      <c r="AA10" s="17">
        <v>2.4146000000000001</v>
      </c>
      <c r="AB10" s="17">
        <v>2.1884000000000001</v>
      </c>
      <c r="AC10" s="17">
        <v>2.3896999999999999</v>
      </c>
      <c r="AD10" s="17">
        <v>2.3258999999999999</v>
      </c>
      <c r="AE10" s="17">
        <v>2.2014</v>
      </c>
      <c r="AF10" s="17">
        <v>2.3670999999999998</v>
      </c>
      <c r="AG10" s="17">
        <v>2.5863</v>
      </c>
      <c r="AH10" s="17">
        <v>3.2435</v>
      </c>
      <c r="AI10" s="17">
        <v>3.3079999999999998</v>
      </c>
      <c r="AJ10" s="17">
        <v>3.5044</v>
      </c>
      <c r="AK10" s="17">
        <v>3.4291</v>
      </c>
      <c r="AL10" s="17">
        <v>3.5009000000000001</v>
      </c>
      <c r="AM10" s="17">
        <v>3.3216999999999999</v>
      </c>
      <c r="AN10" s="17">
        <v>3.9148000000000001</v>
      </c>
      <c r="AO10" s="17">
        <v>3.7879</v>
      </c>
      <c r="AP10" s="17">
        <v>3.4386999999999999</v>
      </c>
      <c r="AQ10" s="17">
        <v>3.266</v>
      </c>
      <c r="AR10" s="17">
        <v>3.7560000000000002</v>
      </c>
      <c r="AS10" s="17">
        <v>3.5089999999999999</v>
      </c>
      <c r="AT10" s="17">
        <v>3.6869999999999998</v>
      </c>
      <c r="AU10" s="17">
        <v>3.907</v>
      </c>
      <c r="AV10" s="17">
        <v>4.8339999999999996</v>
      </c>
      <c r="AW10" s="17">
        <v>4.01</v>
      </c>
      <c r="AX10" s="17">
        <v>4.2160000000000002</v>
      </c>
      <c r="AY10" s="17">
        <v>5.1150000000000002</v>
      </c>
      <c r="AZ10" s="17">
        <v>6.4909999999999997</v>
      </c>
      <c r="BA10" s="17">
        <v>6.2430000000000003</v>
      </c>
      <c r="BB10" s="17">
        <v>6.8529999999999998</v>
      </c>
      <c r="BC10" s="17">
        <v>6.7709999999999999</v>
      </c>
      <c r="BD10" s="17">
        <v>8.1950000000000003</v>
      </c>
      <c r="BE10" s="17">
        <v>7.1189999999999998</v>
      </c>
      <c r="BF10" s="17">
        <v>5.827</v>
      </c>
      <c r="BG10" s="17">
        <v>6.3330000000000002</v>
      </c>
      <c r="BH10" s="17">
        <v>6.5969999999999995</v>
      </c>
      <c r="BI10" s="17">
        <v>6.3490000000000002</v>
      </c>
      <c r="BJ10" s="17">
        <v>6.665</v>
      </c>
      <c r="BK10" s="17">
        <v>6.726</v>
      </c>
      <c r="BL10" s="17">
        <v>5.1870000000000003</v>
      </c>
      <c r="BM10" s="17">
        <v>4.593</v>
      </c>
      <c r="BN10" s="17">
        <v>5.4279999999999999</v>
      </c>
      <c r="BO10" s="17">
        <v>5.8550000000000004</v>
      </c>
      <c r="BP10" s="17">
        <v>7.18</v>
      </c>
      <c r="BQ10" s="17">
        <v>7.2080000000000002</v>
      </c>
      <c r="BR10" s="17">
        <v>6.9139999999999997</v>
      </c>
    </row>
    <row r="11" spans="1:70">
      <c r="A11" s="6" t="s">
        <v>212</v>
      </c>
      <c r="B11" s="6" t="s">
        <v>211</v>
      </c>
      <c r="C11" s="17">
        <v>0.32719999999999999</v>
      </c>
      <c r="D11" s="17">
        <v>1.1920999999999999</v>
      </c>
      <c r="E11" s="17">
        <v>1.272</v>
      </c>
      <c r="F11" s="17">
        <v>0.98299999999999998</v>
      </c>
      <c r="G11" s="17">
        <v>0.90649999999999997</v>
      </c>
      <c r="H11" s="17">
        <v>1.3763000000000001</v>
      </c>
      <c r="I11" s="17">
        <v>1.5341</v>
      </c>
      <c r="J11" s="17">
        <v>3.2782</v>
      </c>
      <c r="K11" s="17">
        <v>1.5098</v>
      </c>
      <c r="L11" s="17">
        <v>1.2564</v>
      </c>
      <c r="M11" s="17">
        <v>1.7429000000000001</v>
      </c>
      <c r="N11" s="17">
        <v>2.5630999999999999</v>
      </c>
      <c r="O11" s="17">
        <v>2.0476000000000001</v>
      </c>
      <c r="P11" s="17">
        <v>1.0226</v>
      </c>
      <c r="Q11" s="17">
        <v>0.95489999999999997</v>
      </c>
      <c r="R11" s="17">
        <v>1.7747999999999999</v>
      </c>
      <c r="S11" s="17">
        <v>1.9182000000000001</v>
      </c>
      <c r="T11" s="17">
        <v>1.4883999999999999</v>
      </c>
      <c r="U11" s="17">
        <v>1.2849999999999999</v>
      </c>
      <c r="V11" s="17">
        <v>1.343</v>
      </c>
      <c r="W11" s="17">
        <v>1.4898</v>
      </c>
      <c r="X11" s="17">
        <v>0.53700000000000003</v>
      </c>
      <c r="Y11" s="17">
        <v>1.4052</v>
      </c>
      <c r="Z11" s="17">
        <v>0.52449999999999997</v>
      </c>
      <c r="AA11" s="17">
        <v>1.1796</v>
      </c>
      <c r="AB11" s="17">
        <v>0.97309999999999997</v>
      </c>
      <c r="AC11" s="17">
        <v>0.90590000000000004</v>
      </c>
      <c r="AD11" s="17">
        <v>0.7278</v>
      </c>
      <c r="AE11" s="17">
        <v>0.71009999999999995</v>
      </c>
      <c r="AF11" s="17">
        <v>0.24390000000000001</v>
      </c>
      <c r="AG11" s="17">
        <v>0.33679999999999999</v>
      </c>
      <c r="AH11" s="17">
        <v>0.76980000000000004</v>
      </c>
      <c r="AI11" s="17">
        <v>0.73299999999999998</v>
      </c>
      <c r="AJ11" s="17">
        <v>0.68779999999999997</v>
      </c>
      <c r="AK11" s="17">
        <v>0.1946</v>
      </c>
      <c r="AL11" s="17">
        <v>0.56240000000000001</v>
      </c>
      <c r="AM11" s="17">
        <v>0.47349999999999998</v>
      </c>
      <c r="AN11" s="17">
        <v>0.51</v>
      </c>
      <c r="AO11" s="17">
        <v>0.24970000000000001</v>
      </c>
      <c r="AP11" s="17">
        <v>0.21690000000000001</v>
      </c>
      <c r="AQ11" s="17">
        <v>0.156</v>
      </c>
      <c r="AR11" s="17">
        <v>0.216</v>
      </c>
      <c r="AS11" s="17">
        <v>0.17499999999999999</v>
      </c>
      <c r="AT11" s="17">
        <v>0.30499999999999999</v>
      </c>
      <c r="AU11" s="17">
        <v>0.214</v>
      </c>
      <c r="AV11" s="17">
        <v>0.186</v>
      </c>
      <c r="AW11" s="17">
        <v>0.83099999999999996</v>
      </c>
      <c r="AX11" s="17">
        <v>0.36499999999999999</v>
      </c>
      <c r="AY11" s="17">
        <v>0.26400000000000001</v>
      </c>
      <c r="AZ11" s="17">
        <v>0.28999999999999998</v>
      </c>
      <c r="BA11" s="17">
        <v>0.36399999999999999</v>
      </c>
      <c r="BB11" s="17">
        <v>0.502</v>
      </c>
      <c r="BC11" s="17">
        <v>0.39100000000000001</v>
      </c>
      <c r="BD11" s="17">
        <v>0.39</v>
      </c>
      <c r="BE11" s="17">
        <v>0.36899999999999999</v>
      </c>
      <c r="BF11" s="17">
        <v>0.33900000000000002</v>
      </c>
      <c r="BG11" s="17">
        <v>0.23499999999999999</v>
      </c>
      <c r="BH11" s="17">
        <v>0.26</v>
      </c>
      <c r="BI11" s="17">
        <v>0.215</v>
      </c>
      <c r="BJ11" s="17">
        <v>0.224</v>
      </c>
      <c r="BK11" s="17">
        <v>0.184</v>
      </c>
      <c r="BL11" s="17">
        <v>0.23</v>
      </c>
      <c r="BM11" s="17">
        <v>0.77400000000000002</v>
      </c>
      <c r="BN11" s="17">
        <v>0.39700000000000002</v>
      </c>
      <c r="BO11" s="17">
        <v>0.55900000000000005</v>
      </c>
      <c r="BP11" s="17">
        <v>0.26500000000000001</v>
      </c>
      <c r="BQ11" s="17">
        <v>0.40500000000000003</v>
      </c>
      <c r="BR11" s="17">
        <v>0.53600000000000003</v>
      </c>
    </row>
    <row r="12" spans="1:70">
      <c r="A12" s="5" t="s">
        <v>210</v>
      </c>
      <c r="B12" s="5" t="s">
        <v>209</v>
      </c>
      <c r="C12" s="19">
        <v>10.466100000000001</v>
      </c>
      <c r="D12" s="19">
        <v>13.4216</v>
      </c>
      <c r="E12" s="19">
        <v>13.2058</v>
      </c>
      <c r="F12" s="19">
        <v>13.1267</v>
      </c>
      <c r="G12" s="19">
        <v>13.4983</v>
      </c>
      <c r="H12" s="19">
        <v>14.7784</v>
      </c>
      <c r="I12" s="19">
        <v>15.7545</v>
      </c>
      <c r="J12" s="19">
        <v>14.973599999999999</v>
      </c>
      <c r="K12" s="19">
        <v>15.2821</v>
      </c>
      <c r="L12" s="19">
        <v>15.7562</v>
      </c>
      <c r="M12" s="19">
        <v>14.573700000000001</v>
      </c>
      <c r="N12" s="19">
        <v>12.8047</v>
      </c>
      <c r="O12" s="19">
        <v>11.464</v>
      </c>
      <c r="P12" s="19">
        <v>9.4163999999999994</v>
      </c>
      <c r="Q12" s="19">
        <v>8.3027999999999995</v>
      </c>
      <c r="R12" s="19">
        <v>7.9411000000000005</v>
      </c>
      <c r="S12" s="19">
        <v>7.5743999999999998</v>
      </c>
      <c r="T12" s="19">
        <v>6.7041000000000004</v>
      </c>
      <c r="U12" s="19">
        <v>6.0803000000000003</v>
      </c>
      <c r="V12" s="19">
        <v>6.3760000000000003</v>
      </c>
      <c r="W12" s="19">
        <v>7.1665999999999999</v>
      </c>
      <c r="X12" s="19">
        <v>6.0377000000000001</v>
      </c>
      <c r="Y12" s="19">
        <v>6.6772</v>
      </c>
      <c r="Z12" s="19">
        <v>5.7365000000000004</v>
      </c>
      <c r="AA12" s="19">
        <v>6.1784999999999997</v>
      </c>
      <c r="AB12" s="19">
        <v>5.6715999999999998</v>
      </c>
      <c r="AC12" s="19">
        <v>5.5648</v>
      </c>
      <c r="AD12" s="19">
        <v>4.6012000000000004</v>
      </c>
      <c r="AE12" s="19">
        <v>4.3320999999999996</v>
      </c>
      <c r="AF12" s="19">
        <v>4.3735999999999997</v>
      </c>
      <c r="AG12" s="19">
        <v>4.4778000000000002</v>
      </c>
      <c r="AH12" s="19">
        <v>5.8479999999999999</v>
      </c>
      <c r="AI12" s="19">
        <v>6.016</v>
      </c>
      <c r="AJ12" s="19">
        <v>5.9264999999999999</v>
      </c>
      <c r="AK12" s="19">
        <v>5.5496999999999996</v>
      </c>
      <c r="AL12" s="19">
        <v>5.9832999999999998</v>
      </c>
      <c r="AM12" s="19">
        <v>5.8689</v>
      </c>
      <c r="AN12" s="19">
        <v>6.5541</v>
      </c>
      <c r="AO12" s="19">
        <v>6.5725999999999996</v>
      </c>
      <c r="AP12" s="19">
        <v>5.9161000000000001</v>
      </c>
      <c r="AQ12" s="19">
        <v>6.109</v>
      </c>
      <c r="AR12" s="19">
        <v>6.4320000000000004</v>
      </c>
      <c r="AS12" s="19">
        <v>6.4550000000000001</v>
      </c>
      <c r="AT12" s="19">
        <v>6.18</v>
      </c>
      <c r="AU12" s="19">
        <v>6.7519999999999998</v>
      </c>
      <c r="AV12" s="19">
        <v>6.9710000000000001</v>
      </c>
      <c r="AW12" s="19">
        <v>7.5069999999999997</v>
      </c>
      <c r="AX12" s="19">
        <v>7.65</v>
      </c>
      <c r="AY12" s="19">
        <v>8.548</v>
      </c>
      <c r="AZ12" s="19">
        <v>9.0540000000000003</v>
      </c>
      <c r="BA12" s="19">
        <v>9.1319999999999997</v>
      </c>
      <c r="BB12" s="19">
        <v>9.7449999999999992</v>
      </c>
      <c r="BC12" s="19">
        <v>9.3719999999999999</v>
      </c>
      <c r="BD12" s="19">
        <v>11.222</v>
      </c>
      <c r="BE12" s="19">
        <v>10.375</v>
      </c>
      <c r="BF12" s="19">
        <v>11.704000000000001</v>
      </c>
      <c r="BG12" s="19">
        <v>12.45</v>
      </c>
      <c r="BH12" s="19">
        <v>11.903</v>
      </c>
      <c r="BI12" s="19">
        <v>11.478</v>
      </c>
      <c r="BJ12" s="19">
        <v>11.025</v>
      </c>
      <c r="BK12" s="19">
        <v>11.272</v>
      </c>
      <c r="BL12" s="19">
        <v>10.176</v>
      </c>
      <c r="BM12" s="19">
        <v>11.557</v>
      </c>
      <c r="BN12" s="19">
        <v>12.432</v>
      </c>
      <c r="BO12" s="19">
        <v>11.298999999999999</v>
      </c>
      <c r="BP12" s="19">
        <v>10.954000000000001</v>
      </c>
      <c r="BQ12" s="19">
        <v>11.31</v>
      </c>
      <c r="BR12" s="19">
        <v>12.005000000000001</v>
      </c>
    </row>
    <row r="13" spans="1:70">
      <c r="A13" s="6" t="s">
        <v>208</v>
      </c>
      <c r="B13" s="6" t="s">
        <v>207</v>
      </c>
      <c r="C13" s="17">
        <v>10.8353</v>
      </c>
      <c r="D13" s="17">
        <v>13.588699999999999</v>
      </c>
      <c r="E13" s="17">
        <v>13.4039</v>
      </c>
      <c r="F13" s="17">
        <v>14.7315</v>
      </c>
      <c r="G13" s="17">
        <v>14.125299999999999</v>
      </c>
      <c r="H13" s="17">
        <v>14.3101</v>
      </c>
      <c r="I13" s="17">
        <v>15.213200000000001</v>
      </c>
      <c r="J13" s="17">
        <v>15.320600000000001</v>
      </c>
      <c r="K13" s="17">
        <v>14.895200000000001</v>
      </c>
      <c r="L13" s="17">
        <v>14.818099999999999</v>
      </c>
      <c r="M13" s="17">
        <v>13.8239</v>
      </c>
      <c r="N13" s="17">
        <v>13.5299</v>
      </c>
      <c r="O13" s="17">
        <v>12.5846</v>
      </c>
      <c r="P13" s="17">
        <v>12.3619</v>
      </c>
      <c r="Q13" s="17">
        <v>11.7751</v>
      </c>
      <c r="R13" s="17">
        <v>9.0198999999999998</v>
      </c>
      <c r="S13" s="17">
        <v>8.5518999999999998</v>
      </c>
      <c r="T13" s="17">
        <v>8.0450999999999997</v>
      </c>
      <c r="U13" s="17">
        <v>7.5075000000000003</v>
      </c>
      <c r="V13" s="17">
        <v>7.0612000000000004</v>
      </c>
      <c r="W13" s="17">
        <v>6.8430999999999997</v>
      </c>
      <c r="X13" s="17">
        <v>6.6658999999999997</v>
      </c>
      <c r="Y13" s="17">
        <v>5.9829999999999997</v>
      </c>
      <c r="Z13" s="17">
        <v>7.3586999999999998</v>
      </c>
      <c r="AA13" s="17">
        <v>5.1273999999999997</v>
      </c>
      <c r="AB13" s="17">
        <v>4.7656999999999998</v>
      </c>
      <c r="AC13" s="17">
        <v>4.5290999999999997</v>
      </c>
      <c r="AD13" s="17">
        <v>7.2321</v>
      </c>
      <c r="AE13" s="17">
        <v>6.9987000000000004</v>
      </c>
      <c r="AF13" s="17">
        <v>6.8773</v>
      </c>
      <c r="AG13" s="17">
        <v>6.5537999999999998</v>
      </c>
      <c r="AH13" s="17">
        <v>6.4432</v>
      </c>
      <c r="AI13" s="17">
        <v>10.484500000000001</v>
      </c>
      <c r="AJ13" s="17">
        <v>10.202999999999999</v>
      </c>
      <c r="AK13" s="17">
        <v>9.9771000000000001</v>
      </c>
      <c r="AL13" s="17">
        <v>9.6568000000000005</v>
      </c>
      <c r="AM13" s="17">
        <v>8.8026999999999997</v>
      </c>
      <c r="AN13" s="17">
        <v>8.4832999999999998</v>
      </c>
      <c r="AO13" s="17">
        <v>8.3396000000000008</v>
      </c>
      <c r="AP13" s="17">
        <v>7.9249000000000001</v>
      </c>
      <c r="AQ13" s="17">
        <v>7.35</v>
      </c>
      <c r="AR13" s="17">
        <v>7.2329999999999997</v>
      </c>
      <c r="AS13" s="17">
        <v>7.266</v>
      </c>
      <c r="AT13" s="17">
        <v>7.46</v>
      </c>
      <c r="AU13" s="17">
        <v>7.2670000000000003</v>
      </c>
      <c r="AV13" s="17">
        <v>7.1959999999999997</v>
      </c>
      <c r="AW13" s="17">
        <v>7.0209999999999999</v>
      </c>
      <c r="AX13" s="17">
        <v>7.0460000000000003</v>
      </c>
      <c r="AY13" s="17">
        <v>6.9589999999999996</v>
      </c>
      <c r="AZ13" s="17">
        <v>6.8230000000000004</v>
      </c>
      <c r="BA13" s="17">
        <v>6.9619999999999997</v>
      </c>
      <c r="BB13" s="17">
        <v>6.9790000000000001</v>
      </c>
      <c r="BC13" s="17">
        <v>7.0640000000000001</v>
      </c>
      <c r="BD13" s="17">
        <v>7.0759999999999996</v>
      </c>
      <c r="BE13" s="17">
        <v>7.024</v>
      </c>
      <c r="BF13" s="17">
        <v>9.6609999999999996</v>
      </c>
      <c r="BG13" s="17">
        <v>9.6609999999999996</v>
      </c>
      <c r="BH13" s="17">
        <v>9.9529999999999994</v>
      </c>
      <c r="BI13" s="17">
        <v>10.368</v>
      </c>
      <c r="BJ13" s="17">
        <v>11.151999999999999</v>
      </c>
      <c r="BK13" s="17">
        <v>10.606999999999999</v>
      </c>
      <c r="BL13" s="17">
        <v>10.518000000000001</v>
      </c>
      <c r="BM13" s="17">
        <v>10.06</v>
      </c>
      <c r="BN13" s="17">
        <v>10.077</v>
      </c>
      <c r="BO13" s="17">
        <v>10.170999999999999</v>
      </c>
      <c r="BP13" s="17">
        <v>10.177</v>
      </c>
      <c r="BQ13" s="17">
        <v>10.169</v>
      </c>
      <c r="BR13" s="17">
        <v>9.9960000000000004</v>
      </c>
    </row>
    <row r="14" spans="1:70">
      <c r="A14" s="6" t="s">
        <v>206</v>
      </c>
      <c r="B14" s="6" t="s">
        <v>205</v>
      </c>
      <c r="C14" s="17">
        <v>4.2641</v>
      </c>
      <c r="D14" s="17" t="s">
        <v>63</v>
      </c>
      <c r="E14" s="17" t="s">
        <v>63</v>
      </c>
      <c r="F14" s="17">
        <v>0.26960000000000001</v>
      </c>
      <c r="G14" s="17">
        <v>1.0965</v>
      </c>
      <c r="H14" s="17">
        <v>1.5619000000000001</v>
      </c>
      <c r="I14" s="17">
        <v>1.5318000000000001</v>
      </c>
      <c r="J14" s="17">
        <v>1.6705000000000001</v>
      </c>
      <c r="K14" s="17">
        <v>1.6743000000000001</v>
      </c>
      <c r="L14" s="17">
        <v>1.6369</v>
      </c>
      <c r="M14" s="17">
        <v>1.6265000000000001</v>
      </c>
      <c r="N14" s="17">
        <v>1.6276999999999999</v>
      </c>
      <c r="O14" s="17">
        <v>1.6056999999999999</v>
      </c>
      <c r="P14" s="17">
        <v>1.5952</v>
      </c>
      <c r="Q14" s="17">
        <v>1.5848</v>
      </c>
      <c r="R14" s="17">
        <v>1.0056</v>
      </c>
      <c r="S14" s="17">
        <v>0.99050000000000005</v>
      </c>
      <c r="T14" s="17">
        <v>0.98270000000000002</v>
      </c>
      <c r="U14" s="17">
        <v>0.92620000000000002</v>
      </c>
      <c r="V14" s="17">
        <v>0.91900000000000004</v>
      </c>
      <c r="W14" s="17">
        <v>0.91139999999999999</v>
      </c>
      <c r="X14" s="17">
        <v>0.9042</v>
      </c>
      <c r="Y14" s="17">
        <v>0.89670000000000005</v>
      </c>
      <c r="Z14" s="17">
        <v>0.84160000000000001</v>
      </c>
      <c r="AA14" s="17">
        <v>0.83409999999999995</v>
      </c>
      <c r="AB14" s="17">
        <v>0.82689999999999997</v>
      </c>
      <c r="AC14" s="17">
        <v>0.81930000000000003</v>
      </c>
      <c r="AD14" s="17">
        <v>0.8599</v>
      </c>
      <c r="AE14" s="17">
        <v>0.85319999999999996</v>
      </c>
      <c r="AF14" s="17">
        <v>0.8468</v>
      </c>
      <c r="AG14" s="17">
        <v>0.84019999999999995</v>
      </c>
      <c r="AH14" s="17">
        <v>0.219</v>
      </c>
      <c r="AI14" s="17">
        <v>0.59950000000000003</v>
      </c>
      <c r="AJ14" s="17">
        <v>0.59630000000000005</v>
      </c>
      <c r="AK14" s="17">
        <v>0.59140000000000004</v>
      </c>
      <c r="AL14" s="17">
        <v>0.1167</v>
      </c>
      <c r="AM14" s="17">
        <v>0.1202</v>
      </c>
      <c r="AN14" s="17">
        <v>0.11559999999999999</v>
      </c>
      <c r="AO14" s="17">
        <v>0.1173</v>
      </c>
      <c r="AP14" s="17">
        <v>0.11609999999999999</v>
      </c>
      <c r="AQ14" s="17">
        <v>0.13100000000000001</v>
      </c>
      <c r="AR14" s="17">
        <v>0.114</v>
      </c>
      <c r="AS14" s="17">
        <v>0.113</v>
      </c>
      <c r="AT14" s="17">
        <v>0.111</v>
      </c>
      <c r="AU14" s="17">
        <v>0.111</v>
      </c>
      <c r="AV14" s="17">
        <v>0.11</v>
      </c>
      <c r="AW14" s="17">
        <v>0.109</v>
      </c>
      <c r="AX14" s="17">
        <v>0.109</v>
      </c>
      <c r="AY14" s="17">
        <v>0.108</v>
      </c>
      <c r="AZ14" s="17">
        <v>0.108</v>
      </c>
      <c r="BA14" s="17">
        <v>0.107</v>
      </c>
      <c r="BB14" s="17">
        <v>0.106</v>
      </c>
      <c r="BC14" s="17">
        <v>0.106</v>
      </c>
      <c r="BD14" s="17">
        <v>0.105</v>
      </c>
      <c r="BE14" s="17">
        <v>9.0999999999999998E-2</v>
      </c>
      <c r="BF14" s="17">
        <v>0.09</v>
      </c>
      <c r="BG14" s="17">
        <v>8.8999999999999996E-2</v>
      </c>
      <c r="BH14" s="17">
        <v>8.8999999999999996E-2</v>
      </c>
      <c r="BI14" s="17">
        <v>8.7999999999999995E-2</v>
      </c>
      <c r="BJ14" s="17">
        <v>0.114</v>
      </c>
      <c r="BK14" s="17">
        <v>0.114</v>
      </c>
      <c r="BL14" s="17">
        <v>0</v>
      </c>
      <c r="BM14" s="17">
        <v>0.126</v>
      </c>
      <c r="BN14" s="17">
        <v>0.125</v>
      </c>
      <c r="BO14" s="17">
        <v>0.124</v>
      </c>
      <c r="BP14" s="17">
        <v>0.191</v>
      </c>
      <c r="BQ14" s="17">
        <v>0.189</v>
      </c>
      <c r="BR14" s="17">
        <v>0.16300000000000001</v>
      </c>
    </row>
    <row r="15" spans="1:70">
      <c r="A15" s="6" t="s">
        <v>204</v>
      </c>
      <c r="B15" s="6" t="s">
        <v>203</v>
      </c>
      <c r="C15" s="17">
        <v>1.2136</v>
      </c>
      <c r="D15" s="17">
        <v>1.7869999999999999</v>
      </c>
      <c r="E15" s="17">
        <v>2.5697999999999999</v>
      </c>
      <c r="F15" s="17">
        <v>1.5528999999999999</v>
      </c>
      <c r="G15" s="17">
        <v>1.5630999999999999</v>
      </c>
      <c r="H15" s="17">
        <v>1.5819000000000001</v>
      </c>
      <c r="I15" s="17">
        <v>1.5813000000000001</v>
      </c>
      <c r="J15" s="17">
        <v>1.4967999999999999</v>
      </c>
      <c r="K15" s="17">
        <v>1.4455</v>
      </c>
      <c r="L15" s="17">
        <v>1.6207</v>
      </c>
      <c r="M15" s="17">
        <v>2.1865999999999999</v>
      </c>
      <c r="N15" s="17">
        <v>1.6870000000000001</v>
      </c>
      <c r="O15" s="17">
        <v>1.6840999999999999</v>
      </c>
      <c r="P15" s="17">
        <v>1.6772</v>
      </c>
      <c r="Q15" s="17">
        <v>1.6653</v>
      </c>
      <c r="R15" s="17">
        <v>1.3169</v>
      </c>
      <c r="S15" s="17">
        <v>1.2988999999999999</v>
      </c>
      <c r="T15" s="17">
        <v>1.2737000000000001</v>
      </c>
      <c r="U15" s="17">
        <v>1.1536</v>
      </c>
      <c r="V15" s="17">
        <v>1.19</v>
      </c>
      <c r="W15" s="17">
        <v>1.2170000000000001</v>
      </c>
      <c r="X15" s="17">
        <v>2.1415000000000002</v>
      </c>
      <c r="Y15" s="17">
        <v>1.2115</v>
      </c>
      <c r="Z15" s="17">
        <v>2.1</v>
      </c>
      <c r="AA15" s="17">
        <v>1.4304000000000001</v>
      </c>
      <c r="AB15" s="17">
        <v>1.3945000000000001</v>
      </c>
      <c r="AC15" s="17">
        <v>1.4037999999999999</v>
      </c>
      <c r="AD15" s="17">
        <v>1.2561</v>
      </c>
      <c r="AE15" s="17">
        <v>1.2257</v>
      </c>
      <c r="AF15" s="17">
        <v>1.2467999999999999</v>
      </c>
      <c r="AG15" s="17">
        <v>1.1993</v>
      </c>
      <c r="AH15" s="17">
        <v>1.1229</v>
      </c>
      <c r="AI15" s="17">
        <v>1.1257999999999999</v>
      </c>
      <c r="AJ15" s="17">
        <v>1.1084000000000001</v>
      </c>
      <c r="AK15" s="17">
        <v>1.0790999999999999</v>
      </c>
      <c r="AL15" s="17">
        <v>1.0212000000000001</v>
      </c>
      <c r="AM15" s="17">
        <v>0.86219999999999997</v>
      </c>
      <c r="AN15" s="17">
        <v>0.84630000000000005</v>
      </c>
      <c r="AO15" s="17">
        <v>0.84370000000000001</v>
      </c>
      <c r="AP15" s="17">
        <v>0.92679999999999996</v>
      </c>
      <c r="AQ15" s="17">
        <v>0.88500000000000001</v>
      </c>
      <c r="AR15" s="17">
        <v>0.85099999999999998</v>
      </c>
      <c r="AS15" s="17">
        <v>0.90800000000000003</v>
      </c>
      <c r="AT15" s="17">
        <v>0.80300000000000005</v>
      </c>
      <c r="AU15" s="17">
        <v>0.76</v>
      </c>
      <c r="AV15" s="17">
        <v>0.76400000000000001</v>
      </c>
      <c r="AW15" s="17">
        <v>0.754</v>
      </c>
      <c r="AX15" s="17">
        <v>0.80300000000000005</v>
      </c>
      <c r="AY15" s="17">
        <v>0.78</v>
      </c>
      <c r="AZ15" s="17">
        <v>0.78500000000000003</v>
      </c>
      <c r="BA15" s="17">
        <v>0.754</v>
      </c>
      <c r="BB15" s="17">
        <v>0.72399999999999998</v>
      </c>
      <c r="BC15" s="17">
        <v>0.749</v>
      </c>
      <c r="BD15" s="17">
        <v>0.76700000000000002</v>
      </c>
      <c r="BE15" s="17">
        <v>0.76600000000000001</v>
      </c>
      <c r="BF15" s="17">
        <v>0.75900000000000001</v>
      </c>
      <c r="BG15" s="17">
        <v>0.748</v>
      </c>
      <c r="BH15" s="17">
        <v>0.73499999999999999</v>
      </c>
      <c r="BI15" s="17">
        <v>0.63600000000000001</v>
      </c>
      <c r="BJ15" s="17">
        <v>0.64400000000000002</v>
      </c>
      <c r="BK15" s="17">
        <v>0.626</v>
      </c>
      <c r="BL15" s="17">
        <v>0.73599999999999999</v>
      </c>
      <c r="BM15" s="17">
        <v>0.59399999999999997</v>
      </c>
      <c r="BN15" s="17">
        <v>0.59399999999999997</v>
      </c>
      <c r="BO15" s="17">
        <v>0.58099999999999996</v>
      </c>
      <c r="BP15" s="17">
        <v>0.56799999999999995</v>
      </c>
      <c r="BQ15" s="17">
        <v>0.61399999999999999</v>
      </c>
      <c r="BR15" s="17">
        <v>0.56299999999999994</v>
      </c>
    </row>
    <row r="16" spans="1:70">
      <c r="A16" s="5" t="s">
        <v>202</v>
      </c>
      <c r="B16" s="5" t="s">
        <v>201</v>
      </c>
      <c r="C16" s="19">
        <v>16.312999999999999</v>
      </c>
      <c r="D16" s="19">
        <v>15.3756</v>
      </c>
      <c r="E16" s="19">
        <v>15.973699999999999</v>
      </c>
      <c r="F16" s="19">
        <v>16.554099999999998</v>
      </c>
      <c r="G16" s="19">
        <v>16.7849</v>
      </c>
      <c r="H16" s="19">
        <v>17.454000000000001</v>
      </c>
      <c r="I16" s="19">
        <v>18.3263</v>
      </c>
      <c r="J16" s="19">
        <v>18.4879</v>
      </c>
      <c r="K16" s="19">
        <v>18.014900000000001</v>
      </c>
      <c r="L16" s="19">
        <v>18.075800000000001</v>
      </c>
      <c r="M16" s="19">
        <v>17.637</v>
      </c>
      <c r="N16" s="19">
        <v>16.8446</v>
      </c>
      <c r="O16" s="19">
        <v>15.8744</v>
      </c>
      <c r="P16" s="19">
        <v>15.6343</v>
      </c>
      <c r="Q16" s="19">
        <v>15.0252</v>
      </c>
      <c r="R16" s="19">
        <v>11.3424</v>
      </c>
      <c r="S16" s="19">
        <v>10.8413</v>
      </c>
      <c r="T16" s="19">
        <v>10.301500000000001</v>
      </c>
      <c r="U16" s="19">
        <v>9.5873000000000008</v>
      </c>
      <c r="V16" s="19">
        <v>9.1701999999999995</v>
      </c>
      <c r="W16" s="19">
        <v>8.9716000000000005</v>
      </c>
      <c r="X16" s="19">
        <v>9.7115000000000009</v>
      </c>
      <c r="Y16" s="19">
        <v>8.0911000000000008</v>
      </c>
      <c r="Z16" s="19">
        <v>10.3003</v>
      </c>
      <c r="AA16" s="19">
        <v>7.3920000000000003</v>
      </c>
      <c r="AB16" s="19">
        <v>6.9870999999999999</v>
      </c>
      <c r="AC16" s="19">
        <v>6.7522000000000002</v>
      </c>
      <c r="AD16" s="19">
        <v>9.3481000000000005</v>
      </c>
      <c r="AE16" s="19">
        <v>9.0776000000000003</v>
      </c>
      <c r="AF16" s="19">
        <v>8.9710000000000001</v>
      </c>
      <c r="AG16" s="19">
        <v>8.5932999999999993</v>
      </c>
      <c r="AH16" s="19">
        <v>7.7850000000000001</v>
      </c>
      <c r="AI16" s="19">
        <v>12.2098</v>
      </c>
      <c r="AJ16" s="19">
        <v>11.9077</v>
      </c>
      <c r="AK16" s="19">
        <v>11.647600000000001</v>
      </c>
      <c r="AL16" s="19">
        <v>10.794700000000001</v>
      </c>
      <c r="AM16" s="19">
        <v>9.7850999999999999</v>
      </c>
      <c r="AN16" s="19">
        <v>9.4451000000000001</v>
      </c>
      <c r="AO16" s="19">
        <v>9.3005999999999993</v>
      </c>
      <c r="AP16" s="19">
        <v>8.9678000000000004</v>
      </c>
      <c r="AQ16" s="19">
        <v>8.3659999999999997</v>
      </c>
      <c r="AR16" s="19">
        <v>8.1980000000000004</v>
      </c>
      <c r="AS16" s="19">
        <v>8.2870000000000008</v>
      </c>
      <c r="AT16" s="19">
        <v>8.3740000000000006</v>
      </c>
      <c r="AU16" s="19">
        <v>8.1379999999999999</v>
      </c>
      <c r="AV16" s="19">
        <v>8.07</v>
      </c>
      <c r="AW16" s="19">
        <v>7.8840000000000003</v>
      </c>
      <c r="AX16" s="19">
        <v>7.9580000000000002</v>
      </c>
      <c r="AY16" s="19">
        <v>7.8469999999999995</v>
      </c>
      <c r="AZ16" s="19">
        <v>7.7160000000000002</v>
      </c>
      <c r="BA16" s="19">
        <v>7.8230000000000004</v>
      </c>
      <c r="BB16" s="19">
        <v>7.8090000000000002</v>
      </c>
      <c r="BC16" s="19">
        <v>7.9189999999999996</v>
      </c>
      <c r="BD16" s="19">
        <v>7.9480000000000004</v>
      </c>
      <c r="BE16" s="19">
        <v>7.8810000000000002</v>
      </c>
      <c r="BF16" s="19">
        <v>10.51</v>
      </c>
      <c r="BG16" s="19">
        <v>10.497999999999999</v>
      </c>
      <c r="BH16" s="19">
        <v>10.776999999999999</v>
      </c>
      <c r="BI16" s="19">
        <v>11.092000000000001</v>
      </c>
      <c r="BJ16" s="19">
        <v>11.91</v>
      </c>
      <c r="BK16" s="19">
        <v>11.347</v>
      </c>
      <c r="BL16" s="19">
        <v>11.254</v>
      </c>
      <c r="BM16" s="19">
        <v>10.78</v>
      </c>
      <c r="BN16" s="19">
        <v>10.795999999999999</v>
      </c>
      <c r="BO16" s="19">
        <v>10.875999999999999</v>
      </c>
      <c r="BP16" s="19">
        <v>10.936</v>
      </c>
      <c r="BQ16" s="19">
        <v>10.972</v>
      </c>
      <c r="BR16" s="19">
        <v>10.722</v>
      </c>
    </row>
    <row r="17" spans="1:70">
      <c r="A17" s="5" t="s">
        <v>200</v>
      </c>
      <c r="B17" s="5" t="s">
        <v>199</v>
      </c>
      <c r="C17" s="19">
        <v>26.7791</v>
      </c>
      <c r="D17" s="19">
        <v>28.7972</v>
      </c>
      <c r="E17" s="19">
        <v>29.179500000000001</v>
      </c>
      <c r="F17" s="19">
        <v>29.680800000000001</v>
      </c>
      <c r="G17" s="19">
        <v>30.283200000000001</v>
      </c>
      <c r="H17" s="19">
        <v>32.232399999999998</v>
      </c>
      <c r="I17" s="19">
        <v>34.0807</v>
      </c>
      <c r="J17" s="19">
        <v>33.461500000000001</v>
      </c>
      <c r="K17" s="19">
        <v>33.296999999999997</v>
      </c>
      <c r="L17" s="19">
        <v>33.832000000000001</v>
      </c>
      <c r="M17" s="19">
        <v>32.210700000000003</v>
      </c>
      <c r="N17" s="19">
        <v>29.6493</v>
      </c>
      <c r="O17" s="19">
        <v>27.3384</v>
      </c>
      <c r="P17" s="19">
        <v>25.050699999999999</v>
      </c>
      <c r="Q17" s="19">
        <v>23.327999999999999</v>
      </c>
      <c r="R17" s="19">
        <v>19.2835</v>
      </c>
      <c r="S17" s="19">
        <v>18.415800000000001</v>
      </c>
      <c r="T17" s="19">
        <v>17.005600000000001</v>
      </c>
      <c r="U17" s="19">
        <v>15.6676</v>
      </c>
      <c r="V17" s="19">
        <v>15.546200000000001</v>
      </c>
      <c r="W17" s="19">
        <v>16.138200000000001</v>
      </c>
      <c r="X17" s="19">
        <v>15.7492</v>
      </c>
      <c r="Y17" s="19">
        <v>14.7683</v>
      </c>
      <c r="Z17" s="19">
        <v>16.036799999999999</v>
      </c>
      <c r="AA17" s="19">
        <v>13.570399999999999</v>
      </c>
      <c r="AB17" s="19">
        <v>12.6587</v>
      </c>
      <c r="AC17" s="19">
        <v>12.317</v>
      </c>
      <c r="AD17" s="19">
        <v>13.949300000000001</v>
      </c>
      <c r="AE17" s="19">
        <v>13.409700000000001</v>
      </c>
      <c r="AF17" s="19">
        <v>13.3445</v>
      </c>
      <c r="AG17" s="19">
        <v>13.071099999999999</v>
      </c>
      <c r="AH17" s="19">
        <v>13.632999999999999</v>
      </c>
      <c r="AI17" s="19">
        <v>18.2258</v>
      </c>
      <c r="AJ17" s="19">
        <v>17.834199999999999</v>
      </c>
      <c r="AK17" s="19">
        <v>17.197299999999998</v>
      </c>
      <c r="AL17" s="19">
        <v>16.777999999999999</v>
      </c>
      <c r="AM17" s="19">
        <v>15.654</v>
      </c>
      <c r="AN17" s="19">
        <v>15.9992</v>
      </c>
      <c r="AO17" s="19">
        <v>15.873200000000001</v>
      </c>
      <c r="AP17" s="19">
        <v>14.883900000000001</v>
      </c>
      <c r="AQ17" s="19">
        <v>14.475</v>
      </c>
      <c r="AR17" s="19">
        <v>14.63</v>
      </c>
      <c r="AS17" s="19">
        <v>14.742000000000001</v>
      </c>
      <c r="AT17" s="19">
        <v>14.554</v>
      </c>
      <c r="AU17" s="19">
        <v>14.89</v>
      </c>
      <c r="AV17" s="19">
        <v>15.041</v>
      </c>
      <c r="AW17" s="19">
        <v>15.391</v>
      </c>
      <c r="AX17" s="19">
        <v>15.608000000000001</v>
      </c>
      <c r="AY17" s="19">
        <v>16.395</v>
      </c>
      <c r="AZ17" s="19">
        <v>16.77</v>
      </c>
      <c r="BA17" s="19">
        <v>16.954999999999998</v>
      </c>
      <c r="BB17" s="19">
        <v>17.553999999999998</v>
      </c>
      <c r="BC17" s="19">
        <v>17.291</v>
      </c>
      <c r="BD17" s="19">
        <v>19.170000000000002</v>
      </c>
      <c r="BE17" s="19">
        <v>18.256</v>
      </c>
      <c r="BF17" s="19">
        <v>22.213999999999999</v>
      </c>
      <c r="BG17" s="19">
        <v>22.948</v>
      </c>
      <c r="BH17" s="19">
        <v>22.68</v>
      </c>
      <c r="BI17" s="19">
        <v>22.57</v>
      </c>
      <c r="BJ17" s="19">
        <v>22.934999999999999</v>
      </c>
      <c r="BK17" s="19">
        <v>22.619</v>
      </c>
      <c r="BL17" s="19">
        <v>21.43</v>
      </c>
      <c r="BM17" s="19">
        <v>22.337</v>
      </c>
      <c r="BN17" s="19">
        <v>23.228000000000002</v>
      </c>
      <c r="BO17" s="19">
        <v>22.175000000000001</v>
      </c>
      <c r="BP17" s="19">
        <v>21.89</v>
      </c>
      <c r="BQ17" s="19">
        <v>22.282</v>
      </c>
      <c r="BR17" s="19">
        <v>22.727</v>
      </c>
    </row>
    <row r="18" spans="1:70">
      <c r="A18" s="5" t="s">
        <v>198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</row>
    <row r="19" spans="1:70">
      <c r="A19" s="6" t="s">
        <v>197</v>
      </c>
      <c r="B19" s="6" t="s">
        <v>196</v>
      </c>
      <c r="C19" s="17">
        <v>2.931</v>
      </c>
      <c r="D19" s="17">
        <v>4.7059999999999995</v>
      </c>
      <c r="E19" s="17">
        <v>5.2991999999999999</v>
      </c>
      <c r="F19" s="17">
        <v>5.3544999999999998</v>
      </c>
      <c r="G19" s="17">
        <v>4.4250999999999996</v>
      </c>
      <c r="H19" s="17">
        <v>5.3277999999999999</v>
      </c>
      <c r="I19" s="17">
        <v>5.9088000000000003</v>
      </c>
      <c r="J19" s="17">
        <v>5.9329000000000001</v>
      </c>
      <c r="K19" s="17">
        <v>5.4566999999999997</v>
      </c>
      <c r="L19" s="17">
        <v>5.6311</v>
      </c>
      <c r="M19" s="17">
        <v>5.2221000000000002</v>
      </c>
      <c r="N19" s="17">
        <v>4.3712</v>
      </c>
      <c r="O19" s="17">
        <v>4.2000999999999999</v>
      </c>
      <c r="P19" s="17">
        <v>4.2935999999999996</v>
      </c>
      <c r="Q19" s="17">
        <v>4.2252999999999998</v>
      </c>
      <c r="R19" s="17">
        <v>3.8928000000000003</v>
      </c>
      <c r="S19" s="17">
        <v>3.2206000000000001</v>
      </c>
      <c r="T19" s="17">
        <v>2.6328999999999998</v>
      </c>
      <c r="U19" s="17">
        <v>2.0905</v>
      </c>
      <c r="V19" s="17">
        <v>2.4411999999999998</v>
      </c>
      <c r="W19" s="17">
        <v>2.0682</v>
      </c>
      <c r="X19" s="17">
        <v>1.7848999999999999</v>
      </c>
      <c r="Y19" s="17">
        <v>1.4649000000000001</v>
      </c>
      <c r="Z19" s="17">
        <v>1.4168000000000001</v>
      </c>
      <c r="AA19" s="17">
        <v>0.90539999999999998</v>
      </c>
      <c r="AB19" s="17">
        <v>0.49409999999999998</v>
      </c>
      <c r="AC19" s="17">
        <v>0.6734</v>
      </c>
      <c r="AD19" s="17">
        <v>0.7631</v>
      </c>
      <c r="AE19" s="17">
        <v>0.58040000000000003</v>
      </c>
      <c r="AF19" s="17">
        <v>0.83009999999999995</v>
      </c>
      <c r="AG19" s="17">
        <v>1.0032000000000001</v>
      </c>
      <c r="AH19" s="17">
        <v>1.6398000000000001</v>
      </c>
      <c r="AI19" s="17">
        <v>1.6082999999999998</v>
      </c>
      <c r="AJ19" s="17">
        <v>1.5007999999999999</v>
      </c>
      <c r="AK19" s="17">
        <v>1.3698999999999999</v>
      </c>
      <c r="AL19" s="17">
        <v>1.0979000000000001</v>
      </c>
      <c r="AM19" s="17">
        <v>1.0725</v>
      </c>
      <c r="AN19" s="17">
        <v>1.6856</v>
      </c>
      <c r="AO19" s="17">
        <v>1.6355</v>
      </c>
      <c r="AP19" s="17">
        <v>1.0183</v>
      </c>
      <c r="AQ19" s="17">
        <v>0.97599999999999998</v>
      </c>
      <c r="AR19" s="17">
        <v>1.296</v>
      </c>
      <c r="AS19" s="17">
        <v>0.88600000000000001</v>
      </c>
      <c r="AT19" s="17">
        <v>1.0409999999999999</v>
      </c>
      <c r="AU19" s="17">
        <v>1.151</v>
      </c>
      <c r="AV19" s="17">
        <v>1.6879999999999999</v>
      </c>
      <c r="AW19" s="17">
        <v>1.4279999999999999</v>
      </c>
      <c r="AX19" s="17">
        <v>1.4610000000000001</v>
      </c>
      <c r="AY19" s="17">
        <v>4.4960000000000004</v>
      </c>
      <c r="AZ19" s="17">
        <v>5.0220000000000002</v>
      </c>
      <c r="BA19" s="17">
        <v>5.1879999999999997</v>
      </c>
      <c r="BB19" s="17">
        <v>5.2830000000000004</v>
      </c>
      <c r="BC19" s="17">
        <v>4.5270000000000001</v>
      </c>
      <c r="BD19" s="17">
        <v>5.218</v>
      </c>
      <c r="BE19" s="17">
        <v>1.8420000000000001</v>
      </c>
      <c r="BF19" s="17">
        <v>5.1470000000000002</v>
      </c>
      <c r="BG19" s="17">
        <v>5.556</v>
      </c>
      <c r="BH19" s="17">
        <v>7.2060000000000004</v>
      </c>
      <c r="BI19" s="17">
        <v>6.2279999999999998</v>
      </c>
      <c r="BJ19" s="17">
        <v>6.4329999999999998</v>
      </c>
      <c r="BK19" s="17">
        <v>5.9080000000000004</v>
      </c>
      <c r="BL19" s="17">
        <v>6.1520000000000001</v>
      </c>
      <c r="BM19" s="17">
        <v>6.7089999999999996</v>
      </c>
      <c r="BN19" s="17">
        <v>7.2620000000000005</v>
      </c>
      <c r="BO19" s="17">
        <v>6.8630000000000004</v>
      </c>
      <c r="BP19" s="17">
        <v>6.7389999999999999</v>
      </c>
      <c r="BQ19" s="17">
        <v>6.4050000000000002</v>
      </c>
      <c r="BR19" s="17">
        <v>6.3730000000000002</v>
      </c>
    </row>
    <row r="20" spans="1:70">
      <c r="A20" s="6" t="s">
        <v>195</v>
      </c>
      <c r="B20" s="6" t="s">
        <v>194</v>
      </c>
      <c r="C20" s="17">
        <v>2.931</v>
      </c>
      <c r="D20" s="17">
        <v>4.7059999999999995</v>
      </c>
      <c r="E20" s="17">
        <v>5.2991999999999999</v>
      </c>
      <c r="F20" s="17">
        <v>5.3544999999999998</v>
      </c>
      <c r="G20" s="17">
        <v>4.4250999999999996</v>
      </c>
      <c r="H20" s="17">
        <v>5.3277999999999999</v>
      </c>
      <c r="I20" s="17">
        <v>5.9088000000000003</v>
      </c>
      <c r="J20" s="17">
        <v>5.9329000000000001</v>
      </c>
      <c r="K20" s="17">
        <v>5.4566999999999997</v>
      </c>
      <c r="L20" s="17">
        <v>5.6311</v>
      </c>
      <c r="M20" s="17">
        <v>5.2221000000000002</v>
      </c>
      <c r="N20" s="17">
        <v>4.3712</v>
      </c>
      <c r="O20" s="17">
        <v>4.2000999999999999</v>
      </c>
      <c r="P20" s="17">
        <v>4.2935999999999996</v>
      </c>
      <c r="Q20" s="17">
        <v>4.2252999999999998</v>
      </c>
      <c r="R20" s="17">
        <v>3.8928000000000003</v>
      </c>
      <c r="S20" s="17">
        <v>3.2206000000000001</v>
      </c>
      <c r="T20" s="17">
        <v>2.6329000000000002</v>
      </c>
      <c r="U20" s="17">
        <v>2.0905</v>
      </c>
      <c r="V20" s="17">
        <v>2.4411999999999998</v>
      </c>
      <c r="W20" s="17">
        <v>2.0682</v>
      </c>
      <c r="X20" s="17">
        <v>1.7848999999999999</v>
      </c>
      <c r="Y20" s="17">
        <v>1.4649000000000001</v>
      </c>
      <c r="Z20" s="17">
        <v>1.4168000000000001</v>
      </c>
      <c r="AA20" s="17">
        <v>0.90539999999999998</v>
      </c>
      <c r="AB20" s="17">
        <v>0.49409999999999998</v>
      </c>
      <c r="AC20" s="17">
        <v>0.6734</v>
      </c>
      <c r="AD20" s="17">
        <v>0.7631</v>
      </c>
      <c r="AE20" s="17">
        <v>0.58040000000000003</v>
      </c>
      <c r="AF20" s="17">
        <v>0.83009999999999995</v>
      </c>
      <c r="AG20" s="17">
        <v>1.0032000000000001</v>
      </c>
      <c r="AH20" s="17">
        <v>1.6397999999999999</v>
      </c>
      <c r="AI20" s="17">
        <v>1.6082999999999998</v>
      </c>
      <c r="AJ20" s="17">
        <v>1.5007999999999999</v>
      </c>
      <c r="AK20" s="17">
        <v>1.3698999999999999</v>
      </c>
      <c r="AL20" s="17">
        <v>1.0979000000000001</v>
      </c>
      <c r="AM20" s="17">
        <v>1.0725</v>
      </c>
      <c r="AN20" s="17">
        <v>1.6856</v>
      </c>
      <c r="AO20" s="17">
        <v>1.6355</v>
      </c>
      <c r="AP20" s="17">
        <v>1.0183</v>
      </c>
      <c r="AQ20" s="17">
        <v>0.97599999999999998</v>
      </c>
      <c r="AR20" s="17">
        <v>1.296</v>
      </c>
      <c r="AS20" s="17">
        <v>0.88600000000000001</v>
      </c>
      <c r="AT20" s="17">
        <v>1.0409999999999999</v>
      </c>
      <c r="AU20" s="17">
        <v>1.151</v>
      </c>
      <c r="AV20" s="17">
        <v>1.6879999999999999</v>
      </c>
      <c r="AW20" s="17">
        <v>1.4279999999999999</v>
      </c>
      <c r="AX20" s="17">
        <v>1.4610000000000001</v>
      </c>
      <c r="AY20" s="17">
        <v>2.028</v>
      </c>
      <c r="AZ20" s="17">
        <v>2.4740000000000002</v>
      </c>
      <c r="BA20" s="17">
        <v>0.29799999999999999</v>
      </c>
      <c r="BB20" s="17">
        <v>2.6680000000000001</v>
      </c>
      <c r="BC20" s="17">
        <v>1.97</v>
      </c>
      <c r="BD20" s="17">
        <v>2.6339999999999999</v>
      </c>
      <c r="BE20" s="17">
        <v>1.776</v>
      </c>
      <c r="BF20" s="17">
        <v>2.577</v>
      </c>
      <c r="BG20" s="17">
        <v>2.76</v>
      </c>
      <c r="BH20" s="17">
        <v>3.5110000000000001</v>
      </c>
      <c r="BI20" s="17">
        <v>2.6459999999999999</v>
      </c>
      <c r="BJ20" s="17">
        <v>2.5680000000000001</v>
      </c>
      <c r="BK20" s="17">
        <v>2.54</v>
      </c>
      <c r="BL20" s="17">
        <v>1.857</v>
      </c>
      <c r="BM20" s="17">
        <v>1.5739999999999998</v>
      </c>
      <c r="BN20" s="17">
        <v>2.1800000000000002</v>
      </c>
      <c r="BO20" s="17">
        <v>2.1219999999999999</v>
      </c>
      <c r="BP20" s="17">
        <v>2.992</v>
      </c>
      <c r="BQ20" s="17">
        <v>3.343</v>
      </c>
      <c r="BR20" s="17">
        <v>2.9889999999999999</v>
      </c>
    </row>
    <row r="21" spans="1:70">
      <c r="A21" s="6" t="s">
        <v>193</v>
      </c>
      <c r="B21" s="6" t="s">
        <v>192</v>
      </c>
      <c r="C21" s="17">
        <v>1.5559000000000001</v>
      </c>
      <c r="D21" s="17">
        <v>2.0800999999999998</v>
      </c>
      <c r="E21" s="17">
        <v>2.4308000000000001</v>
      </c>
      <c r="F21" s="17">
        <v>3.5718999999999999</v>
      </c>
      <c r="G21" s="17">
        <v>3.8294000000000001</v>
      </c>
      <c r="H21" s="17">
        <v>4.1421000000000001</v>
      </c>
      <c r="I21" s="17">
        <v>4.47</v>
      </c>
      <c r="J21" s="17">
        <v>5.3021000000000003</v>
      </c>
      <c r="K21" s="17">
        <v>5.3273000000000001</v>
      </c>
      <c r="L21" s="17">
        <v>5.3273000000000001</v>
      </c>
      <c r="M21" s="17">
        <v>5.1938000000000004</v>
      </c>
      <c r="N21" s="17">
        <v>5.8088999999999995</v>
      </c>
      <c r="O21" s="17">
        <v>4.0641999999999996</v>
      </c>
      <c r="P21" s="17">
        <v>3.0451000000000001</v>
      </c>
      <c r="Q21" s="17">
        <v>1.3369</v>
      </c>
      <c r="R21" s="17">
        <v>2.7690999999999999</v>
      </c>
      <c r="S21" s="17">
        <v>2.5695000000000001</v>
      </c>
      <c r="T21" s="17">
        <v>2.5345</v>
      </c>
      <c r="U21" s="17">
        <v>2.1695000000000002</v>
      </c>
      <c r="V21" s="17">
        <v>8.7735000000000003</v>
      </c>
      <c r="W21" s="17">
        <v>3.1282000000000001</v>
      </c>
      <c r="X21" s="17">
        <v>3.3683000000000001</v>
      </c>
      <c r="Y21" s="17">
        <v>1.9001999999999999</v>
      </c>
      <c r="Z21" s="17">
        <v>1.9031</v>
      </c>
      <c r="AA21" s="17">
        <v>1.9024999999999999</v>
      </c>
      <c r="AB21" s="17">
        <v>1.9018999999999999</v>
      </c>
      <c r="AC21" s="17">
        <v>1.8996</v>
      </c>
      <c r="AD21" s="17">
        <v>2.5316000000000001</v>
      </c>
      <c r="AE21" s="17">
        <v>1.7507999999999999</v>
      </c>
      <c r="AF21" s="17">
        <v>1.6532</v>
      </c>
      <c r="AG21" s="17">
        <v>1.5508999999999999</v>
      </c>
      <c r="AH21" s="17">
        <v>2.0217999999999998</v>
      </c>
      <c r="AI21" s="17">
        <v>2.0036</v>
      </c>
      <c r="AJ21" s="17">
        <v>1.9085999999999999</v>
      </c>
      <c r="AK21" s="17">
        <v>1.7166000000000001</v>
      </c>
      <c r="AL21" s="17">
        <v>2.4925000000000002</v>
      </c>
      <c r="AM21" s="17">
        <v>2.2094999999999998</v>
      </c>
      <c r="AN21" s="17">
        <v>0.45789999999999997</v>
      </c>
      <c r="AO21" s="17">
        <v>4.7773000000000003</v>
      </c>
      <c r="AP21" s="17">
        <v>1.8006</v>
      </c>
      <c r="AQ21" s="17">
        <v>0.66200000000000003</v>
      </c>
      <c r="AR21" s="17">
        <v>0.66</v>
      </c>
      <c r="AS21" s="17">
        <v>0.66</v>
      </c>
      <c r="AT21" s="17">
        <v>0.66</v>
      </c>
      <c r="AU21" s="17">
        <v>0.70799999999999996</v>
      </c>
      <c r="AV21" s="17">
        <v>0.70799999999999996</v>
      </c>
      <c r="AW21" s="17">
        <v>0.73799999999999999</v>
      </c>
      <c r="AX21" s="17">
        <v>0.73799999999999999</v>
      </c>
      <c r="AY21" s="17">
        <v>0.73799999999999999</v>
      </c>
      <c r="AZ21" s="17">
        <v>0.73799999999999999</v>
      </c>
      <c r="BA21" s="17">
        <v>0.73799999999999999</v>
      </c>
      <c r="BB21" s="17">
        <v>0.86</v>
      </c>
      <c r="BC21" s="17">
        <v>0.90100000000000002</v>
      </c>
      <c r="BD21" s="17">
        <v>2.125</v>
      </c>
      <c r="BE21" s="17">
        <v>2.0230000000000001</v>
      </c>
      <c r="BF21" s="17">
        <v>4.1100000000000003</v>
      </c>
      <c r="BG21" s="17">
        <v>2.7149999999999999</v>
      </c>
      <c r="BH21" s="17">
        <v>1.008</v>
      </c>
      <c r="BI21" s="17">
        <v>1.298</v>
      </c>
      <c r="BJ21" s="17">
        <v>0.71499999999999997</v>
      </c>
      <c r="BK21" s="17">
        <v>1.2509999999999999</v>
      </c>
      <c r="BL21" s="17">
        <v>0.52200000000000002</v>
      </c>
      <c r="BM21" s="17">
        <v>0.70399999999999996</v>
      </c>
      <c r="BN21" s="17">
        <v>1.2270000000000001</v>
      </c>
      <c r="BO21" s="17">
        <v>1.252</v>
      </c>
      <c r="BP21" s="17">
        <v>1.2570000000000001</v>
      </c>
      <c r="BQ21" s="17">
        <v>2.4430000000000001</v>
      </c>
      <c r="BR21" s="17">
        <v>2.5539999999999998</v>
      </c>
    </row>
    <row r="22" spans="1:70">
      <c r="A22" s="6" t="s">
        <v>191</v>
      </c>
      <c r="B22" s="6" t="s">
        <v>190</v>
      </c>
      <c r="C22" s="17">
        <v>6.4038000000000004</v>
      </c>
      <c r="D22" s="17">
        <v>1.6364000000000001</v>
      </c>
      <c r="E22" s="17">
        <v>1.4675</v>
      </c>
      <c r="F22" s="17">
        <v>2.6871</v>
      </c>
      <c r="G22" s="17">
        <v>1.8226</v>
      </c>
      <c r="H22" s="17">
        <v>1.9752000000000001</v>
      </c>
      <c r="I22" s="17">
        <v>2.4348000000000001</v>
      </c>
      <c r="J22" s="17">
        <v>3.0215999999999998</v>
      </c>
      <c r="K22" s="17">
        <v>3.3567</v>
      </c>
      <c r="L22" s="17">
        <v>3.0461999999999998</v>
      </c>
      <c r="M22" s="17">
        <v>2.8044000000000002</v>
      </c>
      <c r="N22" s="17">
        <v>2.8473000000000002</v>
      </c>
      <c r="O22" s="17">
        <v>2.7580999999999998</v>
      </c>
      <c r="P22" s="17">
        <v>2.9375999999999998</v>
      </c>
      <c r="Q22" s="17">
        <v>2.3422000000000001</v>
      </c>
      <c r="R22" s="17">
        <v>2.4716</v>
      </c>
      <c r="S22" s="17">
        <v>2.3729</v>
      </c>
      <c r="T22" s="17">
        <v>1.9289000000000001</v>
      </c>
      <c r="U22" s="17">
        <v>2.0444</v>
      </c>
      <c r="V22" s="17">
        <v>1.5564</v>
      </c>
      <c r="W22" s="17">
        <v>1.8145</v>
      </c>
      <c r="X22" s="17">
        <v>1.7618</v>
      </c>
      <c r="Y22" s="17">
        <v>1.8203</v>
      </c>
      <c r="Z22" s="17">
        <v>2.1107999999999998</v>
      </c>
      <c r="AA22" s="17">
        <v>2.3856000000000002</v>
      </c>
      <c r="AB22" s="17">
        <v>2.2976000000000001</v>
      </c>
      <c r="AC22" s="17">
        <v>2.0293999999999999</v>
      </c>
      <c r="AD22" s="17">
        <v>1.9599</v>
      </c>
      <c r="AE22" s="17">
        <v>2.3711000000000002</v>
      </c>
      <c r="AF22" s="17">
        <v>2.5529999999999999</v>
      </c>
      <c r="AG22" s="17">
        <v>2.8658000000000001</v>
      </c>
      <c r="AH22" s="17">
        <v>2.7149000000000001</v>
      </c>
      <c r="AI22" s="17">
        <v>3.2054999999999998</v>
      </c>
      <c r="AJ22" s="17">
        <v>3.1351</v>
      </c>
      <c r="AK22" s="17">
        <v>2.9375999999999998</v>
      </c>
      <c r="AL22" s="17">
        <v>2.9723999999999999</v>
      </c>
      <c r="AM22" s="17">
        <v>2.8791000000000002</v>
      </c>
      <c r="AN22" s="17">
        <v>2.86</v>
      </c>
      <c r="AO22" s="17">
        <v>2.2181999999999999</v>
      </c>
      <c r="AP22" s="17">
        <v>2.1046999999999998</v>
      </c>
      <c r="AQ22" s="17">
        <v>2.161</v>
      </c>
      <c r="AR22" s="17">
        <v>2.2730000000000001</v>
      </c>
      <c r="AS22" s="17">
        <v>2.4129999999999998</v>
      </c>
      <c r="AT22" s="17">
        <v>2.202</v>
      </c>
      <c r="AU22" s="17">
        <v>2.4569999999999999</v>
      </c>
      <c r="AV22" s="17">
        <v>2.0369999999999999</v>
      </c>
      <c r="AW22" s="17">
        <v>2.2040000000000002</v>
      </c>
      <c r="AX22" s="17">
        <v>2.3449999999999998</v>
      </c>
      <c r="AY22" s="17">
        <v>2.4E-2</v>
      </c>
      <c r="AZ22" s="17">
        <v>0.19</v>
      </c>
      <c r="BA22" s="17">
        <v>1.6E-2</v>
      </c>
      <c r="BB22" s="17">
        <v>0.43</v>
      </c>
      <c r="BC22" s="17">
        <v>0.65700000000000003</v>
      </c>
      <c r="BD22" s="17">
        <v>0.54800000000000004</v>
      </c>
      <c r="BE22" s="17">
        <v>2.8479999999999999</v>
      </c>
      <c r="BF22" s="17">
        <v>0.35499999999999998</v>
      </c>
      <c r="BG22" s="17">
        <v>2.0630000000000002</v>
      </c>
      <c r="BH22" s="17">
        <v>0.504</v>
      </c>
      <c r="BI22" s="17">
        <v>0.56899999999999995</v>
      </c>
      <c r="BJ22" s="17">
        <v>0.42899999999999999</v>
      </c>
      <c r="BK22" s="17">
        <v>0.72599999999999998</v>
      </c>
      <c r="BL22" s="17">
        <v>0.84699999999999998</v>
      </c>
      <c r="BM22" s="17">
        <v>0.63</v>
      </c>
      <c r="BN22" s="17">
        <v>0.59899999999999998</v>
      </c>
      <c r="BO22" s="17">
        <v>0.65500000000000003</v>
      </c>
      <c r="BP22" s="17">
        <v>1.0149999999999999</v>
      </c>
      <c r="BQ22" s="17">
        <v>1.0509999999999999</v>
      </c>
      <c r="BR22" s="17">
        <v>1.159</v>
      </c>
    </row>
    <row r="23" spans="1:70">
      <c r="A23" s="5" t="s">
        <v>189</v>
      </c>
      <c r="B23" s="5" t="s">
        <v>188</v>
      </c>
      <c r="C23" s="19">
        <v>10.8908</v>
      </c>
      <c r="D23" s="19">
        <v>8.4223999999999997</v>
      </c>
      <c r="E23" s="19">
        <v>9.1974999999999998</v>
      </c>
      <c r="F23" s="19">
        <v>11.6135</v>
      </c>
      <c r="G23" s="19">
        <v>10.077</v>
      </c>
      <c r="H23" s="19">
        <v>11.4452</v>
      </c>
      <c r="I23" s="19">
        <v>12.813700000000001</v>
      </c>
      <c r="J23" s="19">
        <v>14.256500000000001</v>
      </c>
      <c r="K23" s="19">
        <v>14.140700000000001</v>
      </c>
      <c r="L23" s="19">
        <v>14.0046</v>
      </c>
      <c r="M23" s="19">
        <v>13.2203</v>
      </c>
      <c r="N23" s="19">
        <v>13.0274</v>
      </c>
      <c r="O23" s="19">
        <v>11.022399999999999</v>
      </c>
      <c r="P23" s="19">
        <v>10.276299999999999</v>
      </c>
      <c r="Q23" s="19">
        <v>7.9043000000000001</v>
      </c>
      <c r="R23" s="19">
        <v>9.1334999999999997</v>
      </c>
      <c r="S23" s="19">
        <v>8.1629000000000005</v>
      </c>
      <c r="T23" s="19">
        <v>7.0963000000000003</v>
      </c>
      <c r="U23" s="19">
        <v>6.3044000000000002</v>
      </c>
      <c r="V23" s="19">
        <v>12.771100000000001</v>
      </c>
      <c r="W23" s="19">
        <v>7.0107999999999997</v>
      </c>
      <c r="X23" s="19">
        <v>6.915</v>
      </c>
      <c r="Y23" s="19">
        <v>5.1853999999999996</v>
      </c>
      <c r="Z23" s="19">
        <v>5.4306999999999999</v>
      </c>
      <c r="AA23" s="19">
        <v>5.1935000000000002</v>
      </c>
      <c r="AB23" s="19">
        <v>4.6936</v>
      </c>
      <c r="AC23" s="19">
        <v>4.6024000000000003</v>
      </c>
      <c r="AD23" s="19">
        <v>5.2545999999999999</v>
      </c>
      <c r="AE23" s="19">
        <v>4.7023000000000001</v>
      </c>
      <c r="AF23" s="19">
        <v>5.0362</v>
      </c>
      <c r="AG23" s="19">
        <v>5.4199000000000002</v>
      </c>
      <c r="AH23" s="19">
        <v>6.3765999999999998</v>
      </c>
      <c r="AI23" s="19">
        <v>6.8174000000000001</v>
      </c>
      <c r="AJ23" s="19">
        <v>6.5445000000000002</v>
      </c>
      <c r="AK23" s="19">
        <v>6.0240999999999998</v>
      </c>
      <c r="AL23" s="19">
        <v>6.5628000000000002</v>
      </c>
      <c r="AM23" s="19">
        <v>6.1611000000000002</v>
      </c>
      <c r="AN23" s="19">
        <v>5.0034999999999998</v>
      </c>
      <c r="AO23" s="19">
        <v>8.6310000000000002</v>
      </c>
      <c r="AP23" s="19">
        <v>4.9234999999999998</v>
      </c>
      <c r="AQ23" s="19">
        <v>3.7989999999999999</v>
      </c>
      <c r="AR23" s="19">
        <v>4.2290000000000001</v>
      </c>
      <c r="AS23" s="19">
        <v>3.9590000000000001</v>
      </c>
      <c r="AT23" s="19">
        <v>3.903</v>
      </c>
      <c r="AU23" s="19">
        <v>4.3159999999999998</v>
      </c>
      <c r="AV23" s="19">
        <v>4.4329999999999998</v>
      </c>
      <c r="AW23" s="19">
        <v>4.37</v>
      </c>
      <c r="AX23" s="19">
        <v>4.5440000000000005</v>
      </c>
      <c r="AY23" s="19">
        <v>5.258</v>
      </c>
      <c r="AZ23" s="19">
        <v>5.95</v>
      </c>
      <c r="BA23" s="19">
        <v>5.9420000000000002</v>
      </c>
      <c r="BB23" s="19">
        <v>6.5730000000000004</v>
      </c>
      <c r="BC23" s="19">
        <v>6.085</v>
      </c>
      <c r="BD23" s="19">
        <v>7.891</v>
      </c>
      <c r="BE23" s="19">
        <v>6.7130000000000001</v>
      </c>
      <c r="BF23" s="19">
        <v>9.6120000000000001</v>
      </c>
      <c r="BG23" s="19">
        <v>10.334</v>
      </c>
      <c r="BH23" s="19">
        <v>8.718</v>
      </c>
      <c r="BI23" s="19">
        <v>8.0950000000000006</v>
      </c>
      <c r="BJ23" s="19">
        <v>7.577</v>
      </c>
      <c r="BK23" s="19">
        <v>7.8849999999999998</v>
      </c>
      <c r="BL23" s="19">
        <v>7.5209999999999999</v>
      </c>
      <c r="BM23" s="19">
        <v>8.0429999999999993</v>
      </c>
      <c r="BN23" s="19">
        <v>9.0879999999999992</v>
      </c>
      <c r="BO23" s="19">
        <v>8.77</v>
      </c>
      <c r="BP23" s="19">
        <v>9.0109999999999992</v>
      </c>
      <c r="BQ23" s="19">
        <v>9.8990000000000009</v>
      </c>
      <c r="BR23" s="19">
        <v>10.086</v>
      </c>
    </row>
    <row r="24" spans="1:70">
      <c r="A24" s="6" t="s">
        <v>187</v>
      </c>
      <c r="B24" s="6" t="s">
        <v>186</v>
      </c>
      <c r="C24" s="17">
        <v>7.1590999999999996</v>
      </c>
      <c r="D24" s="17">
        <v>9.8746000000000009</v>
      </c>
      <c r="E24" s="17">
        <v>9.1033000000000008</v>
      </c>
      <c r="F24" s="17">
        <v>7.4988000000000001</v>
      </c>
      <c r="G24" s="17">
        <v>8.7141000000000002</v>
      </c>
      <c r="H24" s="17">
        <v>10.0863</v>
      </c>
      <c r="I24" s="17">
        <v>10.267300000000001</v>
      </c>
      <c r="J24" s="17">
        <v>9.1676000000000002</v>
      </c>
      <c r="K24" s="17">
        <v>9.2698999999999998</v>
      </c>
      <c r="L24" s="17">
        <v>11.626200000000001</v>
      </c>
      <c r="M24" s="17">
        <v>12.850999999999999</v>
      </c>
      <c r="N24" s="17">
        <v>11.162800000000001</v>
      </c>
      <c r="O24" s="17">
        <v>11.3163</v>
      </c>
      <c r="P24" s="17">
        <v>11.0258</v>
      </c>
      <c r="Q24" s="17">
        <v>11.661300000000001</v>
      </c>
      <c r="R24" s="17">
        <v>9.0515000000000008</v>
      </c>
      <c r="S24" s="17">
        <v>8.9072999999999993</v>
      </c>
      <c r="T24" s="17">
        <v>8.6844999999999999</v>
      </c>
      <c r="U24" s="17">
        <v>8.4588999999999999</v>
      </c>
      <c r="V24" s="17">
        <v>1.6366000000000001</v>
      </c>
      <c r="W24" s="17">
        <v>7.8228999999999997</v>
      </c>
      <c r="X24" s="17">
        <v>7.1448999999999998</v>
      </c>
      <c r="Y24" s="17">
        <v>8.2246000000000006</v>
      </c>
      <c r="Z24" s="17">
        <v>7.8353999999999999</v>
      </c>
      <c r="AA24" s="17">
        <v>7.1988000000000003</v>
      </c>
      <c r="AB24" s="17">
        <v>6.8178999999999998</v>
      </c>
      <c r="AC24" s="17">
        <v>6.4359000000000002</v>
      </c>
      <c r="AD24" s="17">
        <v>5.4265999999999996</v>
      </c>
      <c r="AE24" s="17">
        <v>6.0090000000000003</v>
      </c>
      <c r="AF24" s="17">
        <v>5.8925999999999998</v>
      </c>
      <c r="AG24" s="17">
        <v>5.4318</v>
      </c>
      <c r="AH24" s="17">
        <v>4.9428999999999998</v>
      </c>
      <c r="AI24" s="17">
        <v>4.9958999999999998</v>
      </c>
      <c r="AJ24" s="17">
        <v>4.9843999999999999</v>
      </c>
      <c r="AK24" s="17">
        <v>4.5736999999999997</v>
      </c>
      <c r="AL24" s="17">
        <v>3.7454000000000001</v>
      </c>
      <c r="AM24" s="17">
        <v>3.8875999999999999</v>
      </c>
      <c r="AN24" s="17">
        <v>5.5186999999999999</v>
      </c>
      <c r="AO24" s="17">
        <v>1.1124000000000001</v>
      </c>
      <c r="AP24" s="17">
        <v>4.0810000000000004</v>
      </c>
      <c r="AQ24" s="17">
        <v>3.9140000000000001</v>
      </c>
      <c r="AR24" s="17">
        <v>3.7530000000000001</v>
      </c>
      <c r="AS24" s="17">
        <v>3.6150000000000002</v>
      </c>
      <c r="AT24" s="17">
        <v>3.6480000000000001</v>
      </c>
      <c r="AU24" s="17">
        <v>3.6310000000000002</v>
      </c>
      <c r="AV24" s="17">
        <v>3.4460000000000002</v>
      </c>
      <c r="AW24" s="17">
        <v>3.2309999999999999</v>
      </c>
      <c r="AX24" s="17">
        <v>3.0459999999999998</v>
      </c>
      <c r="AY24" s="17">
        <v>2.8620000000000001</v>
      </c>
      <c r="AZ24" s="17">
        <v>2.677</v>
      </c>
      <c r="BA24" s="17">
        <v>2.6989999999999998</v>
      </c>
      <c r="BB24" s="17">
        <v>2.8359999999999999</v>
      </c>
      <c r="BC24" s="17">
        <v>2.6109999999999998</v>
      </c>
      <c r="BD24" s="17">
        <v>2.6240000000000001</v>
      </c>
      <c r="BE24" s="17">
        <v>2.2749999999999999</v>
      </c>
      <c r="BF24" s="17">
        <v>0.379</v>
      </c>
      <c r="BG24" s="17">
        <v>0.379</v>
      </c>
      <c r="BH24" s="17">
        <v>2.6970000000000001</v>
      </c>
      <c r="BI24" s="17">
        <v>2.4329999999999998</v>
      </c>
      <c r="BJ24" s="17">
        <v>3.282</v>
      </c>
      <c r="BK24" s="17">
        <v>3.1059999999999999</v>
      </c>
      <c r="BL24" s="17">
        <v>3.2309999999999999</v>
      </c>
      <c r="BM24" s="17">
        <v>2.9220000000000002</v>
      </c>
      <c r="BN24" s="17">
        <v>2.8410000000000002</v>
      </c>
      <c r="BO24" s="17">
        <v>2.7</v>
      </c>
      <c r="BP24" s="17">
        <v>2.573</v>
      </c>
      <c r="BQ24" s="17">
        <v>2.694</v>
      </c>
      <c r="BR24" s="17">
        <v>3.9950000000000001</v>
      </c>
    </row>
    <row r="25" spans="1:70">
      <c r="A25" s="6" t="s">
        <v>185</v>
      </c>
      <c r="B25" s="6" t="s">
        <v>184</v>
      </c>
      <c r="C25" s="17" t="s">
        <v>63</v>
      </c>
      <c r="D25" s="17" t="s">
        <v>63</v>
      </c>
      <c r="E25" s="17" t="s">
        <v>63</v>
      </c>
      <c r="F25" s="17" t="s">
        <v>63</v>
      </c>
      <c r="G25" s="17" t="s">
        <v>63</v>
      </c>
      <c r="H25" s="17" t="s">
        <v>63</v>
      </c>
      <c r="I25" s="17" t="s">
        <v>63</v>
      </c>
      <c r="J25" s="17" t="s">
        <v>63</v>
      </c>
      <c r="K25" s="17" t="s">
        <v>63</v>
      </c>
      <c r="L25" s="17" t="s">
        <v>63</v>
      </c>
      <c r="M25" s="17" t="s">
        <v>63</v>
      </c>
      <c r="N25" s="17" t="s">
        <v>63</v>
      </c>
      <c r="O25" s="17" t="s">
        <v>63</v>
      </c>
      <c r="P25" s="17" t="s">
        <v>63</v>
      </c>
      <c r="Q25" s="17" t="s">
        <v>63</v>
      </c>
      <c r="R25" s="17" t="s">
        <v>63</v>
      </c>
      <c r="S25" s="17" t="s">
        <v>63</v>
      </c>
      <c r="T25" s="17" t="s">
        <v>63</v>
      </c>
      <c r="U25" s="17">
        <v>0</v>
      </c>
      <c r="V25" s="17">
        <v>0</v>
      </c>
      <c r="W25" s="17" t="s">
        <v>63</v>
      </c>
      <c r="X25" s="17" t="s">
        <v>63</v>
      </c>
      <c r="Y25" s="17" t="s">
        <v>63</v>
      </c>
      <c r="Z25" s="17">
        <v>0.1017</v>
      </c>
      <c r="AA25" s="17">
        <v>0.1017</v>
      </c>
      <c r="AB25" s="17">
        <v>0.1017</v>
      </c>
      <c r="AC25" s="17">
        <v>0.1017</v>
      </c>
      <c r="AD25" s="17">
        <v>0.13439999999999999</v>
      </c>
      <c r="AE25" s="17">
        <v>0.13439999999999999</v>
      </c>
      <c r="AF25" s="17">
        <v>0.13439999999999999</v>
      </c>
      <c r="AG25" s="17">
        <v>0.13439999999999999</v>
      </c>
      <c r="AH25" s="17">
        <v>0.12189999999999999</v>
      </c>
      <c r="AI25" s="17">
        <v>0.12189999999999999</v>
      </c>
      <c r="AJ25" s="17">
        <v>0.12189999999999999</v>
      </c>
      <c r="AK25" s="17">
        <v>0.12189999999999999</v>
      </c>
      <c r="AL25" s="17">
        <v>0.71679999999999999</v>
      </c>
      <c r="AM25" s="17">
        <v>0.64590000000000003</v>
      </c>
      <c r="AN25" s="17">
        <v>0.63429999999999997</v>
      </c>
      <c r="AO25" s="17">
        <v>0.57950000000000002</v>
      </c>
      <c r="AP25" s="17">
        <v>0.59370000000000001</v>
      </c>
      <c r="AQ25" s="17">
        <v>0.55200000000000005</v>
      </c>
      <c r="AR25" s="17">
        <v>0.55800000000000005</v>
      </c>
      <c r="AS25" s="17">
        <v>0.55100000000000005</v>
      </c>
      <c r="AT25" s="17">
        <v>0.59899999999999998</v>
      </c>
      <c r="AU25" s="17">
        <v>0.58299999999999996</v>
      </c>
      <c r="AV25" s="17">
        <v>0.58599999999999997</v>
      </c>
      <c r="AW25" s="17">
        <v>0.57799999999999996</v>
      </c>
      <c r="AX25" s="17">
        <v>0.745</v>
      </c>
      <c r="AY25" s="17">
        <v>0.74099999999999999</v>
      </c>
      <c r="AZ25" s="17">
        <v>0.79300000000000004</v>
      </c>
      <c r="BA25" s="17">
        <v>0.77100000000000002</v>
      </c>
      <c r="BB25" s="17">
        <v>0.70899999999999996</v>
      </c>
      <c r="BC25" s="17">
        <v>0.70799999999999996</v>
      </c>
      <c r="BD25" s="17">
        <v>0.69</v>
      </c>
      <c r="BE25" s="17">
        <v>0.64900000000000002</v>
      </c>
      <c r="BF25" s="17">
        <v>1.0620000000000001</v>
      </c>
      <c r="BG25" s="17">
        <v>1.0720000000000001</v>
      </c>
      <c r="BH25" s="17">
        <v>1.0900000000000001</v>
      </c>
      <c r="BI25" s="17">
        <v>1.32</v>
      </c>
      <c r="BJ25" s="17">
        <v>1.1060000000000001</v>
      </c>
      <c r="BK25" s="17">
        <v>0.97699999999999998</v>
      </c>
      <c r="BL25" s="17">
        <v>1.075</v>
      </c>
      <c r="BM25" s="17">
        <v>1.036</v>
      </c>
      <c r="BN25" s="17">
        <v>0.88900000000000001</v>
      </c>
      <c r="BO25" s="17">
        <v>0.88200000000000001</v>
      </c>
      <c r="BP25" s="17">
        <v>0.94</v>
      </c>
      <c r="BQ25" s="17">
        <v>0.93300000000000005</v>
      </c>
      <c r="BR25" s="17">
        <v>0.76800000000000002</v>
      </c>
    </row>
    <row r="26" spans="1:70">
      <c r="A26" s="5" t="s">
        <v>183</v>
      </c>
      <c r="B26" s="5" t="s">
        <v>182</v>
      </c>
      <c r="C26" s="19">
        <v>7.1590999999999996</v>
      </c>
      <c r="D26" s="19">
        <v>9.8746000000000009</v>
      </c>
      <c r="E26" s="19">
        <v>9.1033000000000008</v>
      </c>
      <c r="F26" s="19">
        <v>7.4988000000000001</v>
      </c>
      <c r="G26" s="19">
        <v>8.7141000000000002</v>
      </c>
      <c r="H26" s="19">
        <v>10.0863</v>
      </c>
      <c r="I26" s="19">
        <v>10.267300000000001</v>
      </c>
      <c r="J26" s="19">
        <v>9.1676000000000002</v>
      </c>
      <c r="K26" s="19">
        <v>9.2698999999999998</v>
      </c>
      <c r="L26" s="19">
        <v>11.626200000000001</v>
      </c>
      <c r="M26" s="19">
        <v>12.850999999999999</v>
      </c>
      <c r="N26" s="19">
        <v>11.162800000000001</v>
      </c>
      <c r="O26" s="19">
        <v>11.3163</v>
      </c>
      <c r="P26" s="19">
        <v>11.0258</v>
      </c>
      <c r="Q26" s="19">
        <v>11.661300000000001</v>
      </c>
      <c r="R26" s="19">
        <v>9.0515000000000008</v>
      </c>
      <c r="S26" s="19">
        <v>8.9072999999999993</v>
      </c>
      <c r="T26" s="19">
        <v>8.6844999999999999</v>
      </c>
      <c r="U26" s="19">
        <v>8.4588999999999999</v>
      </c>
      <c r="V26" s="19">
        <v>1.6366000000000001</v>
      </c>
      <c r="W26" s="19">
        <v>7.8228999999999997</v>
      </c>
      <c r="X26" s="19">
        <v>7.1448999999999998</v>
      </c>
      <c r="Y26" s="19">
        <v>8.2246000000000006</v>
      </c>
      <c r="Z26" s="19">
        <v>7.9370000000000003</v>
      </c>
      <c r="AA26" s="19">
        <v>7.3004999999999995</v>
      </c>
      <c r="AB26" s="19">
        <v>6.9196</v>
      </c>
      <c r="AC26" s="19">
        <v>6.5376000000000003</v>
      </c>
      <c r="AD26" s="19">
        <v>5.5609999999999999</v>
      </c>
      <c r="AE26" s="19">
        <v>6.1433999999999997</v>
      </c>
      <c r="AF26" s="19">
        <v>6.0270000000000001</v>
      </c>
      <c r="AG26" s="19">
        <v>5.5662000000000003</v>
      </c>
      <c r="AH26" s="19">
        <v>5.0648999999999997</v>
      </c>
      <c r="AI26" s="19">
        <v>5.1178999999999997</v>
      </c>
      <c r="AJ26" s="19">
        <v>5.1063000000000001</v>
      </c>
      <c r="AK26" s="19">
        <v>4.6955999999999998</v>
      </c>
      <c r="AL26" s="19">
        <v>4.4622000000000002</v>
      </c>
      <c r="AM26" s="19">
        <v>4.5334000000000003</v>
      </c>
      <c r="AN26" s="19">
        <v>6.1529999999999996</v>
      </c>
      <c r="AO26" s="19">
        <v>1.6919999999999999</v>
      </c>
      <c r="AP26" s="19">
        <v>4.6748000000000003</v>
      </c>
      <c r="AQ26" s="19">
        <v>4.4660000000000002</v>
      </c>
      <c r="AR26" s="19">
        <v>4.3109999999999999</v>
      </c>
      <c r="AS26" s="19">
        <v>4.1660000000000004</v>
      </c>
      <c r="AT26" s="19">
        <v>4.2469999999999999</v>
      </c>
      <c r="AU26" s="19">
        <v>4.2140000000000004</v>
      </c>
      <c r="AV26" s="19">
        <v>4.032</v>
      </c>
      <c r="AW26" s="19">
        <v>3.8090000000000002</v>
      </c>
      <c r="AX26" s="19">
        <v>3.7909999999999999</v>
      </c>
      <c r="AY26" s="19">
        <v>3.6029999999999998</v>
      </c>
      <c r="AZ26" s="19">
        <v>3.4699999999999998</v>
      </c>
      <c r="BA26" s="19">
        <v>3.4699999999999998</v>
      </c>
      <c r="BB26" s="19">
        <v>3.5449999999999999</v>
      </c>
      <c r="BC26" s="19">
        <v>3.319</v>
      </c>
      <c r="BD26" s="19">
        <v>3.3140000000000001</v>
      </c>
      <c r="BE26" s="19">
        <v>2.9239999999999999</v>
      </c>
      <c r="BF26" s="19">
        <v>1.4410000000000001</v>
      </c>
      <c r="BG26" s="19">
        <v>1.4510000000000001</v>
      </c>
      <c r="BH26" s="19">
        <v>3.7869999999999999</v>
      </c>
      <c r="BI26" s="19">
        <v>3.7530000000000001</v>
      </c>
      <c r="BJ26" s="19">
        <v>4.3879999999999999</v>
      </c>
      <c r="BK26" s="19">
        <v>4.0830000000000002</v>
      </c>
      <c r="BL26" s="19">
        <v>4.306</v>
      </c>
      <c r="BM26" s="19">
        <v>3.9580000000000002</v>
      </c>
      <c r="BN26" s="19">
        <v>3.73</v>
      </c>
      <c r="BO26" s="19">
        <v>3.5819999999999999</v>
      </c>
      <c r="BP26" s="19">
        <v>3.5129999999999999</v>
      </c>
      <c r="BQ26" s="19">
        <v>3.6269999999999998</v>
      </c>
      <c r="BR26" s="19">
        <v>4.7629999999999999</v>
      </c>
    </row>
    <row r="27" spans="1:70">
      <c r="A27" s="5" t="s">
        <v>181</v>
      </c>
      <c r="B27" s="5" t="s">
        <v>180</v>
      </c>
      <c r="C27" s="19">
        <v>18.049900000000001</v>
      </c>
      <c r="D27" s="19">
        <v>18.297000000000001</v>
      </c>
      <c r="E27" s="19">
        <v>18.300799999999999</v>
      </c>
      <c r="F27" s="19">
        <v>19.112300000000001</v>
      </c>
      <c r="G27" s="19">
        <v>18.7911</v>
      </c>
      <c r="H27" s="19">
        <v>21.531500000000001</v>
      </c>
      <c r="I27" s="19">
        <v>23.081</v>
      </c>
      <c r="J27" s="19">
        <v>23.424199999999999</v>
      </c>
      <c r="K27" s="19">
        <v>23.410599999999999</v>
      </c>
      <c r="L27" s="19">
        <v>25.630800000000001</v>
      </c>
      <c r="M27" s="19">
        <v>26.071300000000001</v>
      </c>
      <c r="N27" s="19">
        <v>24.190200000000001</v>
      </c>
      <c r="O27" s="19">
        <v>22.338699999999999</v>
      </c>
      <c r="P27" s="19">
        <v>21.302099999999999</v>
      </c>
      <c r="Q27" s="19">
        <v>19.5656</v>
      </c>
      <c r="R27" s="19">
        <v>18.184999999999999</v>
      </c>
      <c r="S27" s="19">
        <v>17.0702</v>
      </c>
      <c r="T27" s="19">
        <v>15.780799999999999</v>
      </c>
      <c r="U27" s="19">
        <v>14.763400000000001</v>
      </c>
      <c r="V27" s="19">
        <v>14.4077</v>
      </c>
      <c r="W27" s="19">
        <v>14.8338</v>
      </c>
      <c r="X27" s="19">
        <v>14.059900000000001</v>
      </c>
      <c r="Y27" s="19">
        <v>13.41</v>
      </c>
      <c r="Z27" s="19">
        <v>13.367699999999999</v>
      </c>
      <c r="AA27" s="19">
        <v>12.4939</v>
      </c>
      <c r="AB27" s="19">
        <v>11.613199999999999</v>
      </c>
      <c r="AC27" s="19">
        <v>11.139900000000001</v>
      </c>
      <c r="AD27" s="19">
        <v>10.8156</v>
      </c>
      <c r="AE27" s="19">
        <v>10.845700000000001</v>
      </c>
      <c r="AF27" s="19">
        <v>11.0632</v>
      </c>
      <c r="AG27" s="19">
        <v>10.9862</v>
      </c>
      <c r="AH27" s="19">
        <v>11.4414</v>
      </c>
      <c r="AI27" s="19">
        <v>11.9352</v>
      </c>
      <c r="AJ27" s="19">
        <v>11.6508</v>
      </c>
      <c r="AK27" s="19">
        <v>10.7197</v>
      </c>
      <c r="AL27" s="19">
        <v>11.025</v>
      </c>
      <c r="AM27" s="19">
        <v>10.6945</v>
      </c>
      <c r="AN27" s="19">
        <v>11.156499999999999</v>
      </c>
      <c r="AO27" s="19">
        <v>10.322900000000001</v>
      </c>
      <c r="AP27" s="19">
        <v>9.5983000000000001</v>
      </c>
      <c r="AQ27" s="19">
        <v>8.2650000000000006</v>
      </c>
      <c r="AR27" s="19">
        <v>8.5399999999999991</v>
      </c>
      <c r="AS27" s="19">
        <v>8.125</v>
      </c>
      <c r="AT27" s="19">
        <v>8.15</v>
      </c>
      <c r="AU27" s="19">
        <v>8.5299999999999994</v>
      </c>
      <c r="AV27" s="19">
        <v>8.4649999999999999</v>
      </c>
      <c r="AW27" s="19">
        <v>8.1790000000000003</v>
      </c>
      <c r="AX27" s="19">
        <v>8.3350000000000009</v>
      </c>
      <c r="AY27" s="19">
        <v>8.8610000000000007</v>
      </c>
      <c r="AZ27" s="19">
        <v>9.42</v>
      </c>
      <c r="BA27" s="19">
        <v>9.4120000000000008</v>
      </c>
      <c r="BB27" s="19">
        <v>10.118</v>
      </c>
      <c r="BC27" s="19">
        <v>9.4039999999999999</v>
      </c>
      <c r="BD27" s="19">
        <v>11.205</v>
      </c>
      <c r="BE27" s="19">
        <v>9.6370000000000005</v>
      </c>
      <c r="BF27" s="19">
        <v>11.053000000000001</v>
      </c>
      <c r="BG27" s="19">
        <v>11.785</v>
      </c>
      <c r="BH27" s="19">
        <v>12.505000000000001</v>
      </c>
      <c r="BI27" s="19">
        <v>11.848000000000001</v>
      </c>
      <c r="BJ27" s="19">
        <v>11.965</v>
      </c>
      <c r="BK27" s="19">
        <v>11.968</v>
      </c>
      <c r="BL27" s="19">
        <v>11.827</v>
      </c>
      <c r="BM27" s="19">
        <v>12.000999999999999</v>
      </c>
      <c r="BN27" s="19">
        <v>12.818</v>
      </c>
      <c r="BO27" s="19">
        <v>12.352</v>
      </c>
      <c r="BP27" s="19">
        <v>12.524000000000001</v>
      </c>
      <c r="BQ27" s="19">
        <v>13.526</v>
      </c>
      <c r="BR27" s="19">
        <v>14.849</v>
      </c>
    </row>
    <row r="28" spans="1:70">
      <c r="A28" s="6" t="s">
        <v>179</v>
      </c>
      <c r="B28" s="6" t="s">
        <v>178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63</v>
      </c>
      <c r="M28" s="17" t="s">
        <v>63</v>
      </c>
      <c r="N28" s="17" t="s">
        <v>63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 t="s">
        <v>63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  <c r="BP28" s="17">
        <v>0</v>
      </c>
      <c r="BQ28" s="17">
        <v>0</v>
      </c>
      <c r="BR28" s="17">
        <v>0</v>
      </c>
    </row>
    <row r="29" spans="1:70">
      <c r="A29" s="6" t="s">
        <v>177</v>
      </c>
      <c r="B29" s="6" t="s">
        <v>176</v>
      </c>
      <c r="C29" s="17">
        <v>5.7445000000000004</v>
      </c>
      <c r="D29" s="17">
        <v>5.7443</v>
      </c>
      <c r="E29" s="17">
        <v>5.7443</v>
      </c>
      <c r="F29" s="17">
        <v>5.7443</v>
      </c>
      <c r="G29" s="17">
        <v>5.7443</v>
      </c>
      <c r="H29" s="17">
        <v>5.7443</v>
      </c>
      <c r="I29" s="17">
        <v>5.7443</v>
      </c>
      <c r="J29" s="17">
        <v>5.7443</v>
      </c>
      <c r="K29" s="17">
        <v>5.7443</v>
      </c>
      <c r="L29" s="17">
        <v>5.7443</v>
      </c>
      <c r="M29" s="17">
        <v>5.7443</v>
      </c>
      <c r="N29" s="17">
        <v>5.7443</v>
      </c>
      <c r="O29" s="17">
        <v>5.7443</v>
      </c>
      <c r="P29" s="17">
        <v>5.7443</v>
      </c>
      <c r="Q29" s="17">
        <v>5.7443</v>
      </c>
      <c r="R29" s="17">
        <v>5.7443</v>
      </c>
      <c r="S29" s="17">
        <v>5.7443</v>
      </c>
      <c r="T29" s="17">
        <v>5.7443</v>
      </c>
      <c r="U29" s="17">
        <v>5.7443</v>
      </c>
      <c r="V29" s="17">
        <v>5.7443</v>
      </c>
      <c r="W29" s="17">
        <v>5.7443</v>
      </c>
      <c r="X29" s="17">
        <v>5.7443</v>
      </c>
      <c r="Y29" s="17">
        <v>5.7443</v>
      </c>
      <c r="Z29" s="17">
        <v>5.7443</v>
      </c>
      <c r="AA29" s="17">
        <v>5.7443</v>
      </c>
      <c r="AB29" s="17">
        <v>5.7443</v>
      </c>
      <c r="AC29" s="17">
        <v>5.7443</v>
      </c>
      <c r="AD29" s="17">
        <v>5.7443</v>
      </c>
      <c r="AE29" s="17">
        <v>5.7443</v>
      </c>
      <c r="AF29" s="17">
        <v>5.7443</v>
      </c>
      <c r="AG29" s="17">
        <v>5.7443</v>
      </c>
      <c r="AH29" s="17">
        <v>5.7443</v>
      </c>
      <c r="AI29" s="17">
        <v>5.7443</v>
      </c>
      <c r="AJ29" s="17">
        <v>5.7443</v>
      </c>
      <c r="AK29" s="17">
        <v>5.7443</v>
      </c>
      <c r="AL29" s="17">
        <v>5.7443</v>
      </c>
      <c r="AM29" s="17">
        <v>5.7443</v>
      </c>
      <c r="AN29" s="17">
        <v>5.7443</v>
      </c>
      <c r="AO29" s="17">
        <v>5.7443</v>
      </c>
      <c r="AP29" s="17">
        <v>1.4480999999999999</v>
      </c>
      <c r="AQ29" s="17">
        <v>2.7560000000000002</v>
      </c>
      <c r="AR29" s="17">
        <v>2.7560000000000002</v>
      </c>
      <c r="AS29" s="17">
        <v>2.7560000000000002</v>
      </c>
      <c r="AT29" s="17">
        <v>2.7560000000000002</v>
      </c>
      <c r="AU29" s="17">
        <v>2.7560000000000002</v>
      </c>
      <c r="AV29" s="17">
        <v>2.7560000000000002</v>
      </c>
      <c r="AW29" s="17">
        <v>2.7560000000000002</v>
      </c>
      <c r="AX29" s="17">
        <v>2.7560000000000002</v>
      </c>
      <c r="AY29" s="17">
        <v>2.7560000000000002</v>
      </c>
      <c r="AZ29" s="17">
        <v>2.7560000000000002</v>
      </c>
      <c r="BA29" s="17">
        <v>2.7560000000000002</v>
      </c>
      <c r="BB29" s="17">
        <v>2.7559999999999998</v>
      </c>
      <c r="BC29" s="17">
        <v>2.7560000000000002</v>
      </c>
      <c r="BD29" s="17">
        <v>2.7560000000000002</v>
      </c>
      <c r="BE29" s="17">
        <v>2.7560000000000002</v>
      </c>
      <c r="BF29" s="17">
        <v>2.7559999999999998</v>
      </c>
      <c r="BG29" s="17">
        <v>2.7560000000000002</v>
      </c>
      <c r="BH29" s="17">
        <v>2.7560000000000002</v>
      </c>
      <c r="BI29" s="17">
        <v>2.7560000000000002</v>
      </c>
      <c r="BJ29" s="17">
        <v>2.7559999999999998</v>
      </c>
      <c r="BK29" s="17">
        <v>2.7560000000000002</v>
      </c>
      <c r="BL29" s="17">
        <v>2.7560000000000002</v>
      </c>
      <c r="BM29" s="17">
        <v>2.7560000000000002</v>
      </c>
      <c r="BN29" s="17">
        <v>2.7560000000000002</v>
      </c>
      <c r="BO29" s="17">
        <v>2.7559999999999998</v>
      </c>
      <c r="BP29" s="17">
        <v>2.7560000000000002</v>
      </c>
      <c r="BQ29" s="17">
        <v>2.7560000000000002</v>
      </c>
      <c r="BR29" s="17">
        <v>2.7560000000000002</v>
      </c>
    </row>
    <row r="30" spans="1:70">
      <c r="A30" s="6" t="s">
        <v>175</v>
      </c>
      <c r="B30" s="6" t="s">
        <v>174</v>
      </c>
      <c r="C30" s="17">
        <v>2.4043999999999999</v>
      </c>
      <c r="D30" s="17">
        <v>3.7671000000000001</v>
      </c>
      <c r="E30" s="17">
        <v>4.1844000000000001</v>
      </c>
      <c r="F30" s="17">
        <v>3.9249000000000001</v>
      </c>
      <c r="G30" s="17">
        <v>4.8232999999999997</v>
      </c>
      <c r="H30" s="17">
        <v>4.1044999999999998</v>
      </c>
      <c r="I30" s="17">
        <v>4.3532999999999999</v>
      </c>
      <c r="J30" s="17">
        <v>3.4636</v>
      </c>
      <c r="K30" s="17" t="s">
        <v>63</v>
      </c>
      <c r="L30" s="17">
        <v>1.5695000000000001</v>
      </c>
      <c r="M30" s="17">
        <v>-0.3745</v>
      </c>
      <c r="N30" s="17">
        <v>-1.0907</v>
      </c>
      <c r="O30" s="17">
        <v>-1.6160999999999999</v>
      </c>
      <c r="P30" s="17">
        <v>-2.7913999999999999</v>
      </c>
      <c r="Q30" s="17">
        <v>-2.7441</v>
      </c>
      <c r="R30" s="17">
        <v>-5.9824000000000002</v>
      </c>
      <c r="S30" s="17">
        <v>-5.6070000000000002</v>
      </c>
      <c r="T30" s="17">
        <v>-5.9307999999999996</v>
      </c>
      <c r="U30" s="17">
        <v>-6.4747000000000003</v>
      </c>
      <c r="V30" s="17">
        <v>-6.1341999999999999</v>
      </c>
      <c r="W30" s="17">
        <v>-5.7742000000000004</v>
      </c>
      <c r="X30" s="17">
        <v>-5.1007999999999996</v>
      </c>
      <c r="Y30" s="17">
        <v>-5.7232000000000003</v>
      </c>
      <c r="Z30" s="17">
        <v>-4.3611000000000004</v>
      </c>
      <c r="AA30" s="17">
        <v>-6.1211000000000002</v>
      </c>
      <c r="AB30" s="17">
        <v>-6.2572000000000001</v>
      </c>
      <c r="AC30" s="17">
        <v>-5.9835000000000003</v>
      </c>
      <c r="AD30" s="17">
        <v>-3.8925000000000001</v>
      </c>
      <c r="AE30" s="17">
        <v>-4.5488</v>
      </c>
      <c r="AF30" s="17">
        <v>-4.5966000000000005</v>
      </c>
      <c r="AG30" s="17">
        <v>-4.8731</v>
      </c>
      <c r="AH30" s="17">
        <v>-4.9391999999999996</v>
      </c>
      <c r="AI30" s="17">
        <v>-5.2453000000000003</v>
      </c>
      <c r="AJ30" s="17">
        <v>-5.5218999999999996</v>
      </c>
      <c r="AK30" s="17">
        <v>-5.3429000000000002</v>
      </c>
      <c r="AL30" s="17">
        <v>-5.2320000000000002</v>
      </c>
      <c r="AM30" s="17">
        <v>-6.8394000000000004</v>
      </c>
      <c r="AN30" s="17">
        <v>-7.0575000000000001</v>
      </c>
      <c r="AO30" s="17">
        <v>-2.7696000000000001</v>
      </c>
      <c r="AP30" s="17">
        <v>3.3104</v>
      </c>
      <c r="AQ30" s="17">
        <v>2.17</v>
      </c>
      <c r="AR30" s="17">
        <v>1.9350000000000001</v>
      </c>
      <c r="AS30" s="17">
        <v>2.3980000000000001</v>
      </c>
      <c r="AT30" s="17">
        <v>-0.93100000000000005</v>
      </c>
      <c r="AU30" s="17">
        <v>-0.97399999999999998</v>
      </c>
      <c r="AV30" s="17">
        <v>-0.75</v>
      </c>
      <c r="AW30" s="17">
        <v>-9.2999999999999999E-2</v>
      </c>
      <c r="AX30" s="17">
        <v>-4.1000000000000002E-2</v>
      </c>
      <c r="AY30" s="17">
        <v>0.8</v>
      </c>
      <c r="AZ30" s="17">
        <v>0.67100000000000004</v>
      </c>
      <c r="BA30" s="17">
        <v>1.113</v>
      </c>
      <c r="BB30" s="17">
        <v>1.1020000000000001</v>
      </c>
      <c r="BC30" s="17">
        <v>4.1139999999999999</v>
      </c>
      <c r="BD30" s="17">
        <v>1.6950000000000001</v>
      </c>
      <c r="BE30" s="17">
        <v>2.3220000000000001</v>
      </c>
      <c r="BF30" s="17">
        <v>2.7240000000000002</v>
      </c>
      <c r="BG30" s="17">
        <v>6.5679999999999996</v>
      </c>
      <c r="BH30" s="17">
        <v>0.78500000000000003</v>
      </c>
      <c r="BI30" s="17">
        <v>1.452</v>
      </c>
      <c r="BJ30" s="17">
        <v>1.613</v>
      </c>
      <c r="BK30" s="17">
        <v>1.371</v>
      </c>
      <c r="BL30" s="17">
        <v>0.32800000000000001</v>
      </c>
      <c r="BM30" s="17">
        <v>1.2010000000000001</v>
      </c>
      <c r="BN30" s="17">
        <v>1.3129999999999999</v>
      </c>
      <c r="BO30" s="17">
        <v>0.70799999999999996</v>
      </c>
      <c r="BP30" s="17">
        <v>0.27200000000000002</v>
      </c>
      <c r="BQ30" s="17">
        <v>-0.33500000000000002</v>
      </c>
      <c r="BR30" s="17">
        <v>-1.083</v>
      </c>
    </row>
    <row r="31" spans="1:70">
      <c r="A31" s="6" t="s">
        <v>173</v>
      </c>
      <c r="B31" s="6" t="s">
        <v>172</v>
      </c>
      <c r="C31" s="17">
        <v>0.58030000000000004</v>
      </c>
      <c r="D31" s="17">
        <v>0.59</v>
      </c>
      <c r="E31" s="17">
        <v>0.55930000000000002</v>
      </c>
      <c r="F31" s="17">
        <v>0.55000000000000004</v>
      </c>
      <c r="G31" s="17">
        <v>0.57520000000000004</v>
      </c>
      <c r="H31" s="17">
        <v>0.52190000000000003</v>
      </c>
      <c r="I31" s="17">
        <v>0.59019999999999995</v>
      </c>
      <c r="J31" s="17">
        <v>0.51549999999999996</v>
      </c>
      <c r="K31" s="17">
        <v>3.8266999999999998</v>
      </c>
      <c r="L31" s="17">
        <v>0.58730000000000004</v>
      </c>
      <c r="M31" s="17">
        <v>0.49730000000000002</v>
      </c>
      <c r="N31" s="17">
        <v>0.55869999999999997</v>
      </c>
      <c r="O31" s="17">
        <v>0.65800000000000003</v>
      </c>
      <c r="P31" s="17">
        <v>0.58420000000000005</v>
      </c>
      <c r="Q31" s="17">
        <v>0.53869999999999996</v>
      </c>
      <c r="R31" s="17">
        <v>1.1434</v>
      </c>
      <c r="S31" s="17">
        <v>1.0119</v>
      </c>
      <c r="T31" s="17">
        <v>1.2183999999999999</v>
      </c>
      <c r="U31" s="17">
        <v>1.4466999999999999</v>
      </c>
      <c r="V31" s="17">
        <v>1.3491</v>
      </c>
      <c r="W31" s="17">
        <v>1.1512</v>
      </c>
      <c r="X31" s="17">
        <v>0.85</v>
      </c>
      <c r="Y31" s="17">
        <v>1.1416999999999999</v>
      </c>
      <c r="Z31" s="17">
        <v>1.0725</v>
      </c>
      <c r="AA31" s="17">
        <v>1.2497</v>
      </c>
      <c r="AB31" s="17">
        <v>1.3452999999999999</v>
      </c>
      <c r="AC31" s="17">
        <v>1.1923999999999999</v>
      </c>
      <c r="AD31" s="17">
        <v>1.0226</v>
      </c>
      <c r="AE31" s="17">
        <v>1.1084000000000001</v>
      </c>
      <c r="AF31" s="17">
        <v>0.87439999999999996</v>
      </c>
      <c r="AG31" s="17">
        <v>0.95230000000000004</v>
      </c>
      <c r="AH31" s="17">
        <v>1.1107</v>
      </c>
      <c r="AI31" s="17">
        <v>5.5012999999999996</v>
      </c>
      <c r="AJ31" s="17">
        <v>5.6615000000000002</v>
      </c>
      <c r="AK31" s="17">
        <v>5.7622999999999998</v>
      </c>
      <c r="AL31" s="17">
        <v>4.8711000000000002</v>
      </c>
      <c r="AM31" s="17">
        <v>5.6730999999999998</v>
      </c>
      <c r="AN31" s="17">
        <v>5.7591000000000001</v>
      </c>
      <c r="AO31" s="17">
        <v>2.1585000000000001</v>
      </c>
      <c r="AP31" s="17">
        <v>0.17549999999999999</v>
      </c>
      <c r="AQ31" s="17">
        <v>0.86699999999999999</v>
      </c>
      <c r="AR31" s="17">
        <v>0.97299999999999998</v>
      </c>
      <c r="AS31" s="17">
        <v>1.0409999999999999</v>
      </c>
      <c r="AT31" s="17">
        <v>4.1520000000000001</v>
      </c>
      <c r="AU31" s="17">
        <v>4.1440000000000001</v>
      </c>
      <c r="AV31" s="17">
        <v>4.1230000000000002</v>
      </c>
      <c r="AW31" s="17">
        <v>4.0880000000000001</v>
      </c>
      <c r="AX31" s="17">
        <v>4.0919999999999996</v>
      </c>
      <c r="AY31" s="17">
        <v>3.4969999999999999</v>
      </c>
      <c r="AZ31" s="17">
        <v>3.4849999999999999</v>
      </c>
      <c r="BA31" s="17">
        <v>3.3010000000000002</v>
      </c>
      <c r="BB31" s="17">
        <v>3.3180000000000001</v>
      </c>
      <c r="BC31" s="17">
        <v>0.749</v>
      </c>
      <c r="BD31" s="17">
        <v>3.2439999999999998</v>
      </c>
      <c r="BE31" s="17">
        <v>3.262</v>
      </c>
      <c r="BF31" s="17">
        <v>5.3620000000000001</v>
      </c>
      <c r="BG31" s="17">
        <v>1.516</v>
      </c>
      <c r="BH31" s="17">
        <v>6.3019999999999996</v>
      </c>
      <c r="BI31" s="17">
        <v>6.3129999999999997</v>
      </c>
      <c r="BJ31" s="17">
        <v>6.39</v>
      </c>
      <c r="BK31" s="17">
        <v>6.3179999999999996</v>
      </c>
      <c r="BL31" s="17">
        <v>6.3019999999999996</v>
      </c>
      <c r="BM31" s="17">
        <v>6.149</v>
      </c>
      <c r="BN31" s="17">
        <v>6.0970000000000004</v>
      </c>
      <c r="BO31" s="17">
        <v>6.117</v>
      </c>
      <c r="BP31" s="17">
        <v>6.125</v>
      </c>
      <c r="BQ31" s="17">
        <v>6.1509999999999998</v>
      </c>
      <c r="BR31" s="17">
        <v>6.0880000000000001</v>
      </c>
    </row>
    <row r="32" spans="1:70">
      <c r="A32" s="5" t="s">
        <v>171</v>
      </c>
      <c r="B32" s="5" t="s">
        <v>170</v>
      </c>
      <c r="C32" s="19">
        <v>8.7292000000000005</v>
      </c>
      <c r="D32" s="19">
        <v>10.1014</v>
      </c>
      <c r="E32" s="19">
        <v>10.488</v>
      </c>
      <c r="F32" s="19">
        <v>10.219200000000001</v>
      </c>
      <c r="G32" s="19">
        <v>11.142799999999999</v>
      </c>
      <c r="H32" s="19">
        <v>10.370699999999999</v>
      </c>
      <c r="I32" s="19">
        <v>10.687799999999999</v>
      </c>
      <c r="J32" s="19">
        <v>9.7233999999999998</v>
      </c>
      <c r="K32" s="19">
        <v>9.5710999999999995</v>
      </c>
      <c r="L32" s="19">
        <v>7.9010999999999996</v>
      </c>
      <c r="M32" s="19">
        <v>5.8670999999999998</v>
      </c>
      <c r="N32" s="19">
        <v>5.2122999999999999</v>
      </c>
      <c r="O32" s="19">
        <v>4.7862999999999998</v>
      </c>
      <c r="P32" s="19">
        <v>3.5371000000000001</v>
      </c>
      <c r="Q32" s="19">
        <v>3.5388999999999999</v>
      </c>
      <c r="R32" s="19">
        <v>0.90539999999999998</v>
      </c>
      <c r="S32" s="19">
        <v>1.1492</v>
      </c>
      <c r="T32" s="19">
        <v>1.0319</v>
      </c>
      <c r="U32" s="19">
        <v>0.71619999999999995</v>
      </c>
      <c r="V32" s="19">
        <v>0.95920000000000005</v>
      </c>
      <c r="W32" s="19">
        <v>1.1214</v>
      </c>
      <c r="X32" s="19">
        <v>1.4936</v>
      </c>
      <c r="Y32" s="19">
        <v>1.1628000000000001</v>
      </c>
      <c r="Z32" s="19">
        <v>2.4557000000000002</v>
      </c>
      <c r="AA32" s="19">
        <v>0.87290000000000001</v>
      </c>
      <c r="AB32" s="19">
        <v>0.83240000000000003</v>
      </c>
      <c r="AC32" s="19">
        <v>0.95309999999999995</v>
      </c>
      <c r="AD32" s="19">
        <v>2.8745000000000003</v>
      </c>
      <c r="AE32" s="19">
        <v>2.3039000000000001</v>
      </c>
      <c r="AF32" s="19">
        <v>2.0221</v>
      </c>
      <c r="AG32" s="19">
        <v>1.8233999999999999</v>
      </c>
      <c r="AH32" s="19">
        <v>1.9157999999999999</v>
      </c>
      <c r="AI32" s="19">
        <v>6.0003000000000002</v>
      </c>
      <c r="AJ32" s="19">
        <v>5.8838999999999997</v>
      </c>
      <c r="AK32" s="19">
        <v>6.1637000000000004</v>
      </c>
      <c r="AL32" s="19">
        <v>5.3834999999999997</v>
      </c>
      <c r="AM32" s="19">
        <v>4.5780000000000003</v>
      </c>
      <c r="AN32" s="19">
        <v>4.4459999999999997</v>
      </c>
      <c r="AO32" s="19">
        <v>5.1332000000000004</v>
      </c>
      <c r="AP32" s="19">
        <v>4.9340000000000002</v>
      </c>
      <c r="AQ32" s="19">
        <v>5.7930000000000001</v>
      </c>
      <c r="AR32" s="19">
        <v>5.6639999999999997</v>
      </c>
      <c r="AS32" s="19">
        <v>6.1950000000000003</v>
      </c>
      <c r="AT32" s="19">
        <v>5.9770000000000003</v>
      </c>
      <c r="AU32" s="19">
        <v>5.9260000000000002</v>
      </c>
      <c r="AV32" s="19">
        <v>6.1289999999999996</v>
      </c>
      <c r="AW32" s="19">
        <v>6.7510000000000003</v>
      </c>
      <c r="AX32" s="19">
        <v>6.8070000000000004</v>
      </c>
      <c r="AY32" s="19">
        <v>7.0529999999999999</v>
      </c>
      <c r="AZ32" s="19">
        <v>6.9119999999999999</v>
      </c>
      <c r="BA32" s="19">
        <v>7.17</v>
      </c>
      <c r="BB32" s="19">
        <v>7.1760000000000002</v>
      </c>
      <c r="BC32" s="19">
        <v>7.6189999999999998</v>
      </c>
      <c r="BD32" s="19">
        <v>7.6950000000000003</v>
      </c>
      <c r="BE32" s="19">
        <v>8.34</v>
      </c>
      <c r="BF32" s="19">
        <v>10.842000000000001</v>
      </c>
      <c r="BG32" s="19">
        <v>10.84</v>
      </c>
      <c r="BH32" s="19">
        <v>9.843</v>
      </c>
      <c r="BI32" s="19">
        <v>10.521000000000001</v>
      </c>
      <c r="BJ32" s="19">
        <v>10.759</v>
      </c>
      <c r="BK32" s="19">
        <v>10.445</v>
      </c>
      <c r="BL32" s="19">
        <v>9.3859999999999992</v>
      </c>
      <c r="BM32" s="19">
        <v>10.106</v>
      </c>
      <c r="BN32" s="19">
        <v>10.166</v>
      </c>
      <c r="BO32" s="19">
        <v>9.5809999999999995</v>
      </c>
      <c r="BP32" s="19">
        <v>9.1530000000000005</v>
      </c>
      <c r="BQ32" s="19">
        <v>8.5719999999999992</v>
      </c>
      <c r="BR32" s="19">
        <v>7.7610000000000001</v>
      </c>
    </row>
    <row r="33" spans="1:70">
      <c r="A33" s="6" t="s">
        <v>169</v>
      </c>
      <c r="B33" s="6" t="s">
        <v>168</v>
      </c>
      <c r="C33" s="17">
        <v>0</v>
      </c>
      <c r="D33" s="17">
        <v>0.39879999999999999</v>
      </c>
      <c r="E33" s="17">
        <v>0.39069999999999999</v>
      </c>
      <c r="F33" s="17">
        <v>0.3493</v>
      </c>
      <c r="G33" s="17">
        <v>0.3493</v>
      </c>
      <c r="H33" s="17">
        <v>0.33019999999999999</v>
      </c>
      <c r="I33" s="17">
        <v>0.31190000000000001</v>
      </c>
      <c r="J33" s="17">
        <v>0.31390000000000001</v>
      </c>
      <c r="K33" s="17">
        <v>0.31540000000000001</v>
      </c>
      <c r="L33" s="17">
        <v>0.3</v>
      </c>
      <c r="M33" s="17">
        <v>0.2722</v>
      </c>
      <c r="N33" s="17">
        <v>0.24679999999999999</v>
      </c>
      <c r="O33" s="17">
        <v>0.21340000000000001</v>
      </c>
      <c r="P33" s="17">
        <v>0.2114</v>
      </c>
      <c r="Q33" s="17">
        <v>0.22359999999999999</v>
      </c>
      <c r="R33" s="17">
        <v>0.19320000000000001</v>
      </c>
      <c r="S33" s="17">
        <v>0.19639999999999999</v>
      </c>
      <c r="T33" s="17">
        <v>0.19289999999999999</v>
      </c>
      <c r="U33" s="17">
        <v>0.188</v>
      </c>
      <c r="V33" s="17">
        <v>0.17929999999999999</v>
      </c>
      <c r="W33" s="17">
        <v>0.183</v>
      </c>
      <c r="X33" s="17">
        <v>0.1958</v>
      </c>
      <c r="Y33" s="17">
        <v>0.19550000000000001</v>
      </c>
      <c r="Z33" s="17">
        <v>0.21340000000000001</v>
      </c>
      <c r="AA33" s="17">
        <v>0.2036</v>
      </c>
      <c r="AB33" s="17">
        <v>0.2132</v>
      </c>
      <c r="AC33" s="17">
        <v>0.22389999999999999</v>
      </c>
      <c r="AD33" s="17">
        <v>0.25919999999999999</v>
      </c>
      <c r="AE33" s="17">
        <v>0.2601</v>
      </c>
      <c r="AF33" s="17">
        <v>0.25919999999999999</v>
      </c>
      <c r="AG33" s="17">
        <v>0.26150000000000001</v>
      </c>
      <c r="AH33" s="17">
        <v>0.2757</v>
      </c>
      <c r="AI33" s="17">
        <v>0.29020000000000001</v>
      </c>
      <c r="AJ33" s="17">
        <v>0.29949999999999999</v>
      </c>
      <c r="AK33" s="17">
        <v>0.31390000000000001</v>
      </c>
      <c r="AL33" s="17">
        <v>0.36959999999999998</v>
      </c>
      <c r="AM33" s="17">
        <v>0.38140000000000002</v>
      </c>
      <c r="AN33" s="17">
        <v>0.39679999999999999</v>
      </c>
      <c r="AO33" s="17">
        <v>0.41710000000000003</v>
      </c>
      <c r="AP33" s="17">
        <v>0.35160000000000002</v>
      </c>
      <c r="AQ33" s="17">
        <v>0.41699999999999998</v>
      </c>
      <c r="AR33" s="17">
        <v>0.42599999999999999</v>
      </c>
      <c r="AS33" s="17">
        <v>0.42199999999999999</v>
      </c>
      <c r="AT33" s="17">
        <v>0.42699999999999999</v>
      </c>
      <c r="AU33" s="17">
        <v>0.434</v>
      </c>
      <c r="AV33" s="17">
        <v>0.44700000000000001</v>
      </c>
      <c r="AW33" s="17">
        <v>0.46100000000000002</v>
      </c>
      <c r="AX33" s="17">
        <v>0.46600000000000003</v>
      </c>
      <c r="AY33" s="17">
        <v>0.48099999999999998</v>
      </c>
      <c r="AZ33" s="17">
        <v>0.438</v>
      </c>
      <c r="BA33" s="17">
        <v>0.373</v>
      </c>
      <c r="BB33" s="17">
        <v>0.26</v>
      </c>
      <c r="BC33" s="17">
        <v>0.26800000000000002</v>
      </c>
      <c r="BD33" s="17">
        <v>0.27</v>
      </c>
      <c r="BE33" s="17">
        <v>0.27900000000000003</v>
      </c>
      <c r="BF33" s="17">
        <v>0.31900000000000001</v>
      </c>
      <c r="BG33" s="17">
        <v>0.32300000000000001</v>
      </c>
      <c r="BH33" s="17">
        <v>0.33200000000000002</v>
      </c>
      <c r="BI33" s="17">
        <v>0.20100000000000001</v>
      </c>
      <c r="BJ33" s="17">
        <v>0.21099999999999999</v>
      </c>
      <c r="BK33" s="17">
        <v>0.20599999999999999</v>
      </c>
      <c r="BL33" s="17">
        <v>0.217</v>
      </c>
      <c r="BM33" s="17">
        <v>0.23</v>
      </c>
      <c r="BN33" s="17">
        <v>0.24399999999999999</v>
      </c>
      <c r="BO33" s="17">
        <v>0.24199999999999999</v>
      </c>
      <c r="BP33" s="17">
        <v>0.21299999999999999</v>
      </c>
      <c r="BQ33" s="17">
        <v>0.184</v>
      </c>
      <c r="BR33" s="17">
        <v>0.11700000000000001</v>
      </c>
    </row>
    <row r="34" spans="1:70">
      <c r="A34" s="5" t="s">
        <v>167</v>
      </c>
      <c r="B34" s="5" t="s">
        <v>166</v>
      </c>
      <c r="C34" s="19">
        <v>8.7292000000000005</v>
      </c>
      <c r="D34" s="19">
        <v>10.5002</v>
      </c>
      <c r="E34" s="19">
        <v>10.8787</v>
      </c>
      <c r="F34" s="19">
        <v>10.5685</v>
      </c>
      <c r="G34" s="19">
        <v>11.492100000000001</v>
      </c>
      <c r="H34" s="19">
        <v>10.700900000000001</v>
      </c>
      <c r="I34" s="19">
        <v>10.9998</v>
      </c>
      <c r="J34" s="19">
        <v>10.0374</v>
      </c>
      <c r="K34" s="19">
        <v>9.8864999999999998</v>
      </c>
      <c r="L34" s="19">
        <v>8.2012</v>
      </c>
      <c r="M34" s="19">
        <v>6.1394000000000002</v>
      </c>
      <c r="N34" s="19">
        <v>5.4589999999999996</v>
      </c>
      <c r="O34" s="19">
        <v>4.9996999999999998</v>
      </c>
      <c r="P34" s="19">
        <v>3.7486000000000002</v>
      </c>
      <c r="Q34" s="19">
        <v>3.7625000000000002</v>
      </c>
      <c r="R34" s="19">
        <v>1.0985</v>
      </c>
      <c r="S34" s="19">
        <v>1.3455999999999999</v>
      </c>
      <c r="T34" s="19">
        <v>1.2248000000000001</v>
      </c>
      <c r="U34" s="19">
        <v>0.9042</v>
      </c>
      <c r="V34" s="19">
        <v>1.1385000000000001</v>
      </c>
      <c r="W34" s="19">
        <v>1.3044</v>
      </c>
      <c r="X34" s="19">
        <v>1.6894</v>
      </c>
      <c r="Y34" s="19">
        <v>1.3583000000000001</v>
      </c>
      <c r="Z34" s="19">
        <v>2.6690999999999998</v>
      </c>
      <c r="AA34" s="19">
        <v>1.0765</v>
      </c>
      <c r="AB34" s="19">
        <v>1.0455000000000001</v>
      </c>
      <c r="AC34" s="19">
        <v>1.177</v>
      </c>
      <c r="AD34" s="19">
        <v>3.1337000000000002</v>
      </c>
      <c r="AE34" s="19">
        <v>2.5640000000000001</v>
      </c>
      <c r="AF34" s="19">
        <v>2.2812999999999999</v>
      </c>
      <c r="AG34" s="19">
        <v>2.085</v>
      </c>
      <c r="AH34" s="19">
        <v>2.1916000000000002</v>
      </c>
      <c r="AI34" s="19">
        <v>6.2904999999999998</v>
      </c>
      <c r="AJ34" s="19">
        <v>6.1833999999999998</v>
      </c>
      <c r="AK34" s="19">
        <v>6.4775999999999998</v>
      </c>
      <c r="AL34" s="19">
        <v>5.7530000000000001</v>
      </c>
      <c r="AM34" s="19">
        <v>4.9595000000000002</v>
      </c>
      <c r="AN34" s="19">
        <v>4.8426999999999998</v>
      </c>
      <c r="AO34" s="19">
        <v>5.5503</v>
      </c>
      <c r="AP34" s="19">
        <v>5.2855999999999996</v>
      </c>
      <c r="AQ34" s="19">
        <v>6.21</v>
      </c>
      <c r="AR34" s="19">
        <v>6.09</v>
      </c>
      <c r="AS34" s="19">
        <v>6.617</v>
      </c>
      <c r="AT34" s="19">
        <v>6.4039999999999999</v>
      </c>
      <c r="AU34" s="19">
        <v>6.36</v>
      </c>
      <c r="AV34" s="19">
        <v>6.5759999999999996</v>
      </c>
      <c r="AW34" s="19">
        <v>7.2119999999999997</v>
      </c>
      <c r="AX34" s="19">
        <v>7.2729999999999997</v>
      </c>
      <c r="AY34" s="19">
        <v>7.5339999999999998</v>
      </c>
      <c r="AZ34" s="19">
        <v>7.35</v>
      </c>
      <c r="BA34" s="19">
        <v>7.5430000000000001</v>
      </c>
      <c r="BB34" s="19">
        <v>7.4359999999999999</v>
      </c>
      <c r="BC34" s="19">
        <v>7.8870000000000005</v>
      </c>
      <c r="BD34" s="19">
        <v>7.9649999999999999</v>
      </c>
      <c r="BE34" s="19">
        <v>8.6189999999999998</v>
      </c>
      <c r="BF34" s="19">
        <v>11.161</v>
      </c>
      <c r="BG34" s="19">
        <v>11.163</v>
      </c>
      <c r="BH34" s="19">
        <v>10.175000000000001</v>
      </c>
      <c r="BI34" s="19">
        <v>10.722</v>
      </c>
      <c r="BJ34" s="19">
        <v>10.97</v>
      </c>
      <c r="BK34" s="19">
        <v>10.651</v>
      </c>
      <c r="BL34" s="19">
        <v>9.6029999999999998</v>
      </c>
      <c r="BM34" s="19">
        <v>10.336</v>
      </c>
      <c r="BN34" s="19">
        <v>10.41</v>
      </c>
      <c r="BO34" s="19">
        <v>9.8230000000000004</v>
      </c>
      <c r="BP34" s="19">
        <v>9.3659999999999997</v>
      </c>
      <c r="BQ34" s="19">
        <v>8.7560000000000002</v>
      </c>
      <c r="BR34" s="19">
        <v>7.8780000000000001</v>
      </c>
    </row>
    <row r="35" spans="1:70">
      <c r="A35" s="5" t="s">
        <v>165</v>
      </c>
      <c r="B35" s="5" t="s">
        <v>164</v>
      </c>
      <c r="C35" s="19">
        <v>26.7791</v>
      </c>
      <c r="D35" s="19">
        <v>28.7972</v>
      </c>
      <c r="E35" s="19">
        <v>29.179500000000001</v>
      </c>
      <c r="F35" s="19">
        <v>29.680800000000001</v>
      </c>
      <c r="G35" s="19">
        <v>30.283200000000001</v>
      </c>
      <c r="H35" s="19">
        <v>32.232399999999998</v>
      </c>
      <c r="I35" s="19">
        <v>34.0807</v>
      </c>
      <c r="J35" s="19">
        <v>33.461500000000001</v>
      </c>
      <c r="K35" s="19">
        <v>33.296999999999997</v>
      </c>
      <c r="L35" s="19">
        <v>33.832000000000001</v>
      </c>
      <c r="M35" s="19">
        <v>32.210700000000003</v>
      </c>
      <c r="N35" s="19">
        <v>29.6493</v>
      </c>
      <c r="O35" s="19">
        <v>27.3384</v>
      </c>
      <c r="P35" s="19">
        <v>25.050699999999999</v>
      </c>
      <c r="Q35" s="19">
        <v>23.327999999999999</v>
      </c>
      <c r="R35" s="19">
        <v>19.2835</v>
      </c>
      <c r="S35" s="19">
        <v>18.415800000000001</v>
      </c>
      <c r="T35" s="19">
        <v>17.005600000000001</v>
      </c>
      <c r="U35" s="19">
        <v>15.6676</v>
      </c>
      <c r="V35" s="19">
        <v>15.546200000000001</v>
      </c>
      <c r="W35" s="19">
        <v>16.138200000000001</v>
      </c>
      <c r="X35" s="19">
        <v>15.7492</v>
      </c>
      <c r="Y35" s="19">
        <v>14.7683</v>
      </c>
      <c r="Z35" s="19">
        <v>16.036799999999999</v>
      </c>
      <c r="AA35" s="19">
        <v>13.570399999999999</v>
      </c>
      <c r="AB35" s="19">
        <v>12.6587</v>
      </c>
      <c r="AC35" s="19">
        <v>12.317</v>
      </c>
      <c r="AD35" s="19">
        <v>13.949299999999999</v>
      </c>
      <c r="AE35" s="19">
        <v>13.409700000000001</v>
      </c>
      <c r="AF35" s="19">
        <v>13.3445</v>
      </c>
      <c r="AG35" s="19">
        <v>13.071099999999999</v>
      </c>
      <c r="AH35" s="19">
        <v>13.632999999999999</v>
      </c>
      <c r="AI35" s="19">
        <v>18.2258</v>
      </c>
      <c r="AJ35" s="19">
        <v>17.834199999999999</v>
      </c>
      <c r="AK35" s="19">
        <v>17.197299999999998</v>
      </c>
      <c r="AL35" s="19">
        <v>16.777999999999999</v>
      </c>
      <c r="AM35" s="19">
        <v>15.654</v>
      </c>
      <c r="AN35" s="19">
        <v>15.9992</v>
      </c>
      <c r="AO35" s="19">
        <v>15.873200000000001</v>
      </c>
      <c r="AP35" s="19">
        <v>14.883900000000001</v>
      </c>
      <c r="AQ35" s="19">
        <v>14.475</v>
      </c>
      <c r="AR35" s="19">
        <v>14.63</v>
      </c>
      <c r="AS35" s="19">
        <v>14.742000000000001</v>
      </c>
      <c r="AT35" s="19">
        <v>14.554</v>
      </c>
      <c r="AU35" s="19">
        <v>14.89</v>
      </c>
      <c r="AV35" s="19">
        <v>15.041</v>
      </c>
      <c r="AW35" s="19">
        <v>15.391</v>
      </c>
      <c r="AX35" s="19">
        <v>15.608000000000001</v>
      </c>
      <c r="AY35" s="19">
        <v>16.395</v>
      </c>
      <c r="AZ35" s="19">
        <v>16.77</v>
      </c>
      <c r="BA35" s="19">
        <v>16.954999999999998</v>
      </c>
      <c r="BB35" s="19">
        <v>17.553999999999998</v>
      </c>
      <c r="BC35" s="19">
        <v>17.291</v>
      </c>
      <c r="BD35" s="19">
        <v>19.170000000000002</v>
      </c>
      <c r="BE35" s="19">
        <v>18.256</v>
      </c>
      <c r="BF35" s="19">
        <v>22.213999999999999</v>
      </c>
      <c r="BG35" s="19">
        <v>22.948</v>
      </c>
      <c r="BH35" s="19">
        <v>22.68</v>
      </c>
      <c r="BI35" s="19">
        <v>22.57</v>
      </c>
      <c r="BJ35" s="19">
        <v>22.934999999999999</v>
      </c>
      <c r="BK35" s="19">
        <v>22.619</v>
      </c>
      <c r="BL35" s="19">
        <v>21.43</v>
      </c>
      <c r="BM35" s="19">
        <v>22.337</v>
      </c>
      <c r="BN35" s="19">
        <v>23.228000000000002</v>
      </c>
      <c r="BO35" s="19">
        <v>22.175000000000001</v>
      </c>
      <c r="BP35" s="19">
        <v>21.89</v>
      </c>
      <c r="BQ35" s="19">
        <v>22.282</v>
      </c>
      <c r="BR35" s="19">
        <v>22.727</v>
      </c>
    </row>
    <row r="36" spans="1:70">
      <c r="A36" s="5" t="s">
        <v>2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</row>
    <row r="37" spans="1:70">
      <c r="A37" s="6" t="s">
        <v>163</v>
      </c>
      <c r="B37" s="6" t="s">
        <v>162</v>
      </c>
      <c r="C37" s="17">
        <v>5</v>
      </c>
      <c r="D37" s="17">
        <v>5</v>
      </c>
      <c r="E37" s="17">
        <v>5</v>
      </c>
      <c r="F37" s="17">
        <v>4.9999000000000002</v>
      </c>
      <c r="G37" s="17">
        <v>5</v>
      </c>
      <c r="H37" s="17">
        <v>5</v>
      </c>
      <c r="I37" s="17">
        <v>5</v>
      </c>
      <c r="J37" s="17">
        <v>5</v>
      </c>
      <c r="K37" s="17">
        <v>5</v>
      </c>
      <c r="L37" s="17">
        <v>5</v>
      </c>
      <c r="M37" s="17">
        <v>5</v>
      </c>
      <c r="N37" s="17">
        <v>5</v>
      </c>
      <c r="O37" s="17">
        <v>4.9999000000000002</v>
      </c>
      <c r="P37" s="17">
        <v>5</v>
      </c>
      <c r="Q37" s="17">
        <v>4.9999000000000002</v>
      </c>
      <c r="R37" s="17">
        <v>5</v>
      </c>
      <c r="S37" s="17">
        <v>4.9999000000000002</v>
      </c>
      <c r="T37" s="17">
        <v>5</v>
      </c>
      <c r="U37" s="17">
        <v>4.9999000000000002</v>
      </c>
      <c r="V37" s="17">
        <v>4.9999000000000002</v>
      </c>
      <c r="W37" s="17">
        <v>4.9999000000000002</v>
      </c>
      <c r="X37" s="17">
        <v>5</v>
      </c>
      <c r="Y37" s="17">
        <v>4.9999000000000002</v>
      </c>
      <c r="Z37" s="17">
        <v>5</v>
      </c>
      <c r="AA37" s="17">
        <v>4.9999000000000002</v>
      </c>
      <c r="AB37" s="17">
        <v>5</v>
      </c>
      <c r="AC37" s="17">
        <v>4.9999000000000002</v>
      </c>
      <c r="AD37" s="17">
        <v>5</v>
      </c>
      <c r="AE37" s="17">
        <v>4.9999000000000002</v>
      </c>
      <c r="AF37" s="17">
        <v>5</v>
      </c>
      <c r="AG37" s="17">
        <v>4.9999000000000002</v>
      </c>
      <c r="AH37" s="17">
        <v>5</v>
      </c>
      <c r="AI37" s="17">
        <v>4.9999000000000002</v>
      </c>
      <c r="AJ37" s="17">
        <v>5</v>
      </c>
      <c r="AK37" s="17">
        <v>4.9999000000000002</v>
      </c>
      <c r="AL37" s="17">
        <v>5</v>
      </c>
      <c r="AM37" s="17">
        <v>4.9999000000000002</v>
      </c>
      <c r="AN37" s="17">
        <v>4.9999000000000002</v>
      </c>
      <c r="AO37" s="17">
        <v>4.9999000000000002</v>
      </c>
      <c r="AP37" s="17">
        <v>5</v>
      </c>
      <c r="AQ37" s="17">
        <v>9.5030000000000001</v>
      </c>
      <c r="AR37" s="17">
        <v>9.5030000000000001</v>
      </c>
      <c r="AS37" s="17">
        <v>9.5030000000000001</v>
      </c>
      <c r="AT37" s="17">
        <v>9.5030000000000001</v>
      </c>
      <c r="AU37" s="17">
        <v>9.5030000000000001</v>
      </c>
      <c r="AV37" s="17">
        <v>9.5030000000000001</v>
      </c>
      <c r="AW37" s="17">
        <v>9.5030000000000001</v>
      </c>
      <c r="AX37" s="17">
        <v>9.5030000000000001</v>
      </c>
      <c r="AY37" s="17">
        <v>9.5030000000000001</v>
      </c>
      <c r="AZ37" s="17">
        <v>9.5030000000000001</v>
      </c>
      <c r="BA37" s="17">
        <v>9.5030000000000001</v>
      </c>
      <c r="BB37" s="17">
        <v>9.5030000000000001</v>
      </c>
      <c r="BC37" s="17">
        <v>9.5030000000000001</v>
      </c>
      <c r="BD37" s="17">
        <v>9.5030000000000001</v>
      </c>
      <c r="BE37" s="17">
        <v>9.5030000000000001</v>
      </c>
      <c r="BF37" s="17">
        <v>9.5030000000000001</v>
      </c>
      <c r="BG37" s="17">
        <v>9.5030000000000001</v>
      </c>
      <c r="BH37" s="17">
        <v>9.5030000000000001</v>
      </c>
      <c r="BI37" s="17">
        <v>9.5030000000000001</v>
      </c>
      <c r="BJ37" s="17">
        <v>9.5030000000000001</v>
      </c>
      <c r="BK37" s="17">
        <v>9.5030000000000001</v>
      </c>
      <c r="BL37" s="17">
        <v>9.5030000000000001</v>
      </c>
      <c r="BM37" s="17">
        <v>9.5030000000000001</v>
      </c>
      <c r="BN37" s="17">
        <v>9.5030000000000001</v>
      </c>
      <c r="BO37" s="17">
        <v>9.5030000000000001</v>
      </c>
      <c r="BP37" s="17">
        <v>9.5030000000000001</v>
      </c>
      <c r="BQ37" s="17">
        <v>9.5030000000000001</v>
      </c>
      <c r="BR37" s="17">
        <v>9.5030000000000001</v>
      </c>
    </row>
    <row r="38" spans="1:70">
      <c r="A38" s="6" t="s">
        <v>161</v>
      </c>
      <c r="B38" s="6" t="s">
        <v>160</v>
      </c>
      <c r="C38" s="58">
        <v>2341</v>
      </c>
      <c r="D38" s="58">
        <v>1807</v>
      </c>
      <c r="E38" s="58">
        <v>1804</v>
      </c>
      <c r="F38" s="58">
        <v>2288</v>
      </c>
      <c r="G38" s="58">
        <v>1993</v>
      </c>
      <c r="H38" s="58">
        <v>1984</v>
      </c>
      <c r="I38" s="58">
        <v>1984</v>
      </c>
      <c r="J38" s="58">
        <v>1915</v>
      </c>
      <c r="K38" s="58">
        <v>1910</v>
      </c>
      <c r="L38" s="58">
        <v>1871</v>
      </c>
      <c r="M38" s="58">
        <v>1917</v>
      </c>
      <c r="N38" s="58">
        <v>1916</v>
      </c>
      <c r="O38" s="58">
        <v>1763</v>
      </c>
      <c r="P38" s="58">
        <v>1693</v>
      </c>
      <c r="Q38" s="58">
        <v>1563</v>
      </c>
      <c r="R38" s="58">
        <v>1605</v>
      </c>
      <c r="S38" s="58">
        <v>1490</v>
      </c>
      <c r="T38" s="58">
        <v>1430</v>
      </c>
      <c r="U38" s="58">
        <v>1381</v>
      </c>
      <c r="V38" s="58">
        <v>1337</v>
      </c>
      <c r="W38" s="58">
        <v>1299</v>
      </c>
      <c r="X38" s="58">
        <v>1287</v>
      </c>
      <c r="Y38" s="58">
        <v>1322</v>
      </c>
      <c r="Z38" s="58">
        <v>1269</v>
      </c>
      <c r="AA38" s="58">
        <v>1228</v>
      </c>
      <c r="AB38" s="58">
        <v>1262</v>
      </c>
      <c r="AC38" s="58">
        <v>1245</v>
      </c>
      <c r="AD38" s="58">
        <v>1204</v>
      </c>
      <c r="AE38" s="58">
        <v>1095</v>
      </c>
      <c r="AF38" s="58">
        <v>1088</v>
      </c>
      <c r="AG38" s="58">
        <v>1078</v>
      </c>
      <c r="AH38" s="58">
        <v>1063</v>
      </c>
      <c r="AI38" s="58">
        <v>1137</v>
      </c>
      <c r="AJ38" s="58">
        <v>1163</v>
      </c>
      <c r="AK38" s="58">
        <v>1158</v>
      </c>
      <c r="AL38" s="58">
        <v>1090</v>
      </c>
      <c r="AM38" s="58">
        <v>1108</v>
      </c>
      <c r="AN38" s="58">
        <v>1103</v>
      </c>
      <c r="AO38" s="58">
        <v>1083</v>
      </c>
      <c r="AP38" s="58">
        <v>1143</v>
      </c>
      <c r="AQ38" s="58">
        <v>1183</v>
      </c>
      <c r="AR38" s="58">
        <v>1113</v>
      </c>
      <c r="AS38" s="58">
        <v>1107</v>
      </c>
      <c r="AT38" s="58">
        <v>1117</v>
      </c>
      <c r="AU38" s="58">
        <v>1122</v>
      </c>
      <c r="AV38" s="58">
        <v>1082</v>
      </c>
      <c r="AW38" s="58">
        <v>1084</v>
      </c>
      <c r="AX38" s="58">
        <v>1156</v>
      </c>
      <c r="AY38" s="58">
        <v>1155</v>
      </c>
      <c r="AZ38" s="58">
        <v>1110</v>
      </c>
      <c r="BA38" s="58">
        <v>1065</v>
      </c>
      <c r="BB38" s="58">
        <v>1061</v>
      </c>
      <c r="BC38" s="58">
        <v>1061</v>
      </c>
      <c r="BD38" s="58">
        <v>1054</v>
      </c>
      <c r="BE38" s="58">
        <v>1047</v>
      </c>
      <c r="BF38" s="58">
        <v>997</v>
      </c>
      <c r="BG38" s="58">
        <v>1128</v>
      </c>
      <c r="BH38" s="58">
        <v>1093</v>
      </c>
      <c r="BI38" s="58">
        <v>1057</v>
      </c>
      <c r="BJ38" s="58">
        <v>1151</v>
      </c>
      <c r="BK38" s="58">
        <v>1049</v>
      </c>
      <c r="BL38" s="58">
        <v>930</v>
      </c>
      <c r="BM38" s="58">
        <v>1057</v>
      </c>
      <c r="BN38" s="58">
        <v>1081</v>
      </c>
      <c r="BO38" s="58">
        <v>956</v>
      </c>
      <c r="BP38" s="58">
        <v>1049</v>
      </c>
      <c r="BQ38" s="58">
        <v>994</v>
      </c>
      <c r="BR38" s="58">
        <v>1022</v>
      </c>
    </row>
    <row r="39" spans="1:70">
      <c r="A39" s="13" t="s">
        <v>79</v>
      </c>
      <c r="B39" s="13"/>
      <c r="C39" s="13" t="s">
        <v>3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 t="s">
        <v>3</v>
      </c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</row>
    <row r="42" spans="1:70">
      <c r="A42" s="9" t="s">
        <v>4</v>
      </c>
      <c r="B42" s="9"/>
      <c r="C42" s="10" t="s">
        <v>5</v>
      </c>
      <c r="D42" s="10" t="s">
        <v>6</v>
      </c>
      <c r="E42" s="10" t="s">
        <v>7</v>
      </c>
      <c r="F42" s="10" t="s">
        <v>8</v>
      </c>
      <c r="G42" s="10" t="s">
        <v>9</v>
      </c>
      <c r="H42" s="10" t="s">
        <v>10</v>
      </c>
      <c r="I42" s="10" t="s">
        <v>11</v>
      </c>
      <c r="J42" s="10" t="s">
        <v>12</v>
      </c>
      <c r="K42" s="10" t="s">
        <v>13</v>
      </c>
      <c r="L42" s="10" t="s">
        <v>14</v>
      </c>
      <c r="M42" s="10" t="s">
        <v>15</v>
      </c>
      <c r="N42" s="10" t="s">
        <v>16</v>
      </c>
      <c r="O42" s="10" t="s">
        <v>17</v>
      </c>
      <c r="P42" s="10" t="s">
        <v>18</v>
      </c>
      <c r="Q42" s="10" t="s">
        <v>19</v>
      </c>
      <c r="R42" s="10" t="s">
        <v>20</v>
      </c>
      <c r="S42" s="10" t="s">
        <v>21</v>
      </c>
      <c r="T42" s="10" t="s">
        <v>22</v>
      </c>
      <c r="U42" s="10" t="s">
        <v>23</v>
      </c>
      <c r="V42" s="10" t="s">
        <v>24</v>
      </c>
      <c r="W42" s="10" t="s">
        <v>25</v>
      </c>
      <c r="X42" s="10" t="s">
        <v>26</v>
      </c>
      <c r="Y42" s="10" t="s">
        <v>27</v>
      </c>
      <c r="Z42" s="10" t="s">
        <v>28</v>
      </c>
      <c r="AA42" s="10" t="s">
        <v>29</v>
      </c>
      <c r="AB42" s="10" t="s">
        <v>30</v>
      </c>
      <c r="AC42" s="10" t="s">
        <v>31</v>
      </c>
      <c r="AD42" s="10" t="s">
        <v>32</v>
      </c>
      <c r="AE42" s="2" t="s">
        <v>159</v>
      </c>
      <c r="AF42" s="2" t="s">
        <v>158</v>
      </c>
      <c r="AG42" s="2" t="s">
        <v>157</v>
      </c>
      <c r="AH42" s="2" t="s">
        <v>156</v>
      </c>
      <c r="AI42" s="2" t="s">
        <v>155</v>
      </c>
      <c r="AJ42" s="2" t="s">
        <v>154</v>
      </c>
      <c r="AK42" s="2" t="s">
        <v>153</v>
      </c>
      <c r="AL42" s="2" t="s">
        <v>152</v>
      </c>
      <c r="AM42" s="2" t="s">
        <v>151</v>
      </c>
      <c r="AN42" s="2" t="s">
        <v>150</v>
      </c>
      <c r="AO42" s="2" t="s">
        <v>149</v>
      </c>
      <c r="AP42" s="2" t="s">
        <v>148</v>
      </c>
      <c r="AQ42" s="2" t="s">
        <v>147</v>
      </c>
      <c r="AR42" s="2" t="s">
        <v>146</v>
      </c>
      <c r="AS42" s="2" t="s">
        <v>145</v>
      </c>
      <c r="AT42" s="2" t="s">
        <v>144</v>
      </c>
      <c r="AU42" s="2" t="s">
        <v>143</v>
      </c>
      <c r="AV42" s="2" t="s">
        <v>142</v>
      </c>
      <c r="AW42" s="2" t="s">
        <v>141</v>
      </c>
      <c r="AX42" s="2" t="s">
        <v>140</v>
      </c>
      <c r="AY42" s="2" t="s">
        <v>139</v>
      </c>
      <c r="AZ42" s="2" t="s">
        <v>138</v>
      </c>
      <c r="BA42" s="2" t="s">
        <v>137</v>
      </c>
      <c r="BB42" s="2" t="s">
        <v>136</v>
      </c>
      <c r="BC42" s="2" t="s">
        <v>135</v>
      </c>
      <c r="BD42" s="2" t="s">
        <v>134</v>
      </c>
      <c r="BE42" s="2" t="s">
        <v>133</v>
      </c>
      <c r="BF42" s="2" t="s">
        <v>132</v>
      </c>
      <c r="BG42" s="2" t="s">
        <v>131</v>
      </c>
      <c r="BH42" s="2" t="s">
        <v>130</v>
      </c>
      <c r="BI42" s="2" t="s">
        <v>129</v>
      </c>
      <c r="BJ42" s="2" t="s">
        <v>128</v>
      </c>
      <c r="BK42" s="2" t="s">
        <v>127</v>
      </c>
      <c r="BL42" s="2" t="s">
        <v>126</v>
      </c>
      <c r="BM42" s="2" t="s">
        <v>125</v>
      </c>
      <c r="BN42" s="2" t="s">
        <v>124</v>
      </c>
      <c r="BO42" s="2" t="s">
        <v>123</v>
      </c>
      <c r="BP42" s="2" t="s">
        <v>122</v>
      </c>
      <c r="BQ42" s="2" t="s">
        <v>121</v>
      </c>
      <c r="BR42" s="2" t="s">
        <v>120</v>
      </c>
    </row>
    <row r="43" spans="1:70">
      <c r="A43" s="15" t="s">
        <v>33</v>
      </c>
      <c r="B43" s="15"/>
      <c r="C43" s="11" t="s">
        <v>34</v>
      </c>
      <c r="D43" s="11" t="s">
        <v>35</v>
      </c>
      <c r="E43" s="11" t="s">
        <v>36</v>
      </c>
      <c r="F43" s="11" t="s">
        <v>37</v>
      </c>
      <c r="G43" s="11" t="s">
        <v>38</v>
      </c>
      <c r="H43" s="11" t="s">
        <v>39</v>
      </c>
      <c r="I43" s="11" t="s">
        <v>40</v>
      </c>
      <c r="J43" s="11" t="s">
        <v>41</v>
      </c>
      <c r="K43" s="11" t="s">
        <v>42</v>
      </c>
      <c r="L43" s="11" t="s">
        <v>43</v>
      </c>
      <c r="M43" s="11" t="s">
        <v>44</v>
      </c>
      <c r="N43" s="11" t="s">
        <v>45</v>
      </c>
      <c r="O43" s="11" t="s">
        <v>46</v>
      </c>
      <c r="P43" s="11" t="s">
        <v>47</v>
      </c>
      <c r="Q43" s="11" t="s">
        <v>48</v>
      </c>
      <c r="R43" s="11" t="s">
        <v>49</v>
      </c>
      <c r="S43" s="11" t="s">
        <v>50</v>
      </c>
      <c r="T43" s="11" t="s">
        <v>51</v>
      </c>
      <c r="U43" s="11" t="s">
        <v>52</v>
      </c>
      <c r="V43" s="11" t="s">
        <v>53</v>
      </c>
      <c r="W43" s="11" t="s">
        <v>54</v>
      </c>
      <c r="X43" s="11" t="s">
        <v>55</v>
      </c>
      <c r="Y43" s="11" t="s">
        <v>56</v>
      </c>
      <c r="Z43" s="11" t="s">
        <v>57</v>
      </c>
      <c r="AA43" s="11" t="s">
        <v>58</v>
      </c>
      <c r="AB43" s="11" t="s">
        <v>59</v>
      </c>
      <c r="AC43" s="11" t="s">
        <v>60</v>
      </c>
      <c r="AD43" s="11" t="s">
        <v>61</v>
      </c>
      <c r="AE43" s="4" t="s">
        <v>119</v>
      </c>
      <c r="AF43" s="4" t="s">
        <v>118</v>
      </c>
      <c r="AG43" s="4" t="s">
        <v>117</v>
      </c>
      <c r="AH43" s="4" t="s">
        <v>116</v>
      </c>
      <c r="AI43" s="4" t="s">
        <v>115</v>
      </c>
      <c r="AJ43" s="4" t="s">
        <v>114</v>
      </c>
      <c r="AK43" s="4" t="s">
        <v>113</v>
      </c>
      <c r="AL43" s="4" t="s">
        <v>112</v>
      </c>
      <c r="AM43" s="4" t="s">
        <v>111</v>
      </c>
      <c r="AN43" s="4" t="s">
        <v>110</v>
      </c>
      <c r="AO43" s="4" t="s">
        <v>109</v>
      </c>
      <c r="AP43" s="4" t="s">
        <v>108</v>
      </c>
      <c r="AQ43" s="4" t="s">
        <v>107</v>
      </c>
      <c r="AR43" s="4" t="s">
        <v>106</v>
      </c>
      <c r="AS43" s="4" t="s">
        <v>105</v>
      </c>
      <c r="AT43" s="4" t="s">
        <v>104</v>
      </c>
      <c r="AU43" s="4" t="s">
        <v>103</v>
      </c>
      <c r="AV43" s="4" t="s">
        <v>102</v>
      </c>
      <c r="AW43" s="4" t="s">
        <v>101</v>
      </c>
      <c r="AX43" s="4" t="s">
        <v>100</v>
      </c>
      <c r="AY43" s="4" t="s">
        <v>99</v>
      </c>
      <c r="AZ43" s="4" t="s">
        <v>98</v>
      </c>
      <c r="BA43" s="4" t="s">
        <v>97</v>
      </c>
      <c r="BB43" s="4" t="s">
        <v>96</v>
      </c>
      <c r="BC43" s="4" t="s">
        <v>95</v>
      </c>
      <c r="BD43" s="4" t="s">
        <v>94</v>
      </c>
      <c r="BE43" s="4" t="s">
        <v>93</v>
      </c>
      <c r="BF43" s="4" t="s">
        <v>92</v>
      </c>
      <c r="BG43" s="4" t="s">
        <v>91</v>
      </c>
      <c r="BH43" s="4" t="s">
        <v>90</v>
      </c>
      <c r="BI43" s="4" t="s">
        <v>89</v>
      </c>
      <c r="BJ43" s="4" t="s">
        <v>88</v>
      </c>
      <c r="BK43" s="4" t="s">
        <v>87</v>
      </c>
      <c r="BL43" s="4" t="s">
        <v>86</v>
      </c>
      <c r="BM43" s="4" t="s">
        <v>85</v>
      </c>
      <c r="BN43" s="4" t="s">
        <v>84</v>
      </c>
      <c r="BO43" s="4" t="s">
        <v>83</v>
      </c>
      <c r="BP43" s="4" t="s">
        <v>82</v>
      </c>
      <c r="BQ43" s="4" t="s">
        <v>81</v>
      </c>
      <c r="BR43" s="4" t="s">
        <v>80</v>
      </c>
    </row>
    <row r="44" spans="1:70">
      <c r="A44" s="12" t="s">
        <v>0</v>
      </c>
      <c r="B44" s="12" t="s">
        <v>62</v>
      </c>
      <c r="C44" s="19">
        <v>9.1710999999999991</v>
      </c>
      <c r="D44" s="19">
        <v>17.1463</v>
      </c>
      <c r="E44" s="19">
        <v>11.961</v>
      </c>
      <c r="F44" s="19">
        <v>11.920500000000001</v>
      </c>
      <c r="G44" s="19">
        <v>12.263999999999999</v>
      </c>
      <c r="H44" s="19">
        <v>11.1373</v>
      </c>
      <c r="I44" s="19">
        <v>11.9659</v>
      </c>
      <c r="J44" s="19">
        <v>11.920199999999999</v>
      </c>
      <c r="K44" s="19">
        <v>11.1275</v>
      </c>
      <c r="L44" s="19">
        <v>11.533200000000001</v>
      </c>
      <c r="M44" s="19">
        <v>7.5171000000000001</v>
      </c>
      <c r="N44" s="19">
        <v>9.6568000000000005</v>
      </c>
      <c r="O44" s="19">
        <v>9.9922000000000004</v>
      </c>
      <c r="P44" s="19">
        <v>7.2004999999999999</v>
      </c>
      <c r="Q44" s="19">
        <v>6.7394999999999996</v>
      </c>
      <c r="R44" s="19">
        <v>8.1417999999999999</v>
      </c>
      <c r="S44" s="19">
        <v>5.9016000000000002</v>
      </c>
      <c r="T44" s="19">
        <v>5.5225</v>
      </c>
      <c r="U44" s="19">
        <v>4.3662999999999998</v>
      </c>
      <c r="V44" s="19">
        <v>4.5806000000000004</v>
      </c>
      <c r="W44" s="19">
        <v>4.9382999999999999</v>
      </c>
      <c r="X44" s="19">
        <v>5.2591999999999999</v>
      </c>
      <c r="Y44" s="19">
        <v>5.0923999999999996</v>
      </c>
      <c r="Z44" s="19">
        <v>5.1894</v>
      </c>
      <c r="AA44" s="19">
        <v>5.1433999999999997</v>
      </c>
      <c r="AB44" s="19">
        <v>4.6886999999999999</v>
      </c>
      <c r="AC44" s="19">
        <v>4.0883000000000003</v>
      </c>
      <c r="AD44" s="19">
        <v>3.7960000000000003</v>
      </c>
      <c r="AE44" s="19">
        <v>3.5165999999999999</v>
      </c>
      <c r="AF44" s="19">
        <v>3.5819999999999999</v>
      </c>
      <c r="AG44" s="19">
        <v>3.8325</v>
      </c>
      <c r="AH44" s="19">
        <v>3.9733000000000001</v>
      </c>
      <c r="AI44" s="19">
        <v>5.0762</v>
      </c>
      <c r="AJ44" s="19">
        <v>4.7205000000000004</v>
      </c>
      <c r="AK44" s="19">
        <v>5.2690999999999999</v>
      </c>
      <c r="AL44" s="19">
        <v>5.0766999999999998</v>
      </c>
      <c r="AM44" s="19">
        <v>4.3616999999999999</v>
      </c>
      <c r="AN44" s="19">
        <v>4.5221</v>
      </c>
      <c r="AO44" s="19">
        <v>5.9123000000000001</v>
      </c>
      <c r="AP44" s="19">
        <v>4.9699</v>
      </c>
      <c r="AQ44" s="19">
        <v>4.34</v>
      </c>
      <c r="AR44" s="19">
        <v>4.1180000000000003</v>
      </c>
      <c r="AS44" s="19">
        <v>5.617</v>
      </c>
      <c r="AT44" s="19">
        <v>4.8469999999999995</v>
      </c>
      <c r="AU44" s="19">
        <v>4.9630000000000001</v>
      </c>
      <c r="AV44" s="19">
        <v>4.7720000000000002</v>
      </c>
      <c r="AW44" s="19">
        <v>6.9669999999999996</v>
      </c>
      <c r="AX44" s="19">
        <v>6.0880000000000001</v>
      </c>
      <c r="AY44" s="19">
        <v>5.9569999999999999</v>
      </c>
      <c r="AZ44" s="19">
        <v>5.5880000000000001</v>
      </c>
      <c r="BA44" s="19">
        <v>6.9450000000000003</v>
      </c>
      <c r="BB44" s="19">
        <v>7.3520000000000003</v>
      </c>
      <c r="BC44" s="19">
        <v>7.9950000000000001</v>
      </c>
      <c r="BD44" s="19">
        <v>6.569</v>
      </c>
      <c r="BE44" s="19">
        <v>9.109</v>
      </c>
      <c r="BF44" s="19">
        <v>6.7839999999999998</v>
      </c>
      <c r="BG44" s="19">
        <v>7.726</v>
      </c>
      <c r="BH44" s="19">
        <v>8.0039999999999996</v>
      </c>
      <c r="BI44" s="19">
        <v>7.9290000000000003</v>
      </c>
      <c r="BJ44" s="19">
        <v>7.1120000000000001</v>
      </c>
      <c r="BK44" s="19">
        <v>7.4539999999999997</v>
      </c>
      <c r="BL44" s="19">
        <v>6.7969999999999997</v>
      </c>
      <c r="BM44" s="19">
        <v>6.6360000000000001</v>
      </c>
      <c r="BN44" s="19">
        <v>7.0149999999999997</v>
      </c>
      <c r="BO44" s="19">
        <v>6.44</v>
      </c>
      <c r="BP44" s="19">
        <v>6.9809999999999999</v>
      </c>
      <c r="BQ44" s="19">
        <v>7.9279999999999999</v>
      </c>
      <c r="BR44" s="19">
        <v>9.0939999999999994</v>
      </c>
    </row>
    <row r="45" spans="1:70">
      <c r="A45" s="16" t="s">
        <v>64</v>
      </c>
      <c r="B45" s="16" t="s">
        <v>65</v>
      </c>
      <c r="C45" s="17">
        <v>7.0528000000000004</v>
      </c>
      <c r="D45" s="17">
        <v>13.122999999999999</v>
      </c>
      <c r="E45" s="17">
        <v>9.3802000000000003</v>
      </c>
      <c r="F45" s="17">
        <v>9.8184000000000005</v>
      </c>
      <c r="G45" s="17">
        <v>10.204499999999999</v>
      </c>
      <c r="H45" s="17">
        <v>9.1126000000000005</v>
      </c>
      <c r="I45" s="17">
        <v>10.088900000000001</v>
      </c>
      <c r="J45" s="17">
        <v>10.660600000000001</v>
      </c>
      <c r="K45" s="17">
        <v>9.7311999999999994</v>
      </c>
      <c r="L45" s="17">
        <v>9.1921999999999997</v>
      </c>
      <c r="M45" s="17">
        <v>7.8231999999999999</v>
      </c>
      <c r="N45" s="17">
        <v>8.4387000000000008</v>
      </c>
      <c r="O45" s="17">
        <v>8.7508999999999997</v>
      </c>
      <c r="P45" s="17">
        <v>7.1040999999999999</v>
      </c>
      <c r="Q45" s="17">
        <v>6.3635000000000002</v>
      </c>
      <c r="R45" s="17">
        <v>7.4172000000000002</v>
      </c>
      <c r="S45" s="17">
        <v>4.9215</v>
      </c>
      <c r="T45" s="17">
        <v>4.6228999999999996</v>
      </c>
      <c r="U45" s="17">
        <v>3.7248000000000001</v>
      </c>
      <c r="V45" s="17">
        <v>3.9316</v>
      </c>
      <c r="W45" s="17">
        <v>4.2295999999999996</v>
      </c>
      <c r="X45" s="17">
        <v>4.4477000000000002</v>
      </c>
      <c r="Y45" s="17">
        <v>4.3605</v>
      </c>
      <c r="Z45" s="17">
        <v>3.8624000000000001</v>
      </c>
      <c r="AA45" s="17">
        <v>4.2900999999999998</v>
      </c>
      <c r="AB45" s="17">
        <v>3.8391999999999999</v>
      </c>
      <c r="AC45" s="17">
        <v>3.379</v>
      </c>
      <c r="AD45" s="17">
        <v>2.9130000000000003</v>
      </c>
      <c r="AE45" s="17">
        <v>3.2031999999999998</v>
      </c>
      <c r="AF45" s="17">
        <v>3.2303999999999999</v>
      </c>
      <c r="AG45" s="17">
        <v>3.1212</v>
      </c>
      <c r="AH45" s="17">
        <v>3.3593000000000002</v>
      </c>
      <c r="AI45" s="17">
        <v>4.5504999999999995</v>
      </c>
      <c r="AJ45" s="17">
        <v>4.1074000000000002</v>
      </c>
      <c r="AK45" s="17">
        <v>4.0922999999999998</v>
      </c>
      <c r="AL45" s="17">
        <v>4.0121000000000002</v>
      </c>
      <c r="AM45" s="17">
        <v>3.5206</v>
      </c>
      <c r="AN45" s="17">
        <v>3.7279999999999998</v>
      </c>
      <c r="AO45" s="17">
        <v>4.4596</v>
      </c>
      <c r="AP45" s="17">
        <v>3.9232</v>
      </c>
      <c r="AQ45" s="17">
        <v>3.718</v>
      </c>
      <c r="AR45" s="17">
        <v>3.609</v>
      </c>
      <c r="AS45" s="17">
        <v>4.2670000000000003</v>
      </c>
      <c r="AT45" s="17">
        <v>3.9340000000000002</v>
      </c>
      <c r="AU45" s="17">
        <v>4.0179999999999998</v>
      </c>
      <c r="AV45" s="17">
        <v>3.964</v>
      </c>
      <c r="AW45" s="17">
        <v>5.42</v>
      </c>
      <c r="AX45" s="17">
        <v>4.6180000000000003</v>
      </c>
      <c r="AY45" s="17">
        <v>4.609</v>
      </c>
      <c r="AZ45" s="17">
        <v>4.6420000000000003</v>
      </c>
      <c r="BA45" s="17">
        <v>5.5259999999999998</v>
      </c>
      <c r="BB45" s="17">
        <v>5.9969999999999999</v>
      </c>
      <c r="BC45" s="17">
        <v>6.3319999999999999</v>
      </c>
      <c r="BD45" s="17">
        <v>5.4749999999999996</v>
      </c>
      <c r="BE45" s="17">
        <v>7.19</v>
      </c>
      <c r="BF45" s="17">
        <v>5.6040000000000001</v>
      </c>
      <c r="BG45" s="17">
        <v>6.4290000000000003</v>
      </c>
      <c r="BH45" s="17">
        <v>6.77</v>
      </c>
      <c r="BI45" s="17">
        <v>6.27</v>
      </c>
      <c r="BJ45" s="17">
        <v>5.6950000000000003</v>
      </c>
      <c r="BK45" s="17">
        <v>5.9930000000000003</v>
      </c>
      <c r="BL45" s="17">
        <v>5.7919999999999998</v>
      </c>
      <c r="BM45" s="17">
        <v>4.5259999999999998</v>
      </c>
      <c r="BN45" s="17">
        <v>5.9279999999999999</v>
      </c>
      <c r="BO45" s="17">
        <v>5.6</v>
      </c>
      <c r="BP45" s="17">
        <v>5.87</v>
      </c>
      <c r="BQ45" s="17">
        <v>6.7480000000000002</v>
      </c>
      <c r="BR45" s="17">
        <v>8.1029999999999998</v>
      </c>
    </row>
    <row r="46" spans="1:70">
      <c r="A46" s="12" t="s">
        <v>1</v>
      </c>
      <c r="B46" s="12" t="s">
        <v>66</v>
      </c>
      <c r="C46" s="19">
        <v>2.1183999999999998</v>
      </c>
      <c r="D46" s="19">
        <v>4.0232999999999999</v>
      </c>
      <c r="E46" s="19">
        <v>2.5808</v>
      </c>
      <c r="F46" s="19">
        <v>2.1021000000000001</v>
      </c>
      <c r="G46" s="19">
        <v>2.0594999999999999</v>
      </c>
      <c r="H46" s="19">
        <v>2.0247000000000002</v>
      </c>
      <c r="I46" s="19">
        <v>1.877</v>
      </c>
      <c r="J46" s="19">
        <v>1.2596000000000001</v>
      </c>
      <c r="K46" s="19">
        <v>1.3963000000000001</v>
      </c>
      <c r="L46" s="19">
        <v>2.3410000000000002</v>
      </c>
      <c r="M46" s="19">
        <v>-0.30609999999999998</v>
      </c>
      <c r="N46" s="19">
        <v>1.2181</v>
      </c>
      <c r="O46" s="19">
        <v>1.2413000000000001</v>
      </c>
      <c r="P46" s="19">
        <v>9.64E-2</v>
      </c>
      <c r="Q46" s="19">
        <v>0.37590000000000001</v>
      </c>
      <c r="R46" s="19">
        <v>0.72460000000000002</v>
      </c>
      <c r="S46" s="19">
        <v>0.98009999999999997</v>
      </c>
      <c r="T46" s="19">
        <v>0.89959999999999996</v>
      </c>
      <c r="U46" s="19">
        <v>0.64149999999999996</v>
      </c>
      <c r="V46" s="19">
        <v>0.64900000000000002</v>
      </c>
      <c r="W46" s="19">
        <v>0.7087</v>
      </c>
      <c r="X46" s="19">
        <v>0.8115</v>
      </c>
      <c r="Y46" s="19">
        <v>0.7319</v>
      </c>
      <c r="Z46" s="19">
        <v>1.327</v>
      </c>
      <c r="AA46" s="19">
        <v>0.85319999999999996</v>
      </c>
      <c r="AB46" s="19">
        <v>0.84950000000000003</v>
      </c>
      <c r="AC46" s="19">
        <v>0.70930000000000004</v>
      </c>
      <c r="AD46" s="19">
        <v>0.8831</v>
      </c>
      <c r="AE46" s="19">
        <v>0.31340000000000001</v>
      </c>
      <c r="AF46" s="19">
        <v>0.35160000000000002</v>
      </c>
      <c r="AG46" s="19">
        <v>0.71130000000000004</v>
      </c>
      <c r="AH46" s="19">
        <v>0.61399999999999999</v>
      </c>
      <c r="AI46" s="19">
        <v>0.52569999999999995</v>
      </c>
      <c r="AJ46" s="19">
        <v>0.61309999999999998</v>
      </c>
      <c r="AK46" s="19">
        <v>1.1767000000000001</v>
      </c>
      <c r="AL46" s="19">
        <v>1.0646</v>
      </c>
      <c r="AM46" s="19">
        <v>0.84109999999999996</v>
      </c>
      <c r="AN46" s="19">
        <v>0.79410000000000003</v>
      </c>
      <c r="AO46" s="19">
        <v>1.4527000000000001</v>
      </c>
      <c r="AP46" s="19">
        <v>1.0467</v>
      </c>
      <c r="AQ46" s="19">
        <v>0.622</v>
      </c>
      <c r="AR46" s="19">
        <v>0.50900000000000001</v>
      </c>
      <c r="AS46" s="19">
        <v>1.35</v>
      </c>
      <c r="AT46" s="19">
        <v>0.91300000000000003</v>
      </c>
      <c r="AU46" s="19">
        <v>0.94499999999999995</v>
      </c>
      <c r="AV46" s="19">
        <v>0.80800000000000005</v>
      </c>
      <c r="AW46" s="19">
        <v>1.5470000000000002</v>
      </c>
      <c r="AX46" s="19">
        <v>1.47</v>
      </c>
      <c r="AY46" s="19">
        <v>1.3480000000000001</v>
      </c>
      <c r="AZ46" s="19">
        <v>0.94599999999999995</v>
      </c>
      <c r="BA46" s="19">
        <v>1.419</v>
      </c>
      <c r="BB46" s="19">
        <v>1.355</v>
      </c>
      <c r="BC46" s="19">
        <v>1.663</v>
      </c>
      <c r="BD46" s="19">
        <v>1.0940000000000001</v>
      </c>
      <c r="BE46" s="19">
        <v>1.919</v>
      </c>
      <c r="BF46" s="19">
        <v>1.18</v>
      </c>
      <c r="BG46" s="19">
        <v>1.2969999999999999</v>
      </c>
      <c r="BH46" s="19">
        <v>1.234</v>
      </c>
      <c r="BI46" s="19">
        <v>1.659</v>
      </c>
      <c r="BJ46" s="19">
        <v>1.417</v>
      </c>
      <c r="BK46" s="19">
        <v>1.4610000000000001</v>
      </c>
      <c r="BL46" s="19">
        <v>1.0049999999999999</v>
      </c>
      <c r="BM46" s="19">
        <v>2.11</v>
      </c>
      <c r="BN46" s="19">
        <v>1.087</v>
      </c>
      <c r="BO46" s="19">
        <v>0.84</v>
      </c>
      <c r="BP46" s="19">
        <v>1.111</v>
      </c>
      <c r="BQ46" s="19">
        <v>1.18</v>
      </c>
      <c r="BR46" s="19">
        <v>0.99099999999999999</v>
      </c>
    </row>
    <row r="47" spans="1:70">
      <c r="A47" s="16" t="s">
        <v>67</v>
      </c>
      <c r="B47" s="16" t="s">
        <v>68</v>
      </c>
      <c r="C47" s="17" t="s">
        <v>63</v>
      </c>
      <c r="D47" s="17" t="s">
        <v>63</v>
      </c>
      <c r="E47" s="17" t="s">
        <v>63</v>
      </c>
      <c r="F47" s="17" t="s">
        <v>63</v>
      </c>
      <c r="G47" s="17" t="s">
        <v>63</v>
      </c>
      <c r="H47" s="17" t="s">
        <v>63</v>
      </c>
      <c r="I47" s="17" t="s">
        <v>63</v>
      </c>
      <c r="J47" s="17" t="s">
        <v>63</v>
      </c>
      <c r="K47" s="17" t="s">
        <v>63</v>
      </c>
      <c r="L47" s="17">
        <v>0.11609999999999999</v>
      </c>
      <c r="M47" s="17">
        <v>1.5299999999999999E-2</v>
      </c>
      <c r="N47" s="17" t="s">
        <v>63</v>
      </c>
      <c r="O47" s="17" t="s">
        <v>63</v>
      </c>
      <c r="P47" s="17">
        <v>0.20419999999999999</v>
      </c>
      <c r="Q47" s="17">
        <v>0.39760000000000001</v>
      </c>
      <c r="R47" s="17">
        <v>0.34089999999999998</v>
      </c>
      <c r="S47" s="17">
        <v>3.0099999999999998E-2</v>
      </c>
      <c r="T47" s="17">
        <v>3.0099999999999998E-2</v>
      </c>
      <c r="U47" s="17">
        <v>0.12889999999999999</v>
      </c>
      <c r="V47" s="17">
        <v>2.1399999999999999E-2</v>
      </c>
      <c r="W47" s="17">
        <v>3.4200000000000001E-2</v>
      </c>
      <c r="X47" s="17">
        <v>8.4599999999999995E-2</v>
      </c>
      <c r="Y47" s="17">
        <v>9.8500000000000004E-2</v>
      </c>
      <c r="Z47" s="17">
        <v>0.14080000000000001</v>
      </c>
      <c r="AA47" s="17">
        <v>0.13089999999999999</v>
      </c>
      <c r="AB47" s="17">
        <v>0.14940000000000001</v>
      </c>
      <c r="AC47" s="17">
        <v>9.7000000000000003E-2</v>
      </c>
      <c r="AD47" s="17">
        <v>8.4599999999999995E-2</v>
      </c>
      <c r="AE47" s="17">
        <v>6.3399999999999998E-2</v>
      </c>
      <c r="AF47" s="17">
        <v>6.5199999999999994E-2</v>
      </c>
      <c r="AG47" s="17">
        <v>4.58E-2</v>
      </c>
      <c r="AH47" s="17">
        <v>0.41360000000000002</v>
      </c>
      <c r="AI47" s="17">
        <v>3.2399999999999998E-2</v>
      </c>
      <c r="AJ47" s="17">
        <v>9.4700000000000006E-2</v>
      </c>
      <c r="AK47" s="17">
        <v>3.3000000000000002E-2</v>
      </c>
      <c r="AL47" s="17">
        <v>3.5000000000000003E-2</v>
      </c>
      <c r="AM47" s="17">
        <v>3.2399999999999998E-2</v>
      </c>
      <c r="AN47" s="17">
        <v>3.9699999999999999E-2</v>
      </c>
      <c r="AO47" s="17">
        <v>5.2751000000000001</v>
      </c>
      <c r="AP47" s="17">
        <v>4.3999999999999997E-2</v>
      </c>
      <c r="AQ47" s="17">
        <v>0.107</v>
      </c>
      <c r="AR47" s="17">
        <v>4.2000000000000003E-2</v>
      </c>
      <c r="AS47" s="17">
        <v>7.5999999999999998E-2</v>
      </c>
      <c r="AT47" s="17">
        <v>3.5000000000000003E-2</v>
      </c>
      <c r="AU47" s="17">
        <v>0.04</v>
      </c>
      <c r="AV47" s="17">
        <v>0.04</v>
      </c>
      <c r="AW47" s="17">
        <v>3.2000000000000001E-2</v>
      </c>
      <c r="AX47" s="17">
        <v>0.03</v>
      </c>
      <c r="AY47" s="17">
        <v>2.5000000000000001E-2</v>
      </c>
      <c r="AZ47" s="17">
        <v>3.3000000000000002E-2</v>
      </c>
      <c r="BA47" s="17">
        <v>3.1E-2</v>
      </c>
      <c r="BB47" s="17">
        <v>2.7E-2</v>
      </c>
      <c r="BC47" s="17">
        <v>2.8000000000000001E-2</v>
      </c>
      <c r="BD47" s="17">
        <v>4.3999999999999997E-2</v>
      </c>
      <c r="BE47" s="17">
        <v>3.1E-2</v>
      </c>
      <c r="BF47" s="17">
        <v>3.5000000000000003E-2</v>
      </c>
      <c r="BG47" s="17">
        <v>3.1E-2</v>
      </c>
      <c r="BH47" s="17">
        <v>2.9000000000000001E-2</v>
      </c>
      <c r="BI47" s="17">
        <v>4.1000000000000002E-2</v>
      </c>
      <c r="BJ47" s="17">
        <v>2.5999999999999999E-2</v>
      </c>
      <c r="BK47" s="17">
        <v>3.6999999999999998E-2</v>
      </c>
      <c r="BL47" s="17">
        <v>3.4000000000000002E-2</v>
      </c>
      <c r="BM47" s="17">
        <v>2.9000000000000001E-2</v>
      </c>
      <c r="BN47" s="17">
        <v>4.8000000000000001E-2</v>
      </c>
      <c r="BO47" s="17">
        <v>0.03</v>
      </c>
      <c r="BP47" s="17">
        <v>3.4000000000000002E-2</v>
      </c>
      <c r="BQ47" s="17">
        <v>2.1999999999999999E-2</v>
      </c>
      <c r="BR47" s="17">
        <v>4.3999999999999997E-2</v>
      </c>
    </row>
    <row r="48" spans="1:70">
      <c r="A48" s="16" t="s">
        <v>69</v>
      </c>
      <c r="B48" s="16" t="s">
        <v>70</v>
      </c>
      <c r="C48" s="17">
        <v>0.94240000000000002</v>
      </c>
      <c r="D48" s="17">
        <v>2.7624</v>
      </c>
      <c r="E48" s="17">
        <v>1.7745</v>
      </c>
      <c r="F48" s="17">
        <v>2.5750000000000002</v>
      </c>
      <c r="G48" s="17">
        <v>1.0638000000000001</v>
      </c>
      <c r="H48" s="17">
        <v>1.3009999999999999</v>
      </c>
      <c r="I48" s="17">
        <v>1.3634999999999999</v>
      </c>
      <c r="J48" s="17">
        <v>1.6928000000000001</v>
      </c>
      <c r="K48" s="17">
        <v>1.1848000000000001</v>
      </c>
      <c r="L48" s="17">
        <v>1.4168000000000001</v>
      </c>
      <c r="M48" s="17">
        <v>1.2659</v>
      </c>
      <c r="N48" s="17">
        <v>1.6821000000000002</v>
      </c>
      <c r="O48" s="17">
        <v>1.1284000000000001</v>
      </c>
      <c r="P48" s="17">
        <v>1.4883999999999999</v>
      </c>
      <c r="Q48" s="17">
        <v>0.8075</v>
      </c>
      <c r="R48" s="17">
        <v>1.4041000000000001</v>
      </c>
      <c r="S48" s="17">
        <v>0.77680000000000005</v>
      </c>
      <c r="T48" s="17">
        <v>0.73850000000000005</v>
      </c>
      <c r="U48" s="17">
        <v>0.68869999999999998</v>
      </c>
      <c r="V48" s="17">
        <v>0.3145</v>
      </c>
      <c r="W48" s="17">
        <v>0.63019999999999998</v>
      </c>
      <c r="X48" s="17">
        <v>0.60299999999999998</v>
      </c>
      <c r="Y48" s="17">
        <v>0.57750000000000001</v>
      </c>
      <c r="Z48" s="17">
        <v>0.91900000000000004</v>
      </c>
      <c r="AA48" s="17">
        <v>0.61570000000000003</v>
      </c>
      <c r="AB48" s="17">
        <v>0.66959999999999997</v>
      </c>
      <c r="AC48" s="17">
        <v>0.61799999999999999</v>
      </c>
      <c r="AD48" s="17">
        <v>0.66790000000000005</v>
      </c>
      <c r="AE48" s="17">
        <v>0.6905</v>
      </c>
      <c r="AF48" s="17">
        <v>0.62439999999999996</v>
      </c>
      <c r="AG48" s="17">
        <v>0.67859999999999998</v>
      </c>
      <c r="AH48" s="17">
        <v>0.7742</v>
      </c>
      <c r="AI48" s="17">
        <v>0.78690000000000004</v>
      </c>
      <c r="AJ48" s="17">
        <v>0.71299999999999997</v>
      </c>
      <c r="AK48" s="17">
        <v>0.67049999999999998</v>
      </c>
      <c r="AL48" s="17">
        <v>0.73009999999999997</v>
      </c>
      <c r="AM48" s="17">
        <v>0.69159999999999999</v>
      </c>
      <c r="AN48" s="17">
        <v>0.66149999999999998</v>
      </c>
      <c r="AO48" s="17">
        <v>5.8665000000000003</v>
      </c>
      <c r="AP48" s="17">
        <v>0.71419999999999995</v>
      </c>
      <c r="AQ48" s="17">
        <v>0.77900000000000003</v>
      </c>
      <c r="AR48" s="17">
        <v>0.7</v>
      </c>
      <c r="AS48" s="17">
        <v>0.89200000000000002</v>
      </c>
      <c r="AT48" s="17">
        <v>1.0109999999999999</v>
      </c>
      <c r="AU48" s="17">
        <v>0.88700000000000001</v>
      </c>
      <c r="AV48" s="17">
        <v>0.73099999999999998</v>
      </c>
      <c r="AW48" s="17">
        <v>0.92900000000000005</v>
      </c>
      <c r="AX48" s="17">
        <v>1.075</v>
      </c>
      <c r="AY48" s="17">
        <v>1.081</v>
      </c>
      <c r="AZ48" s="17">
        <v>1.01</v>
      </c>
      <c r="BA48" s="17">
        <v>1.151</v>
      </c>
      <c r="BB48" s="17">
        <v>1.3129999999999999</v>
      </c>
      <c r="BC48" s="17">
        <v>1.2349999999999999</v>
      </c>
      <c r="BD48" s="17">
        <v>1.0880000000000001</v>
      </c>
      <c r="BE48" s="17">
        <v>1.2090000000000001</v>
      </c>
      <c r="BF48" s="17">
        <v>1.262</v>
      </c>
      <c r="BG48" s="17">
        <v>1.2730000000000001</v>
      </c>
      <c r="BH48" s="17">
        <v>1.355</v>
      </c>
      <c r="BI48" s="17">
        <v>1.2570000000000001</v>
      </c>
      <c r="BJ48" s="17">
        <v>1.2010000000000001</v>
      </c>
      <c r="BK48" s="17">
        <v>1.444</v>
      </c>
      <c r="BL48" s="17">
        <v>2.133</v>
      </c>
      <c r="BM48" s="17">
        <v>1.159</v>
      </c>
      <c r="BN48" s="17">
        <v>0.95099999999999996</v>
      </c>
      <c r="BO48" s="17">
        <v>1.5609999999999999</v>
      </c>
      <c r="BP48" s="17">
        <v>1.5899999999999999</v>
      </c>
      <c r="BQ48" s="17">
        <v>1.9239999999999999</v>
      </c>
      <c r="BR48" s="17">
        <v>1.8559999999999999</v>
      </c>
    </row>
    <row r="49" spans="1:70">
      <c r="A49" s="12" t="s">
        <v>71</v>
      </c>
      <c r="B49" s="12" t="s">
        <v>72</v>
      </c>
      <c r="C49" s="19">
        <v>1.1759999999999999</v>
      </c>
      <c r="D49" s="19">
        <v>1.2608999999999999</v>
      </c>
      <c r="E49" s="19">
        <v>0.80630000000000002</v>
      </c>
      <c r="F49" s="19">
        <v>-0.47289999999999999</v>
      </c>
      <c r="G49" s="19">
        <v>0.99570000000000003</v>
      </c>
      <c r="H49" s="19">
        <v>0.7238</v>
      </c>
      <c r="I49" s="19">
        <v>0.51349999999999996</v>
      </c>
      <c r="J49" s="19">
        <v>-0.43330000000000002</v>
      </c>
      <c r="K49" s="19">
        <v>0.2114</v>
      </c>
      <c r="L49" s="19">
        <v>1.0403</v>
      </c>
      <c r="M49" s="19">
        <v>-1.5567</v>
      </c>
      <c r="N49" s="19">
        <v>-0.46400000000000002</v>
      </c>
      <c r="O49" s="19">
        <v>0.113</v>
      </c>
      <c r="P49" s="19">
        <v>-1.1877</v>
      </c>
      <c r="Q49" s="19">
        <v>-3.39E-2</v>
      </c>
      <c r="R49" s="19">
        <v>-0.33860000000000001</v>
      </c>
      <c r="S49" s="19">
        <v>0.2334</v>
      </c>
      <c r="T49" s="19">
        <v>0.19109999999999999</v>
      </c>
      <c r="U49" s="19">
        <v>8.1699999999999995E-2</v>
      </c>
      <c r="V49" s="19">
        <v>0.35589999999999999</v>
      </c>
      <c r="W49" s="19">
        <v>0.11269999999999999</v>
      </c>
      <c r="X49" s="19">
        <v>0.29310000000000003</v>
      </c>
      <c r="Y49" s="19">
        <v>0.25280000000000002</v>
      </c>
      <c r="Z49" s="19">
        <v>0.54879999999999995</v>
      </c>
      <c r="AA49" s="19">
        <v>0.36840000000000001</v>
      </c>
      <c r="AB49" s="19">
        <v>0.32929999999999998</v>
      </c>
      <c r="AC49" s="19">
        <v>0.1883</v>
      </c>
      <c r="AD49" s="19">
        <v>0.29980000000000001</v>
      </c>
      <c r="AE49" s="19">
        <v>-0.31369999999999998</v>
      </c>
      <c r="AF49" s="19">
        <v>-0.2077</v>
      </c>
      <c r="AG49" s="19">
        <v>7.85E-2</v>
      </c>
      <c r="AH49" s="19">
        <v>0.25340000000000001</v>
      </c>
      <c r="AI49" s="19">
        <v>-0.2288</v>
      </c>
      <c r="AJ49" s="19">
        <v>-5.1999999999999998E-3</v>
      </c>
      <c r="AK49" s="19">
        <v>0.5393</v>
      </c>
      <c r="AL49" s="19">
        <v>0.36959999999999998</v>
      </c>
      <c r="AM49" s="19">
        <v>0.18190000000000001</v>
      </c>
      <c r="AN49" s="19">
        <v>0.17230000000000001</v>
      </c>
      <c r="AO49" s="19">
        <v>0.86129999999999995</v>
      </c>
      <c r="AP49" s="19">
        <v>0.3765</v>
      </c>
      <c r="AQ49" s="19">
        <v>-0.05</v>
      </c>
      <c r="AR49" s="19">
        <v>-0.14899999999999999</v>
      </c>
      <c r="AS49" s="19">
        <v>0.53400000000000003</v>
      </c>
      <c r="AT49" s="19">
        <v>-6.3E-2</v>
      </c>
      <c r="AU49" s="19">
        <v>9.8000000000000004E-2</v>
      </c>
      <c r="AV49" s="19">
        <v>0.11700000000000001</v>
      </c>
      <c r="AW49" s="19">
        <v>0.65</v>
      </c>
      <c r="AX49" s="19">
        <v>0.42499999999999999</v>
      </c>
      <c r="AY49" s="19">
        <v>0.29199999999999998</v>
      </c>
      <c r="AZ49" s="19">
        <v>-3.1E-2</v>
      </c>
      <c r="BA49" s="19">
        <v>0.29899999999999999</v>
      </c>
      <c r="BB49" s="19">
        <v>6.9000000000000006E-2</v>
      </c>
      <c r="BC49" s="19">
        <v>0.45600000000000002</v>
      </c>
      <c r="BD49" s="19">
        <v>0.05</v>
      </c>
      <c r="BE49" s="19">
        <v>0.74099999999999999</v>
      </c>
      <c r="BF49" s="19">
        <v>-4.7E-2</v>
      </c>
      <c r="BG49" s="19">
        <v>5.5E-2</v>
      </c>
      <c r="BH49" s="19">
        <v>-9.1999999999999998E-2</v>
      </c>
      <c r="BI49" s="19">
        <v>0.443</v>
      </c>
      <c r="BJ49" s="19">
        <v>0.24199999999999999</v>
      </c>
      <c r="BK49" s="19">
        <v>5.3999999999999999E-2</v>
      </c>
      <c r="BL49" s="19">
        <v>-1.0940000000000001</v>
      </c>
      <c r="BM49" s="19">
        <v>0.98</v>
      </c>
      <c r="BN49" s="19">
        <v>0.184</v>
      </c>
      <c r="BO49" s="19">
        <v>-0.69099999999999995</v>
      </c>
      <c r="BP49" s="19">
        <v>-0.44500000000000001</v>
      </c>
      <c r="BQ49" s="19">
        <v>-0.72199999999999998</v>
      </c>
      <c r="BR49" s="19">
        <v>-0.82099999999999995</v>
      </c>
    </row>
    <row r="50" spans="1:70">
      <c r="A50" s="12" t="s">
        <v>73</v>
      </c>
      <c r="B50" s="12" t="s">
        <v>74</v>
      </c>
      <c r="C50" s="19">
        <v>1.1537999999999999</v>
      </c>
      <c r="D50" s="19">
        <v>1.4056</v>
      </c>
      <c r="E50" s="19">
        <v>0.56879999999999997</v>
      </c>
      <c r="F50" s="19">
        <v>-0.29659999999999997</v>
      </c>
      <c r="G50" s="19">
        <v>1.0725</v>
      </c>
      <c r="H50" s="19">
        <v>0.59519999999999995</v>
      </c>
      <c r="I50" s="19">
        <v>0.35389999999999999</v>
      </c>
      <c r="J50" s="19">
        <v>-0.73880000000000001</v>
      </c>
      <c r="K50" s="19">
        <v>7.4399999999999994E-2</v>
      </c>
      <c r="L50" s="19">
        <v>0.59750000000000003</v>
      </c>
      <c r="M50" s="19">
        <v>-2.2278000000000002</v>
      </c>
      <c r="N50" s="19">
        <v>-0.69599999999999995</v>
      </c>
      <c r="O50" s="19">
        <v>-0.55840000000000001</v>
      </c>
      <c r="P50" s="19">
        <v>-1.1756</v>
      </c>
      <c r="Q50" s="19">
        <v>0.1051</v>
      </c>
      <c r="R50" s="19">
        <v>-3.2145000000000001</v>
      </c>
      <c r="S50" s="19">
        <v>0.3785</v>
      </c>
      <c r="T50" s="19">
        <v>-0.32729999999999998</v>
      </c>
      <c r="U50" s="19">
        <v>-0.54879999999999995</v>
      </c>
      <c r="V50" s="19">
        <v>0.47089999999999999</v>
      </c>
      <c r="W50" s="19">
        <v>0.36380000000000001</v>
      </c>
      <c r="X50" s="19">
        <v>0.68610000000000004</v>
      </c>
      <c r="Y50" s="19">
        <v>-0.49120000000000003</v>
      </c>
      <c r="Z50" s="19">
        <v>-0.29830000000000001</v>
      </c>
      <c r="AA50" s="19">
        <v>-0.16020000000000001</v>
      </c>
      <c r="AB50" s="19">
        <v>-0.19719999999999999</v>
      </c>
      <c r="AC50" s="19">
        <v>0.28439999999999999</v>
      </c>
      <c r="AD50" s="19">
        <v>0.38</v>
      </c>
      <c r="AE50" s="19">
        <v>-0.65480000000000005</v>
      </c>
      <c r="AF50" s="19">
        <v>-0.22009999999999999</v>
      </c>
      <c r="AG50" s="19">
        <v>-0.2737</v>
      </c>
      <c r="AH50" s="19">
        <v>-5.91E-2</v>
      </c>
      <c r="AI50" s="19">
        <v>-0.29160000000000003</v>
      </c>
      <c r="AJ50" s="19">
        <v>-0.26729999999999998</v>
      </c>
      <c r="AK50" s="19">
        <v>0.13500000000000001</v>
      </c>
      <c r="AL50" s="19">
        <v>6.5699999999999995E-2</v>
      </c>
      <c r="AM50" s="19">
        <v>-1.6349</v>
      </c>
      <c r="AN50" s="19">
        <v>-0.22650000000000001</v>
      </c>
      <c r="AO50" s="19">
        <v>0.62439999999999996</v>
      </c>
      <c r="AP50" s="19">
        <v>1.3682000000000001</v>
      </c>
      <c r="AQ50" s="19">
        <v>-0.48599999999999999</v>
      </c>
      <c r="AR50" s="19">
        <v>-5.0999999999999997E-2</v>
      </c>
      <c r="AS50" s="19">
        <v>0.46100000000000002</v>
      </c>
      <c r="AT50" s="19">
        <v>-0.17699999999999999</v>
      </c>
      <c r="AU50" s="19">
        <v>-0.05</v>
      </c>
      <c r="AV50" s="19">
        <v>0.217</v>
      </c>
      <c r="AW50" s="19">
        <v>0.65200000000000002</v>
      </c>
      <c r="AX50" s="19">
        <v>0.4</v>
      </c>
      <c r="AY50" s="19">
        <v>0.252</v>
      </c>
      <c r="AZ50" s="19">
        <v>-7.0000000000000007E-2</v>
      </c>
      <c r="BA50" s="19">
        <v>0.223</v>
      </c>
      <c r="BB50" s="19">
        <v>-4.8000000000000001E-2</v>
      </c>
      <c r="BC50" s="19">
        <v>0.47899999999999998</v>
      </c>
      <c r="BD50" s="19">
        <v>8.7999999999999995E-2</v>
      </c>
      <c r="BE50" s="19">
        <v>0.61599999999999999</v>
      </c>
      <c r="BF50" s="19">
        <v>-3.2000000000000001E-2</v>
      </c>
      <c r="BG50" s="19">
        <v>5.8000000000000003E-2</v>
      </c>
      <c r="BH50" s="19">
        <v>-0.08</v>
      </c>
      <c r="BI50" s="19">
        <v>0.58699999999999997</v>
      </c>
      <c r="BJ50" s="19">
        <v>0.184</v>
      </c>
      <c r="BK50" s="19">
        <v>-0.2</v>
      </c>
      <c r="BL50" s="19">
        <v>-1.085</v>
      </c>
      <c r="BM50" s="19">
        <v>0.83199999999999996</v>
      </c>
      <c r="BN50" s="19">
        <v>0.11</v>
      </c>
      <c r="BO50" s="19">
        <v>-0.64</v>
      </c>
      <c r="BP50" s="19">
        <v>-0.45600000000000002</v>
      </c>
      <c r="BQ50" s="19">
        <v>-0.748</v>
      </c>
      <c r="BR50" s="19">
        <v>-0.86599999999999999</v>
      </c>
    </row>
    <row r="51" spans="1:70">
      <c r="A51" s="12" t="s">
        <v>75</v>
      </c>
      <c r="B51" s="12" t="s">
        <v>76</v>
      </c>
      <c r="C51" s="19">
        <v>0.96389999999999998</v>
      </c>
      <c r="D51" s="19">
        <v>1.3626</v>
      </c>
      <c r="E51" s="19">
        <v>0.4173</v>
      </c>
      <c r="F51" s="19">
        <v>-0.49990000000000001</v>
      </c>
      <c r="G51" s="19">
        <v>0.89839999999999998</v>
      </c>
      <c r="H51" s="19">
        <v>0.43009999999999998</v>
      </c>
      <c r="I51" s="19">
        <v>0.24879999999999999</v>
      </c>
      <c r="J51" s="19">
        <v>-0.88970000000000005</v>
      </c>
      <c r="K51" s="19">
        <v>2.1100000000000001E-2</v>
      </c>
      <c r="L51" s="19">
        <v>0.38319999999999999</v>
      </c>
      <c r="M51" s="19">
        <v>-1.9439</v>
      </c>
      <c r="N51" s="19">
        <v>-0.71679999999999999</v>
      </c>
      <c r="O51" s="19">
        <v>-0.52539999999999998</v>
      </c>
      <c r="P51" s="19">
        <v>-1.1753</v>
      </c>
      <c r="Q51" s="19">
        <v>4.7199999999999999E-2</v>
      </c>
      <c r="R51" s="19">
        <v>-3.2382</v>
      </c>
      <c r="S51" s="19">
        <v>0.37530000000000002</v>
      </c>
      <c r="T51" s="19">
        <v>-0.32379999999999998</v>
      </c>
      <c r="U51" s="19">
        <v>-0.54390000000000005</v>
      </c>
      <c r="V51" s="19">
        <v>0.47960000000000003</v>
      </c>
      <c r="W51" s="19">
        <v>0.36</v>
      </c>
      <c r="X51" s="19">
        <v>0.6734</v>
      </c>
      <c r="Y51" s="19">
        <v>-0.29859999999999998</v>
      </c>
      <c r="Z51" s="19">
        <v>0.62849999999999995</v>
      </c>
      <c r="AA51" s="19">
        <v>-0.18479999999999999</v>
      </c>
      <c r="AB51" s="19">
        <v>-3.7699999999999997E-2</v>
      </c>
      <c r="AC51" s="19">
        <v>0.2737</v>
      </c>
      <c r="AD51" s="19">
        <v>0.42749999999999999</v>
      </c>
      <c r="AE51" s="19">
        <v>-0.65600000000000003</v>
      </c>
      <c r="AF51" s="19">
        <v>-4.8099999999999997E-2</v>
      </c>
      <c r="AG51" s="19">
        <v>-0.27600000000000002</v>
      </c>
      <c r="AH51" s="19">
        <v>-6.6600000000000006E-2</v>
      </c>
      <c r="AI51" s="19">
        <v>-0.30609999999999998</v>
      </c>
      <c r="AJ51" s="19">
        <v>-0.27660000000000001</v>
      </c>
      <c r="AK51" s="19">
        <v>0.1205</v>
      </c>
      <c r="AL51" s="19">
        <v>9.3799999999999994E-2</v>
      </c>
      <c r="AM51" s="19">
        <v>-1.6326000000000001</v>
      </c>
      <c r="AN51" s="19">
        <v>-0.2392</v>
      </c>
      <c r="AO51" s="19">
        <v>0.65629999999999999</v>
      </c>
      <c r="AP51" s="19">
        <v>1.2514000000000001</v>
      </c>
      <c r="AQ51" s="19">
        <v>-0.46400000000000002</v>
      </c>
      <c r="AR51" s="19">
        <v>-7.0999999999999994E-2</v>
      </c>
      <c r="AS51" s="19">
        <v>0.46600000000000003</v>
      </c>
      <c r="AT51" s="19">
        <v>-0.192</v>
      </c>
      <c r="AU51" s="19">
        <v>-5.3999999999999999E-2</v>
      </c>
      <c r="AV51" s="19">
        <v>0.20599999999999999</v>
      </c>
      <c r="AW51" s="19">
        <v>0.64100000000000001</v>
      </c>
      <c r="AX51" s="19">
        <v>0.221</v>
      </c>
      <c r="AY51" s="19">
        <v>0.24399999999999999</v>
      </c>
      <c r="AZ51" s="19">
        <v>-0.14499999999999999</v>
      </c>
      <c r="BA51" s="19">
        <v>0.23499999999999999</v>
      </c>
      <c r="BB51" s="19">
        <v>-0.06</v>
      </c>
      <c r="BC51" s="19">
        <v>0.47499999999999998</v>
      </c>
      <c r="BD51" s="19">
        <v>0.08</v>
      </c>
      <c r="BE51" s="19">
        <v>0.58599999999999997</v>
      </c>
      <c r="BF51" s="19">
        <v>-3.4000000000000002E-2</v>
      </c>
      <c r="BG51" s="19">
        <v>5.2999999999999999E-2</v>
      </c>
      <c r="BH51" s="19">
        <v>-6.4000000000000001E-2</v>
      </c>
      <c r="BI51" s="19">
        <v>0.59499999999999997</v>
      </c>
      <c r="BJ51" s="19">
        <v>0.15</v>
      </c>
      <c r="BK51" s="19">
        <v>-0.22700000000000001</v>
      </c>
      <c r="BL51" s="19">
        <v>-1.0880000000000001</v>
      </c>
      <c r="BM51" s="19">
        <v>0.83</v>
      </c>
      <c r="BN51" s="19">
        <v>3.2000000000000001E-2</v>
      </c>
      <c r="BO51" s="19">
        <v>-0.63</v>
      </c>
      <c r="BP51" s="19">
        <v>-0.41</v>
      </c>
      <c r="BQ51" s="19">
        <v>-0.66200000000000003</v>
      </c>
      <c r="BR51" s="19">
        <v>-0.77700000000000002</v>
      </c>
    </row>
    <row r="52" spans="1:70">
      <c r="A52" s="12" t="s">
        <v>77</v>
      </c>
      <c r="B52" s="12" t="s">
        <v>78</v>
      </c>
      <c r="C52" s="19">
        <v>0.1928</v>
      </c>
      <c r="D52" s="19">
        <v>0.27250000000000002</v>
      </c>
      <c r="E52" s="19">
        <v>8.3500000000000005E-2</v>
      </c>
      <c r="F52" s="19">
        <v>-0.1</v>
      </c>
      <c r="G52" s="19">
        <v>0.1797</v>
      </c>
      <c r="H52" s="19">
        <v>8.5999999999999993E-2</v>
      </c>
      <c r="I52" s="19">
        <v>4.9799999999999997E-2</v>
      </c>
      <c r="J52" s="19">
        <v>-0.1779</v>
      </c>
      <c r="K52" s="19">
        <v>4.1999999999999997E-3</v>
      </c>
      <c r="L52" s="19">
        <v>7.6600000000000001E-2</v>
      </c>
      <c r="M52" s="19">
        <v>-0.38879999999999998</v>
      </c>
      <c r="N52" s="19">
        <v>-0.1434</v>
      </c>
      <c r="O52" s="19">
        <v>-0.1051</v>
      </c>
      <c r="P52" s="19">
        <v>-0.2351</v>
      </c>
      <c r="Q52" s="19">
        <v>9.4000000000000004E-3</v>
      </c>
      <c r="R52" s="19">
        <v>-0.64770000000000005</v>
      </c>
      <c r="S52" s="19">
        <v>7.51E-2</v>
      </c>
      <c r="T52" s="19">
        <v>-6.4799999999999996E-2</v>
      </c>
      <c r="U52" s="19">
        <v>-0.10879999999999999</v>
      </c>
      <c r="V52" s="19">
        <v>9.5899999999999999E-2</v>
      </c>
      <c r="W52" s="19">
        <v>7.1999999999999995E-2</v>
      </c>
      <c r="X52" s="19">
        <v>0.13469999999999999</v>
      </c>
      <c r="Y52" s="19">
        <v>-5.9700000000000003E-2</v>
      </c>
      <c r="Z52" s="19">
        <v>0.12570000000000001</v>
      </c>
      <c r="AA52" s="19">
        <v>-3.6999999999999998E-2</v>
      </c>
      <c r="AB52" s="19">
        <v>-7.4999999999999997E-3</v>
      </c>
      <c r="AC52" s="19">
        <v>5.4699999999999999E-2</v>
      </c>
      <c r="AD52" s="19">
        <v>8.5500000000000007E-2</v>
      </c>
      <c r="AE52" s="19">
        <v>-0.13120000000000001</v>
      </c>
      <c r="AF52" s="19">
        <v>-9.5999999999999992E-3</v>
      </c>
      <c r="AG52" s="19">
        <v>-5.5199999999999999E-2</v>
      </c>
      <c r="AH52" s="19">
        <v>-1.3299999999999999E-2</v>
      </c>
      <c r="AI52" s="19">
        <v>-6.1199999999999997E-2</v>
      </c>
      <c r="AJ52" s="19">
        <v>-5.74E-2</v>
      </c>
      <c r="AK52" s="19">
        <v>2.3E-2</v>
      </c>
      <c r="AL52" s="19">
        <v>2.3E-2</v>
      </c>
      <c r="AM52" s="19">
        <v>-0.32169999999999999</v>
      </c>
      <c r="AN52" s="19">
        <v>-4.5999999999999999E-2</v>
      </c>
      <c r="AO52" s="19">
        <v>0.13789999999999999</v>
      </c>
      <c r="AP52" s="19">
        <v>0.25030000000000002</v>
      </c>
      <c r="AQ52" s="19">
        <v>-0.05</v>
      </c>
      <c r="AR52" s="19">
        <v>-0.01</v>
      </c>
      <c r="AS52" s="19">
        <v>4.9000000000000002E-2</v>
      </c>
      <c r="AT52" s="19">
        <v>-0.02</v>
      </c>
      <c r="AU52" s="19">
        <v>-5.7000000000000002E-3</v>
      </c>
      <c r="AV52" s="19">
        <v>2.1700000000000001E-2</v>
      </c>
      <c r="AW52" s="19">
        <v>7.0000000000000007E-2</v>
      </c>
      <c r="AX52" s="19">
        <v>2.3300000000000001E-2</v>
      </c>
      <c r="AY52" s="19">
        <v>0.03</v>
      </c>
      <c r="AZ52" s="19">
        <v>-2.0000000000000001E-4</v>
      </c>
      <c r="BA52" s="19">
        <v>0.03</v>
      </c>
      <c r="BB52" s="19">
        <v>-6.3E-3</v>
      </c>
      <c r="BC52" s="19">
        <v>0.05</v>
      </c>
      <c r="BD52" s="19">
        <v>0.01</v>
      </c>
      <c r="BE52" s="19">
        <v>0.06</v>
      </c>
      <c r="BF52" s="19">
        <v>-3.5999999999999999E-3</v>
      </c>
      <c r="BG52" s="19">
        <v>0.01</v>
      </c>
      <c r="BH52" s="19">
        <v>-4.0000000000000001E-3</v>
      </c>
      <c r="BI52" s="19">
        <v>0.06</v>
      </c>
      <c r="BJ52" s="19">
        <v>1.5800000000000002E-2</v>
      </c>
      <c r="BK52" s="19">
        <v>-0.02</v>
      </c>
      <c r="BL52" s="19">
        <v>-0.11</v>
      </c>
      <c r="BM52" s="19">
        <v>0.09</v>
      </c>
      <c r="BN52" s="19">
        <v>3.3999999999999998E-3</v>
      </c>
      <c r="BO52" s="19">
        <v>-7.0000000000000007E-2</v>
      </c>
      <c r="BP52" s="19">
        <v>-0.04</v>
      </c>
      <c r="BQ52" s="19">
        <v>-7.0000000000000007E-2</v>
      </c>
      <c r="BR52" s="19">
        <v>-0.08</v>
      </c>
    </row>
    <row r="53" spans="1:70">
      <c r="A53" s="12" t="s">
        <v>2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</row>
    <row r="54" spans="1:70">
      <c r="A54" s="13" t="s">
        <v>79</v>
      </c>
      <c r="B54" s="13"/>
      <c r="C54" s="13" t="s">
        <v>3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 t="s">
        <v>3</v>
      </c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16F1-FE59-41E9-991D-6F23BEEDFA4A}">
  <dimension ref="A1:BS39"/>
  <sheetViews>
    <sheetView tabSelected="1" workbookViewId="0"/>
  </sheetViews>
  <sheetFormatPr defaultRowHeight="15"/>
  <cols>
    <col min="1" max="1" width="40.5703125" style="20" customWidth="1"/>
    <col min="2" max="2" width="39.28515625" style="20" hidden="1" customWidth="1"/>
    <col min="3" max="3" width="10.5703125" style="20" customWidth="1"/>
    <col min="4" max="4" width="11.5703125" bestFit="1" customWidth="1"/>
    <col min="5" max="18" width="8" bestFit="1" customWidth="1"/>
    <col min="19" max="19" width="10.28515625" customWidth="1"/>
    <col min="20" max="54" width="8" bestFit="1" customWidth="1"/>
    <col min="55" max="55" width="10.28515625" customWidth="1"/>
    <col min="56" max="58" width="8" bestFit="1" customWidth="1"/>
    <col min="59" max="59" width="11.5703125" customWidth="1"/>
    <col min="60" max="61" width="8" bestFit="1" customWidth="1"/>
    <col min="62" max="64" width="9.42578125" customWidth="1"/>
    <col min="65" max="70" width="8" bestFit="1" customWidth="1"/>
    <col min="71" max="71" width="9.7109375" customWidth="1"/>
  </cols>
  <sheetData>
    <row r="1" spans="1:71">
      <c r="B1" s="20" t="s">
        <v>222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159</v>
      </c>
      <c r="AG1" s="2" t="s">
        <v>158</v>
      </c>
      <c r="AH1" s="2" t="s">
        <v>157</v>
      </c>
      <c r="AI1" s="2" t="s">
        <v>156</v>
      </c>
      <c r="AJ1" s="2" t="s">
        <v>155</v>
      </c>
      <c r="AK1" s="2" t="s">
        <v>154</v>
      </c>
      <c r="AL1" s="2" t="s">
        <v>153</v>
      </c>
      <c r="AM1" s="2" t="s">
        <v>152</v>
      </c>
      <c r="AN1" s="2" t="s">
        <v>151</v>
      </c>
      <c r="AO1" s="2" t="s">
        <v>150</v>
      </c>
      <c r="AP1" s="2" t="s">
        <v>149</v>
      </c>
      <c r="AQ1" s="2" t="s">
        <v>148</v>
      </c>
      <c r="AR1" s="2" t="s">
        <v>147</v>
      </c>
      <c r="AS1" s="2" t="s">
        <v>146</v>
      </c>
      <c r="AT1" s="2" t="s">
        <v>145</v>
      </c>
      <c r="AU1" s="2" t="s">
        <v>144</v>
      </c>
      <c r="AV1" s="2" t="s">
        <v>143</v>
      </c>
      <c r="AW1" s="2" t="s">
        <v>142</v>
      </c>
      <c r="AX1" s="2" t="s">
        <v>141</v>
      </c>
      <c r="AY1" s="2" t="s">
        <v>140</v>
      </c>
      <c r="AZ1" s="2" t="s">
        <v>139</v>
      </c>
      <c r="BA1" s="2" t="s">
        <v>138</v>
      </c>
      <c r="BB1" s="2" t="s">
        <v>137</v>
      </c>
      <c r="BC1" s="2" t="s">
        <v>136</v>
      </c>
      <c r="BD1" s="2" t="s">
        <v>135</v>
      </c>
      <c r="BE1" s="2" t="s">
        <v>134</v>
      </c>
      <c r="BF1" s="2" t="s">
        <v>133</v>
      </c>
      <c r="BG1" s="2" t="s">
        <v>132</v>
      </c>
      <c r="BH1" s="2" t="s">
        <v>131</v>
      </c>
      <c r="BI1" s="2" t="s">
        <v>130</v>
      </c>
      <c r="BJ1" s="2" t="s">
        <v>129</v>
      </c>
      <c r="BK1" s="2" t="s">
        <v>128</v>
      </c>
      <c r="BL1" s="2" t="s">
        <v>127</v>
      </c>
      <c r="BM1" s="2" t="s">
        <v>126</v>
      </c>
      <c r="BN1" s="2" t="s">
        <v>125</v>
      </c>
      <c r="BO1" s="2" t="s">
        <v>124</v>
      </c>
      <c r="BP1" s="2" t="s">
        <v>123</v>
      </c>
      <c r="BQ1" s="2" t="s">
        <v>122</v>
      </c>
      <c r="BR1" s="2" t="s">
        <v>121</v>
      </c>
      <c r="BS1" s="2" t="s">
        <v>120</v>
      </c>
    </row>
    <row r="2" spans="1:71" s="24" customFormat="1">
      <c r="A2" s="21" t="s">
        <v>284</v>
      </c>
      <c r="B2" s="22" t="s">
        <v>223</v>
      </c>
      <c r="C2" s="22" t="s">
        <v>248</v>
      </c>
      <c r="D2" s="23">
        <f>BS!C12/BS!C23</f>
        <v>0.96100378300951261</v>
      </c>
      <c r="E2" s="23">
        <f>BS!D12/BS!D23</f>
        <v>1.5935600303951367</v>
      </c>
      <c r="F2" s="23">
        <f>BS!E12/BS!E23</f>
        <v>1.4358032073933134</v>
      </c>
      <c r="G2" s="23">
        <f>BS!F12/BS!F23</f>
        <v>1.1302966375339045</v>
      </c>
      <c r="H2" s="23">
        <f>BS!G12/BS!G23</f>
        <v>1.3395157288875659</v>
      </c>
      <c r="I2" s="23">
        <f>BS!H12/BS!H23</f>
        <v>1.291231258518855</v>
      </c>
      <c r="J2" s="23">
        <f>BS!I12/BS!I23</f>
        <v>1.2295043586161685</v>
      </c>
      <c r="K2" s="23">
        <f>BS!J12/BS!J23</f>
        <v>1.0502998632202853</v>
      </c>
      <c r="L2" s="23">
        <f>BS!K12/BS!K23</f>
        <v>1.0807173619410637</v>
      </c>
      <c r="M2" s="23">
        <f>BS!L12/BS!L23</f>
        <v>1.1250731902374933</v>
      </c>
      <c r="N2" s="23">
        <f>BS!M12/BS!M23</f>
        <v>1.1023728659712715</v>
      </c>
      <c r="O2" s="23">
        <f>BS!N12/BS!N23</f>
        <v>0.98290526121866217</v>
      </c>
      <c r="P2" s="23">
        <f>BS!O12/BS!O23</f>
        <v>1.0400638699375817</v>
      </c>
      <c r="Q2" s="23">
        <f>BS!P12/BS!P23</f>
        <v>0.91632202251783235</v>
      </c>
      <c r="R2" s="23">
        <f>BS!Q12/BS!Q23</f>
        <v>1.0504155965740165</v>
      </c>
      <c r="S2" s="23">
        <f>BS!R12/BS!R23</f>
        <v>0.86944763781682821</v>
      </c>
      <c r="T2" s="23">
        <f>BS!S12/BS!S23</f>
        <v>0.92790552377218871</v>
      </c>
      <c r="U2" s="23">
        <f>BS!T12/BS!T23</f>
        <v>0.94473176162225392</v>
      </c>
      <c r="V2" s="23">
        <f>BS!U12/BS!U23</f>
        <v>0.96445339762705418</v>
      </c>
      <c r="W2" s="23">
        <f>BS!V12/BS!V23</f>
        <v>0.49925221789822333</v>
      </c>
      <c r="X2" s="23">
        <f>BS!W12/BS!W23</f>
        <v>1.0222228561647744</v>
      </c>
      <c r="Y2" s="23">
        <f>BS!X12/BS!X23</f>
        <v>0.87313087490961683</v>
      </c>
      <c r="Z2" s="23">
        <f>BS!Y12/BS!Y23</f>
        <v>1.2876923670305089</v>
      </c>
      <c r="AA2" s="23">
        <f>BS!Z12/BS!Z23</f>
        <v>1.0563094996961719</v>
      </c>
      <c r="AB2" s="23">
        <f>BS!AA12/BS!AA23</f>
        <v>1.1896601521132184</v>
      </c>
      <c r="AC2" s="23">
        <f>BS!AB12/BS!AB23</f>
        <v>1.2083688426793933</v>
      </c>
      <c r="AD2" s="23">
        <f>BS!AC12/BS!AC23</f>
        <v>1.2091082913262645</v>
      </c>
      <c r="AE2" s="23">
        <f>BS!AD12/BS!AD23</f>
        <v>0.87565180984280444</v>
      </c>
      <c r="AF2" s="23">
        <f>BS!AE12/BS!AE23</f>
        <v>0.92127256874295549</v>
      </c>
      <c r="AG2" s="23">
        <f>BS!AF12/BS!AF23</f>
        <v>0.86843254834994632</v>
      </c>
      <c r="AH2" s="23">
        <f>BS!AG12/BS!AG23</f>
        <v>0.82617760475285529</v>
      </c>
      <c r="AI2" s="23">
        <f>BS!AH12/BS!AH23</f>
        <v>0.91710315842298407</v>
      </c>
      <c r="AJ2" s="23">
        <f>BS!AI12/BS!AI23</f>
        <v>0.88244785402059434</v>
      </c>
      <c r="AK2" s="23">
        <f>BS!AJ12/BS!AJ23</f>
        <v>0.90556956222782481</v>
      </c>
      <c r="AL2" s="23">
        <f>BS!AK12/BS!AK23</f>
        <v>0.92124964725021163</v>
      </c>
      <c r="AM2" s="23">
        <f>BS!AL12/BS!AL23</f>
        <v>0.91169927469982315</v>
      </c>
      <c r="AN2" s="23">
        <f>BS!AM12/BS!AM23</f>
        <v>0.9525734040999172</v>
      </c>
      <c r="AO2" s="23">
        <f>BS!AN12/BS!AN23</f>
        <v>1.3099030678525032</v>
      </c>
      <c r="AP2" s="23">
        <f>BS!AO12/BS!AO23</f>
        <v>0.76151083304367972</v>
      </c>
      <c r="AQ2" s="23">
        <f>BS!AP12/BS!AP23</f>
        <v>1.201604549609018</v>
      </c>
      <c r="AR2" s="23">
        <f>BS!AQ12/BS!AQ23</f>
        <v>1.6080547512503292</v>
      </c>
      <c r="AS2" s="23">
        <f>BS!AR12/BS!AR23</f>
        <v>1.5209269330811066</v>
      </c>
      <c r="AT2" s="23">
        <f>BS!AS12/BS!AS23</f>
        <v>1.6304622379388733</v>
      </c>
      <c r="AU2" s="23">
        <f>BS!AT12/BS!AT23</f>
        <v>1.5833973866256725</v>
      </c>
      <c r="AV2" s="23">
        <f>BS!AU12/BS!AU23</f>
        <v>1.5644114921223355</v>
      </c>
      <c r="AW2" s="23">
        <f>BS!AV12/BS!AV23</f>
        <v>1.572524249943605</v>
      </c>
      <c r="AX2" s="23">
        <f>BS!AW12/BS!AW23</f>
        <v>1.7178489702517161</v>
      </c>
      <c r="AY2" s="23">
        <f>BS!AX12/BS!AX23</f>
        <v>1.683538732394366</v>
      </c>
      <c r="AZ2" s="23">
        <f>BS!AY12/BS!AY23</f>
        <v>1.6257131989349562</v>
      </c>
      <c r="BA2" s="23">
        <f>BS!AZ12/BS!AZ23</f>
        <v>1.5216806722689076</v>
      </c>
      <c r="BB2" s="23">
        <f>BS!BA12/BS!BA23</f>
        <v>1.5368562773476944</v>
      </c>
      <c r="BC2" s="23">
        <f>BS!BB12/BS!BB23</f>
        <v>1.4825802525483034</v>
      </c>
      <c r="BD2" s="23">
        <f>BS!BC12/BS!BC23</f>
        <v>1.5401807723911256</v>
      </c>
      <c r="BE2" s="23">
        <f>BS!BD12/BS!BD23</f>
        <v>1.4221264731973133</v>
      </c>
      <c r="BF2" s="23">
        <f>BS!BE12/BS!BE23</f>
        <v>1.5455087144346789</v>
      </c>
      <c r="BG2" s="23">
        <f>BS!BF12/BS!BF23</f>
        <v>1.2176446109030379</v>
      </c>
      <c r="BH2" s="23">
        <f>BS!BG12/BS!BG23</f>
        <v>1.2047609831623767</v>
      </c>
      <c r="BI2" s="23">
        <f>BS!BH12/BS!BH23</f>
        <v>1.3653360862583162</v>
      </c>
      <c r="BJ2" s="23">
        <f>BS!BI12/BS!BI23</f>
        <v>1.4179122915379863</v>
      </c>
      <c r="BK2" s="23">
        <f>BS!BJ12/BS!BJ23</f>
        <v>1.4550613699353308</v>
      </c>
      <c r="BL2" s="23">
        <f>BS!BK12/BS!BK23</f>
        <v>1.4295497780596069</v>
      </c>
      <c r="BM2" s="23">
        <f>BS!BL12/BS!BL23</f>
        <v>1.3530115676106902</v>
      </c>
      <c r="BN2" s="23">
        <f>BS!BM12/BS!BM23</f>
        <v>1.4369016536118366</v>
      </c>
      <c r="BO2" s="23">
        <f>BS!BN12/BS!BN23</f>
        <v>1.3679577464788735</v>
      </c>
      <c r="BP2" s="23">
        <f>BS!BO12/BS!BO23</f>
        <v>1.288369441277081</v>
      </c>
      <c r="BQ2" s="23">
        <f>BS!BP12/BS!BP23</f>
        <v>1.2156253467983578</v>
      </c>
      <c r="BR2" s="23">
        <f>BS!BQ12/BS!BQ23</f>
        <v>1.1425396504697443</v>
      </c>
      <c r="BS2" s="23">
        <f>BS!BR12/BS!BR23</f>
        <v>1.1902637319056117</v>
      </c>
    </row>
    <row r="3" spans="1:71" s="28" customFormat="1">
      <c r="A3" s="25" t="s">
        <v>285</v>
      </c>
      <c r="B3" s="26" t="s">
        <v>224</v>
      </c>
      <c r="C3" s="22" t="s">
        <v>249</v>
      </c>
      <c r="D3" s="27">
        <f>(BS!C12-BS!C10)/BS!C23</f>
        <v>0.52312961398611679</v>
      </c>
      <c r="E3" s="27">
        <f>(BS!D12-BS!D10)/BS!D23</f>
        <v>0.92132883738601823</v>
      </c>
      <c r="F3" s="27">
        <f>(BS!E12-BS!E10)/BS!E23</f>
        <v>0.78612666485458005</v>
      </c>
      <c r="G3" s="27">
        <f>(BS!F12-BS!F10)/BS!F23</f>
        <v>0.53482584922719245</v>
      </c>
      <c r="H3" s="27">
        <f>(BS!G12-BS!G10)/BS!G23</f>
        <v>0.85058052991961897</v>
      </c>
      <c r="I3" s="27">
        <f>(BS!H12-BS!H10)/BS!H23</f>
        <v>0.83113444937615766</v>
      </c>
      <c r="J3" s="27">
        <f>(BS!I12-BS!I10)/BS!I23</f>
        <v>0.76120870630653126</v>
      </c>
      <c r="K3" s="27">
        <f>(BS!J12-BS!J10)/BS!J23</f>
        <v>0.60991126854417277</v>
      </c>
      <c r="L3" s="27">
        <f>(BS!K12-BS!K10)/BS!K23</f>
        <v>0.6905245143451173</v>
      </c>
      <c r="M3" s="27">
        <f>(BS!L12-BS!L10)/BS!L23</f>
        <v>0.71833540408151597</v>
      </c>
      <c r="N3" s="27">
        <f>(BS!M12-BS!M10)/BS!M23</f>
        <v>0.60680922520668978</v>
      </c>
      <c r="O3" s="27">
        <f>(BS!N12-BS!N10)/BS!N23</f>
        <v>0.55272732855366391</v>
      </c>
      <c r="P3" s="27">
        <f>(BS!O12-BS!O10)/BS!O23</f>
        <v>0.63153215270721441</v>
      </c>
      <c r="Q3" s="27">
        <f>(BS!P12-BS!P10)/BS!P23</f>
        <v>0.4618393779862402</v>
      </c>
      <c r="R3" s="27">
        <f>(BS!Q12-BS!Q10)/BS!Q23</f>
        <v>0.49102387308174028</v>
      </c>
      <c r="S3" s="27">
        <f>(BS!R12-BS!R10)/BS!R23</f>
        <v>0.54268352767285266</v>
      </c>
      <c r="T3" s="27">
        <f>(BS!S12-BS!S10)/BS!S23</f>
        <v>0.57967144029695328</v>
      </c>
      <c r="U3" s="27">
        <f>(BS!T12-BS!T10)/BS!T23</f>
        <v>0.62002733819032463</v>
      </c>
      <c r="V3" s="27">
        <f>(BS!U12-BS!U10)/BS!U23</f>
        <v>0.6079246240720767</v>
      </c>
      <c r="W3" s="27">
        <f>(BS!V12-BS!V10)/BS!V23</f>
        <v>0.32746591914557088</v>
      </c>
      <c r="X3" s="27">
        <f>(BS!W12-BS!W10)/BS!W23</f>
        <v>0.65269298796143094</v>
      </c>
      <c r="Y3" s="27">
        <f>(BS!X12-BS!X10)/BS!X23</f>
        <v>0.46192335502530729</v>
      </c>
      <c r="Z3" s="27">
        <f>(BS!Y12-BS!Y10)/BS!Y23</f>
        <v>0.79735410961545883</v>
      </c>
      <c r="AA3" s="27">
        <f>(BS!Z12-BS!Z10)/BS!Z23</f>
        <v>0.58535732041909894</v>
      </c>
      <c r="AB3" s="27">
        <f>(BS!AA12-BS!AA10)/BS!AA23</f>
        <v>0.7247328391258302</v>
      </c>
      <c r="AC3" s="27">
        <f>(BS!AB12-BS!AB10)/BS!AB23</f>
        <v>0.74211692517470595</v>
      </c>
      <c r="AD3" s="27">
        <f>(BS!AC12-BS!AC10)/BS!AC23</f>
        <v>0.68987919346427951</v>
      </c>
      <c r="AE3" s="27">
        <f>(BS!AD12-BS!AD10)/BS!AD23</f>
        <v>0.43301107600959171</v>
      </c>
      <c r="AF3" s="27">
        <f>(BS!AE12-BS!AE10)/BS!AE23</f>
        <v>0.45311868660017429</v>
      </c>
      <c r="AG3" s="27">
        <f>(BS!AF12-BS!AF10)/BS!AF23</f>
        <v>0.39841547198284422</v>
      </c>
      <c r="AH3" s="27">
        <f>(BS!AG12-BS!AG10)/BS!AG23</f>
        <v>0.34899167881326226</v>
      </c>
      <c r="AI3" s="27">
        <f>(BS!AH12-BS!AH10)/BS!AH23</f>
        <v>0.40844650754320483</v>
      </c>
      <c r="AJ3" s="27">
        <f>(BS!AI12-BS!AI10)/BS!AI23</f>
        <v>0.39721888109836595</v>
      </c>
      <c r="AK3" s="27">
        <f>(BS!AJ12-BS!AJ10)/BS!AJ23</f>
        <v>0.37009702803881117</v>
      </c>
      <c r="AL3" s="27">
        <f>(BS!AK12-BS!AK10)/BS!AK23</f>
        <v>0.35201938878836669</v>
      </c>
      <c r="AM3" s="27">
        <f>(BS!AL12-BS!AL10)/BS!AL23</f>
        <v>0.37825318461632224</v>
      </c>
      <c r="AN3" s="27">
        <f>(BS!AM12-BS!AM10)/BS!AM23</f>
        <v>0.41343266624466413</v>
      </c>
      <c r="AO3" s="27">
        <f>(BS!AN12-BS!AN10)/BS!AN23</f>
        <v>0.52749075647047072</v>
      </c>
      <c r="AP3" s="27">
        <f>(BS!AO12-BS!AO10)/BS!AO23</f>
        <v>0.32263932336925033</v>
      </c>
      <c r="AQ3" s="27">
        <f>(BS!AP12-BS!AP10)/BS!AP23</f>
        <v>0.50317863308621924</v>
      </c>
      <c r="AR3" s="27">
        <f>(BS!AQ12-BS!AQ10)/BS!AQ23</f>
        <v>0.74835483021847859</v>
      </c>
      <c r="AS3" s="27">
        <f>(BS!AR12-BS!AR10)/BS!AR23</f>
        <v>0.63277370536769928</v>
      </c>
      <c r="AT3" s="27">
        <f>(BS!AS12-BS!AS10)/BS!AS23</f>
        <v>0.74412730487496848</v>
      </c>
      <c r="AU3" s="27">
        <f>(BS!AT12-BS!AT10)/BS!AT23</f>
        <v>0.63873943120676402</v>
      </c>
      <c r="AV3" s="27">
        <f>(BS!AU12-BS!AU10)/BS!AU23</f>
        <v>0.6591751621872104</v>
      </c>
      <c r="AW3" s="27">
        <f>(BS!AV12-BS!AV10)/BS!AV23</f>
        <v>0.48206632077599831</v>
      </c>
      <c r="AX3" s="27">
        <f>(BS!AW12-BS!AW10)/BS!AW23</f>
        <v>0.80022883295194502</v>
      </c>
      <c r="AY3" s="27">
        <f>(BS!AX12-BS!AX10)/BS!AX23</f>
        <v>0.7557218309859155</v>
      </c>
      <c r="AZ3" s="27">
        <f>(BS!AY12-BS!AY10)/BS!AY23</f>
        <v>0.65290985165462145</v>
      </c>
      <c r="BA3" s="27">
        <f>(BS!AZ12-BS!AZ10)/BS!AZ23</f>
        <v>0.43075630252100849</v>
      </c>
      <c r="BB3" s="27">
        <f>(BS!BA12-BS!BA10)/BS!BA23</f>
        <v>0.48619993268259831</v>
      </c>
      <c r="BC3" s="27">
        <f>(BS!BB12-BS!BB10)/BS!BB23</f>
        <v>0.4399817434961204</v>
      </c>
      <c r="BD3" s="27">
        <f>(BS!BC12-BS!BC10)/BS!BC23</f>
        <v>0.42744453574363189</v>
      </c>
      <c r="BE3" s="27">
        <f>(BS!BD12-BS!BD10)/BS!BD23</f>
        <v>0.38360157141046752</v>
      </c>
      <c r="BF3" s="27">
        <f>(BS!BE12-BS!BE10)/BS!BE23</f>
        <v>0.48502904811559661</v>
      </c>
      <c r="BG3" s="27">
        <f>(BS!BF12-BS!BF10)/BS!BF23</f>
        <v>0.61142322097378288</v>
      </c>
      <c r="BH3" s="27">
        <f>(BS!BG12-BS!BG10)/BS!BG23</f>
        <v>0.59192955293206884</v>
      </c>
      <c r="BI3" s="27">
        <f>(BS!BH12-BS!BH10)/BS!BH23</f>
        <v>0.6086258316127553</v>
      </c>
      <c r="BJ3" s="27">
        <f>(BS!BI12-BS!BI10)/BS!BI23</f>
        <v>0.63360098826436062</v>
      </c>
      <c r="BK3" s="27">
        <f>(BS!BJ12-BS!BJ10)/BS!BJ23</f>
        <v>0.57542563019664783</v>
      </c>
      <c r="BL3" s="27">
        <f>(BS!BK12-BS!BK10)/BS!BK23</f>
        <v>0.57653772986683582</v>
      </c>
      <c r="BM3" s="27">
        <f>(BS!BL12-BS!BL10)/BS!BL23</f>
        <v>0.66334264060630233</v>
      </c>
      <c r="BN3" s="27">
        <f>(BS!BM12-BS!BM10)/BS!BM23</f>
        <v>0.86584607733432817</v>
      </c>
      <c r="BO3" s="27">
        <f>(BS!BN12-BS!BN10)/BS!BN23</f>
        <v>0.77068661971830998</v>
      </c>
      <c r="BP3" s="27">
        <f>(BS!BO12-BS!BO10)/BS!BO23</f>
        <v>0.62075256556442404</v>
      </c>
      <c r="BQ3" s="27">
        <f>(BS!BP12-BS!BP10)/BS!BP23</f>
        <v>0.41882144046165809</v>
      </c>
      <c r="BR3" s="27">
        <f>(BS!BQ12-BS!BQ10)/BS!BQ23</f>
        <v>0.41438529144358016</v>
      </c>
      <c r="BS3" s="27">
        <f>(BS!BR12-BS!BR10)/BS!BR23</f>
        <v>0.50475907198096381</v>
      </c>
    </row>
    <row r="4" spans="1:71" s="28" customFormat="1">
      <c r="A4" s="25" t="s">
        <v>286</v>
      </c>
      <c r="B4" s="26" t="s">
        <v>225</v>
      </c>
      <c r="C4" s="22" t="s">
        <v>250</v>
      </c>
      <c r="D4" s="27">
        <f>BS!C8/BS!C23</f>
        <v>2.0714731700150583E-2</v>
      </c>
      <c r="E4" s="27">
        <f>BS!D8/BS!D23</f>
        <v>4.9926386778115499E-2</v>
      </c>
      <c r="F4" s="27">
        <f>BS!E8/BS!E23</f>
        <v>3.1802120141342753E-2</v>
      </c>
      <c r="G4" s="27">
        <f>BS!F8/BS!F23</f>
        <v>4.4637706117880052E-2</v>
      </c>
      <c r="H4" s="27">
        <f>BS!G8/BS!G23</f>
        <v>6.5525454004167913E-2</v>
      </c>
      <c r="I4" s="27">
        <f>BS!H8/BS!H23</f>
        <v>2.4595463600461328E-2</v>
      </c>
      <c r="J4" s="27">
        <f>BS!I8/BS!I23</f>
        <v>3.754575181251317E-2</v>
      </c>
      <c r="K4" s="27">
        <f>BS!J8/BS!J23</f>
        <v>3.1003401957002068E-2</v>
      </c>
      <c r="L4" s="27">
        <f>BS!K8/BS!K23</f>
        <v>9.0306703345661814E-3</v>
      </c>
      <c r="M4" s="27">
        <f>BS!L8/BS!L23</f>
        <v>2.8640589520586093E-2</v>
      </c>
      <c r="N4" s="27">
        <f>BS!M8/BS!M23</f>
        <v>2.6905592157515337E-2</v>
      </c>
      <c r="O4" s="27">
        <f>BS!N8/BS!N23</f>
        <v>1.4339008551207455E-2</v>
      </c>
      <c r="P4" s="27">
        <f>BS!O8/BS!O23</f>
        <v>2.3542967048918569E-2</v>
      </c>
      <c r="Q4" s="27">
        <f>BS!P8/BS!P23</f>
        <v>1.8683767503868125E-2</v>
      </c>
      <c r="R4" s="27">
        <f>BS!Q8/BS!Q23</f>
        <v>1.4688207684424932E-2</v>
      </c>
      <c r="S4" s="27">
        <f>BS!R8/BS!R23</f>
        <v>5.704275469425741E-2</v>
      </c>
      <c r="T4" s="27">
        <f>BS!S8/BS!S23</f>
        <v>4.842641708216442E-2</v>
      </c>
      <c r="U4" s="27">
        <f>BS!T8/BS!T23</f>
        <v>4.3755196369939263E-2</v>
      </c>
      <c r="V4" s="27">
        <f>BS!U8/BS!U23</f>
        <v>7.8231076708330696E-2</v>
      </c>
      <c r="W4" s="27">
        <f>BS!V8/BS!V23</f>
        <v>4.9009090837907464E-2</v>
      </c>
      <c r="X4" s="27">
        <f>BS!W8/BS!W23</f>
        <v>4.7583727962572035E-2</v>
      </c>
      <c r="Y4" s="27">
        <f>BS!X8/BS!X23</f>
        <v>6.467100506146059E-2</v>
      </c>
      <c r="Z4" s="27">
        <f>BS!Y8/BS!Y23</f>
        <v>9.3049716511744512E-2</v>
      </c>
      <c r="AA4" s="27">
        <f>BS!Z8/BS!Z23</f>
        <v>9.2105990019702794E-2</v>
      </c>
      <c r="AB4" s="27">
        <f>BS!AA8/BS!AA23</f>
        <v>0.11375758159237508</v>
      </c>
      <c r="AC4" s="27">
        <f>BS!AB8/BS!AB23</f>
        <v>0.18597664905403102</v>
      </c>
      <c r="AD4" s="27">
        <f>BS!AC8/BS!AC23</f>
        <v>0.18103598122718581</v>
      </c>
      <c r="AE4" s="27">
        <f>BS!AD8/BS!AD23</f>
        <v>5.9738134206219318E-2</v>
      </c>
      <c r="AF4" s="27">
        <f>BS!AE8/BS!AE23</f>
        <v>7.7919316079365419E-2</v>
      </c>
      <c r="AG4" s="27">
        <f>BS!AF8/BS!AF23</f>
        <v>4.8310233906516814E-2</v>
      </c>
      <c r="AH4" s="27">
        <f>BS!AG8/BS!AG23</f>
        <v>4.4133655602501889E-2</v>
      </c>
      <c r="AI4" s="27">
        <f>BS!AH8/BS!AH23</f>
        <v>4.2012984976319674E-2</v>
      </c>
      <c r="AJ4" s="27">
        <f>BS!AI8/BS!AI23</f>
        <v>4.3418311966438812E-2</v>
      </c>
      <c r="AK4" s="27">
        <f>BS!AJ8/BS!AJ23</f>
        <v>5.0530980212392079E-2</v>
      </c>
      <c r="AL4" s="27">
        <f>BS!AK8/BS!AK23</f>
        <v>8.1389751166149299E-2</v>
      </c>
      <c r="AM4" s="27">
        <f>BS!AL8/BS!AL23</f>
        <v>0.10356859876881817</v>
      </c>
      <c r="AN4" s="27">
        <f>BS!AM8/BS!AM23</f>
        <v>0.1555890993491422</v>
      </c>
      <c r="AO4" s="27">
        <f>BS!AN8/BS!AN23</f>
        <v>0.10992305386229641</v>
      </c>
      <c r="AP4" s="27">
        <f>BS!AO8/BS!AO23</f>
        <v>0.10973236009732361</v>
      </c>
      <c r="AQ4" s="27">
        <f>BS!AP8/BS!AP23</f>
        <v>0.19388646288209607</v>
      </c>
      <c r="AR4" s="27">
        <f>BS!AQ8/BS!AQ23</f>
        <v>0.41168728612792843</v>
      </c>
      <c r="AS4" s="27">
        <f>BS!AR8/BS!AR23</f>
        <v>0.18160321589028139</v>
      </c>
      <c r="AT4" s="27">
        <f>BS!AS8/BS!AS23</f>
        <v>0.29830765344784038</v>
      </c>
      <c r="AU4" s="27">
        <f>BS!AT8/BS!AT23</f>
        <v>0.2764540097361004</v>
      </c>
      <c r="AV4" s="27">
        <f>BS!AU8/BS!AU23</f>
        <v>0.32275254865616315</v>
      </c>
      <c r="AW4" s="27">
        <f>BS!AV8/BS!AV23</f>
        <v>0.14820663207759982</v>
      </c>
      <c r="AX4" s="27">
        <f>BS!AW8/BS!AW23</f>
        <v>0.27620137299771169</v>
      </c>
      <c r="AY4" s="27">
        <f>BS!AX8/BS!AX23</f>
        <v>0.27068661971830982</v>
      </c>
      <c r="AZ4" s="27">
        <f>BS!AY8/BS!AY23</f>
        <v>0.3729554963864587</v>
      </c>
      <c r="BA4" s="27">
        <f>BS!AZ8/BS!AZ23</f>
        <v>0.13563025210084034</v>
      </c>
      <c r="BB4" s="27">
        <f>BS!BA8/BS!BA23</f>
        <v>0.14574217435207001</v>
      </c>
      <c r="BC4" s="27">
        <f>BS!BB8/BS!BB23</f>
        <v>0.1026928343222273</v>
      </c>
      <c r="BD4" s="27">
        <f>BS!BC8/BS!BC23</f>
        <v>7.8060805258833188E-2</v>
      </c>
      <c r="BE4" s="27">
        <f>BS!BD8/BS!BD23</f>
        <v>3.4849828919021671E-2</v>
      </c>
      <c r="BF4" s="27">
        <f>BS!BE8/BS!BE23</f>
        <v>9.384775808133472E-2</v>
      </c>
      <c r="BG4" s="27">
        <f>BS!BF8/BS!BF23</f>
        <v>7.3137744486059086E-2</v>
      </c>
      <c r="BH4" s="27">
        <f>BS!BG8/BS!BG23</f>
        <v>0.10479969034255854</v>
      </c>
      <c r="BI4" s="27">
        <f>BS!BH8/BS!BH23</f>
        <v>4.9667354897912366E-2</v>
      </c>
      <c r="BJ4" s="27">
        <f>BS!BI8/BS!BI23</f>
        <v>6.9425571340333544E-2</v>
      </c>
      <c r="BK4" s="27">
        <f>BS!BJ8/BS!BJ23</f>
        <v>0.11812062821697242</v>
      </c>
      <c r="BL4" s="27">
        <f>BS!BK8/BS!BK23</f>
        <v>0.19175649968294231</v>
      </c>
      <c r="BM4" s="27">
        <f>BS!BL8/BS!BL23</f>
        <v>0.22071533040819041</v>
      </c>
      <c r="BN4" s="27">
        <f>BS!BM8/BS!BM23</f>
        <v>0.36217829168220822</v>
      </c>
      <c r="BO4" s="27">
        <f>BS!BN8/BS!BN23</f>
        <v>0.41725352112676056</v>
      </c>
      <c r="BP4" s="27">
        <f>BS!BO8/BS!BO23</f>
        <v>0.29578107183580388</v>
      </c>
      <c r="BQ4" s="27">
        <f>BS!BP8/BS!BP23</f>
        <v>8.9779158805903911E-2</v>
      </c>
      <c r="BR4" s="27">
        <f>BS!BQ8/BS!BQ23</f>
        <v>6.4046873421557723E-2</v>
      </c>
      <c r="BS4" s="27">
        <f>BS!BR8/BS!BR23</f>
        <v>6.1967083085465002E-2</v>
      </c>
    </row>
    <row r="5" spans="1:71" s="28" customFormat="1">
      <c r="A5" s="25" t="s">
        <v>287</v>
      </c>
      <c r="B5" s="26" t="s">
        <v>226</v>
      </c>
      <c r="C5" s="22" t="s">
        <v>251</v>
      </c>
      <c r="D5" s="29">
        <f>BS!C12-BS!C23</f>
        <v>-0.42469999999999963</v>
      </c>
      <c r="E5" s="29">
        <f>BS!D12-BS!D23</f>
        <v>4.9992000000000001</v>
      </c>
      <c r="F5" s="29">
        <f>BS!E12-BS!E23</f>
        <v>4.0083000000000002</v>
      </c>
      <c r="G5" s="29">
        <f>BS!F12-BS!F23</f>
        <v>1.5131999999999994</v>
      </c>
      <c r="H5" s="29">
        <f>BS!G12-BS!G23</f>
        <v>3.4213000000000005</v>
      </c>
      <c r="I5" s="29">
        <f>BS!H12-BS!H23</f>
        <v>3.3331999999999997</v>
      </c>
      <c r="J5" s="29">
        <f>BS!I12-BS!I23</f>
        <v>2.9407999999999994</v>
      </c>
      <c r="K5" s="29">
        <f>BS!J12-BS!J23</f>
        <v>0.71709999999999852</v>
      </c>
      <c r="L5" s="29">
        <f>BS!K12-BS!K23</f>
        <v>1.1413999999999991</v>
      </c>
      <c r="M5" s="29">
        <f>BS!L12-BS!L23</f>
        <v>1.7515999999999998</v>
      </c>
      <c r="N5" s="29">
        <f>BS!M12-BS!M23</f>
        <v>1.3534000000000006</v>
      </c>
      <c r="O5" s="29">
        <f>BS!N12-BS!N23</f>
        <v>-0.22269999999999968</v>
      </c>
      <c r="P5" s="29">
        <f>BS!O12-BS!O23</f>
        <v>0.4416000000000011</v>
      </c>
      <c r="Q5" s="29">
        <f>BS!P12-BS!P23</f>
        <v>-0.85989999999999966</v>
      </c>
      <c r="R5" s="29">
        <f>BS!Q12-BS!Q23</f>
        <v>0.39849999999999941</v>
      </c>
      <c r="S5" s="29">
        <f>BS!R12-BS!R23</f>
        <v>-1.1923999999999992</v>
      </c>
      <c r="T5" s="29">
        <f>BS!S12-BS!S23</f>
        <v>-0.58850000000000069</v>
      </c>
      <c r="U5" s="29">
        <f>BS!T12-BS!T23</f>
        <v>-0.39219999999999988</v>
      </c>
      <c r="V5" s="29">
        <f>BS!U12-BS!U23</f>
        <v>-0.22409999999999997</v>
      </c>
      <c r="W5" s="29">
        <f>BS!V12-BS!V23</f>
        <v>-6.3951000000000002</v>
      </c>
      <c r="X5" s="29">
        <f>BS!W12-BS!W23</f>
        <v>0.15580000000000016</v>
      </c>
      <c r="Y5" s="29">
        <f>BS!X12-BS!X23</f>
        <v>-0.87729999999999997</v>
      </c>
      <c r="Z5" s="29">
        <f>BS!Y12-BS!Y23</f>
        <v>1.4918000000000005</v>
      </c>
      <c r="AA5" s="29">
        <f>BS!Z12-BS!Z23</f>
        <v>0.30580000000000052</v>
      </c>
      <c r="AB5" s="29">
        <f>BS!AA12-BS!AA23</f>
        <v>0.98499999999999943</v>
      </c>
      <c r="AC5" s="29">
        <f>BS!AB12-BS!AB23</f>
        <v>0.97799999999999976</v>
      </c>
      <c r="AD5" s="29">
        <f>BS!AC12-BS!AC23</f>
        <v>0.9623999999999997</v>
      </c>
      <c r="AE5" s="29">
        <f>BS!AD12-BS!AD23</f>
        <v>-0.65339999999999954</v>
      </c>
      <c r="AF5" s="29">
        <f>BS!AE12-BS!AE23</f>
        <v>-0.37020000000000053</v>
      </c>
      <c r="AG5" s="29">
        <f>BS!AF12-BS!AF23</f>
        <v>-0.6626000000000003</v>
      </c>
      <c r="AH5" s="29">
        <f>BS!AG12-BS!AG23</f>
        <v>-0.94209999999999994</v>
      </c>
      <c r="AI5" s="29">
        <f>BS!AH12-BS!AH23</f>
        <v>-0.52859999999999996</v>
      </c>
      <c r="AJ5" s="29">
        <f>BS!AI12-BS!AI23</f>
        <v>-0.80140000000000011</v>
      </c>
      <c r="AK5" s="29">
        <f>BS!AJ12-BS!AJ23</f>
        <v>-0.61800000000000033</v>
      </c>
      <c r="AL5" s="29">
        <f>BS!AK12-BS!AK23</f>
        <v>-0.47440000000000015</v>
      </c>
      <c r="AM5" s="29">
        <f>BS!AL12-BS!AL23</f>
        <v>-0.57950000000000035</v>
      </c>
      <c r="AN5" s="29">
        <f>BS!AM12-BS!AM23</f>
        <v>-0.29220000000000024</v>
      </c>
      <c r="AO5" s="29">
        <f>BS!AN12-BS!AN23</f>
        <v>1.5506000000000002</v>
      </c>
      <c r="AP5" s="29">
        <f>BS!AO12-BS!AO23</f>
        <v>-2.0584000000000007</v>
      </c>
      <c r="AQ5" s="29">
        <f>BS!AP12-BS!AP23</f>
        <v>0.99260000000000037</v>
      </c>
      <c r="AR5" s="29">
        <f>BS!AQ12-BS!AQ23</f>
        <v>2.31</v>
      </c>
      <c r="AS5" s="29">
        <f>BS!AR12-BS!AR23</f>
        <v>2.2030000000000003</v>
      </c>
      <c r="AT5" s="29">
        <f>BS!AS12-BS!AS23</f>
        <v>2.496</v>
      </c>
      <c r="AU5" s="29">
        <f>BS!AT12-BS!AT23</f>
        <v>2.2769999999999997</v>
      </c>
      <c r="AV5" s="29">
        <f>BS!AU12-BS!AU23</f>
        <v>2.4359999999999999</v>
      </c>
      <c r="AW5" s="29">
        <f>BS!AV12-BS!AV23</f>
        <v>2.5380000000000003</v>
      </c>
      <c r="AX5" s="29">
        <f>BS!AW12-BS!AW23</f>
        <v>3.1369999999999996</v>
      </c>
      <c r="AY5" s="29">
        <f>BS!AX12-BS!AX23</f>
        <v>3.1059999999999999</v>
      </c>
      <c r="AZ5" s="29">
        <f>BS!AY12-BS!AY23</f>
        <v>3.29</v>
      </c>
      <c r="BA5" s="29">
        <f>BS!AZ12-BS!AZ23</f>
        <v>3.1040000000000001</v>
      </c>
      <c r="BB5" s="29">
        <f>BS!BA12-BS!BA23</f>
        <v>3.1899999999999995</v>
      </c>
      <c r="BC5" s="29">
        <f>BS!BB12-BS!BB23</f>
        <v>3.1719999999999988</v>
      </c>
      <c r="BD5" s="29">
        <f>BS!BC12-BS!BC23</f>
        <v>3.2869999999999999</v>
      </c>
      <c r="BE5" s="29">
        <f>BS!BD12-BS!BD23</f>
        <v>3.3309999999999995</v>
      </c>
      <c r="BF5" s="29">
        <f>BS!BE12-BS!BE23</f>
        <v>3.6619999999999999</v>
      </c>
      <c r="BG5" s="29">
        <f>BS!BF12-BS!BF23</f>
        <v>2.0920000000000005</v>
      </c>
      <c r="BH5" s="29">
        <f>BS!BG12-BS!BG23</f>
        <v>2.1159999999999997</v>
      </c>
      <c r="BI5" s="29">
        <f>BS!BH12-BS!BH23</f>
        <v>3.1850000000000005</v>
      </c>
      <c r="BJ5" s="29">
        <f>BS!BI12-BS!BI23</f>
        <v>3.3829999999999991</v>
      </c>
      <c r="BK5" s="29">
        <f>BS!BJ12-BS!BJ23</f>
        <v>3.4480000000000004</v>
      </c>
      <c r="BL5" s="29">
        <f>BS!BK12-BS!BK23</f>
        <v>3.3870000000000005</v>
      </c>
      <c r="BM5" s="29">
        <f>BS!BL12-BS!BL23</f>
        <v>2.6550000000000002</v>
      </c>
      <c r="BN5" s="29">
        <f>BS!BM12-BS!BM23</f>
        <v>3.5140000000000011</v>
      </c>
      <c r="BO5" s="29">
        <f>BS!BN12-BS!BN23</f>
        <v>3.3440000000000012</v>
      </c>
      <c r="BP5" s="29">
        <f>BS!BO12-BS!BO23</f>
        <v>2.5289999999999999</v>
      </c>
      <c r="BQ5" s="29">
        <f>BS!BP12-BS!BP23</f>
        <v>1.9430000000000014</v>
      </c>
      <c r="BR5" s="29">
        <f>BS!BQ12-BS!BQ23</f>
        <v>1.4109999999999996</v>
      </c>
      <c r="BS5" s="29">
        <f>BS!BR12-BS!BR23</f>
        <v>1.9190000000000005</v>
      </c>
    </row>
    <row r="6" spans="1:71" s="33" customFormat="1">
      <c r="A6" s="30" t="s">
        <v>288</v>
      </c>
      <c r="B6" s="31" t="s">
        <v>227</v>
      </c>
      <c r="C6" s="22" t="s">
        <v>252</v>
      </c>
      <c r="D6" s="32">
        <f>D5/BS!C17</f>
        <v>-1.5859382876945067E-2</v>
      </c>
      <c r="E6" s="32">
        <f>E5/BS!D17</f>
        <v>0.17360021113163779</v>
      </c>
      <c r="F6" s="32">
        <f>F5/BS!E17</f>
        <v>0.13736698709710585</v>
      </c>
      <c r="G6" s="32">
        <f>G5/BS!F17</f>
        <v>5.0982453303145443E-2</v>
      </c>
      <c r="H6" s="32">
        <f>H5/BS!G17</f>
        <v>0.11297683203888625</v>
      </c>
      <c r="I6" s="32">
        <f>I5/BS!H17</f>
        <v>0.10341147416884873</v>
      </c>
      <c r="J6" s="32">
        <f>J5/BS!I17</f>
        <v>8.628930743793406E-2</v>
      </c>
      <c r="K6" s="32">
        <f>K5/BS!J17</f>
        <v>2.1430599345516443E-2</v>
      </c>
      <c r="L6" s="32">
        <f>L5/BS!K17</f>
        <v>3.4279364507312948E-2</v>
      </c>
      <c r="M6" s="32">
        <f>M5/BS!L17</f>
        <v>5.1773468905178525E-2</v>
      </c>
      <c r="N6" s="32">
        <f>N5/BS!M17</f>
        <v>4.2017093698677781E-2</v>
      </c>
      <c r="O6" s="32">
        <f>O5/BS!N17</f>
        <v>-7.5111385428998211E-3</v>
      </c>
      <c r="P6" s="32">
        <f>P5/BS!O17</f>
        <v>1.6153103327188171E-2</v>
      </c>
      <c r="Q6" s="32">
        <f>Q5/BS!P17</f>
        <v>-3.4326386089011472E-2</v>
      </c>
      <c r="R6" s="32">
        <f>R5/BS!Q17</f>
        <v>1.7082475994513006E-2</v>
      </c>
      <c r="S6" s="32">
        <f>S5/BS!R17</f>
        <v>-6.1835247750667628E-2</v>
      </c>
      <c r="T6" s="32">
        <f>T5/BS!S17</f>
        <v>-3.1956254954984345E-2</v>
      </c>
      <c r="U6" s="32">
        <f>U5/BS!T17</f>
        <v>-2.3062991014724553E-2</v>
      </c>
      <c r="V6" s="32">
        <f>V5/BS!U17</f>
        <v>-1.4303403201511397E-2</v>
      </c>
      <c r="W6" s="32">
        <f>W5/BS!V17</f>
        <v>-0.41136097567251162</v>
      </c>
      <c r="X6" s="32">
        <f>X5/BS!W17</f>
        <v>9.6541126023968072E-3</v>
      </c>
      <c r="Y6" s="32">
        <f>Y5/BS!X17</f>
        <v>-5.570441673227846E-2</v>
      </c>
      <c r="Z6" s="32">
        <f>Z5/BS!Y17</f>
        <v>0.10101365763154868</v>
      </c>
      <c r="AA6" s="32">
        <f>AA5/BS!Z17</f>
        <v>1.9068642123116864E-2</v>
      </c>
      <c r="AB6" s="32">
        <f>AB5/BS!AA17</f>
        <v>7.2584448505570914E-2</v>
      </c>
      <c r="AC6" s="32">
        <f>AC5/BS!AB17</f>
        <v>7.7259118234889818E-2</v>
      </c>
      <c r="AD6" s="32">
        <f>AD5/BS!AC17</f>
        <v>7.8135909718275526E-2</v>
      </c>
      <c r="AE6" s="32">
        <f>AE5/BS!AD17</f>
        <v>-4.6841060124880783E-2</v>
      </c>
      <c r="AF6" s="32">
        <f>AF5/BS!AE17</f>
        <v>-2.7606881585717839E-2</v>
      </c>
      <c r="AG6" s="32">
        <f>AG5/BS!AF17</f>
        <v>-4.9653415264715825E-2</v>
      </c>
      <c r="AH6" s="32">
        <f>AH5/BS!AG17</f>
        <v>-7.207503576592636E-2</v>
      </c>
      <c r="AI6" s="32">
        <f>AI5/BS!AH17</f>
        <v>-3.8773564145822635E-2</v>
      </c>
      <c r="AJ6" s="32">
        <f>AJ5/BS!AI17</f>
        <v>-4.3970635033853116E-2</v>
      </c>
      <c r="AK6" s="32">
        <f>AK5/BS!AJ17</f>
        <v>-3.4652521559699924E-2</v>
      </c>
      <c r="AL6" s="32">
        <f>AL5/BS!AK17</f>
        <v>-2.7585725666238316E-2</v>
      </c>
      <c r="AM6" s="32">
        <f>AM5/BS!AL17</f>
        <v>-3.4539277625461939E-2</v>
      </c>
      <c r="AN6" s="32">
        <f>AN5/BS!AM17</f>
        <v>-1.8666155615178245E-2</v>
      </c>
      <c r="AO6" s="32">
        <f>AO5/BS!AN17</f>
        <v>9.6917345867293378E-2</v>
      </c>
      <c r="AP6" s="32">
        <f>AP5/BS!AO17</f>
        <v>-0.12967769573872948</v>
      </c>
      <c r="AQ6" s="32">
        <f>AQ5/BS!AP17</f>
        <v>6.6689510141831124E-2</v>
      </c>
      <c r="AR6" s="32">
        <f>AR5/BS!AQ17</f>
        <v>0.15958549222797927</v>
      </c>
      <c r="AS6" s="32">
        <f>AS5/BS!AR17</f>
        <v>0.15058099794941901</v>
      </c>
      <c r="AT6" s="32">
        <f>AT5/BS!AS17</f>
        <v>0.1693121693121693</v>
      </c>
      <c r="AU6" s="32">
        <f>AU5/BS!AT17</f>
        <v>0.15645183454720349</v>
      </c>
      <c r="AV6" s="32">
        <f>AV5/BS!AU17</f>
        <v>0.16359973136333109</v>
      </c>
      <c r="AW6" s="32">
        <f>AW5/BS!AV17</f>
        <v>0.16873878066617912</v>
      </c>
      <c r="AX6" s="32">
        <f>AX5/BS!AW17</f>
        <v>0.20382041452797087</v>
      </c>
      <c r="AY6" s="32">
        <f>AY5/BS!AX17</f>
        <v>0.19900051255766271</v>
      </c>
      <c r="AZ6" s="32">
        <f>AZ5/BS!AY17</f>
        <v>0.2006709362610552</v>
      </c>
      <c r="BA6" s="32">
        <f>BA5/BS!AZ17</f>
        <v>0.18509242695289208</v>
      </c>
      <c r="BB6" s="32">
        <f>BB5/BS!BA17</f>
        <v>0.18814508994396931</v>
      </c>
      <c r="BC6" s="32">
        <f>BC5/BS!BB17</f>
        <v>0.1806995556568303</v>
      </c>
      <c r="BD6" s="32">
        <f>BD5/BS!BC17</f>
        <v>0.19009889537909894</v>
      </c>
      <c r="BE6" s="32">
        <f>BE5/BS!BD17</f>
        <v>0.17376108502869062</v>
      </c>
      <c r="BF6" s="32">
        <f>BF5/BS!BE17</f>
        <v>0.20059158632778265</v>
      </c>
      <c r="BG6" s="32">
        <f>BG5/BS!BF17</f>
        <v>9.4174844692536272E-2</v>
      </c>
      <c r="BH6" s="32">
        <f>BH5/BS!BG17</f>
        <v>9.2208471326477234E-2</v>
      </c>
      <c r="BI6" s="32">
        <f>BI5/BS!BH17</f>
        <v>0.14043209876543211</v>
      </c>
      <c r="BJ6" s="32">
        <f>BJ5/BS!BI17</f>
        <v>0.14988923349579084</v>
      </c>
      <c r="BK6" s="32">
        <f>BK5/BS!BJ17</f>
        <v>0.15033791148899064</v>
      </c>
      <c r="BL6" s="32">
        <f>BL5/BS!BK17</f>
        <v>0.14974136787656397</v>
      </c>
      <c r="BM6" s="32">
        <f>BM5/BS!BL17</f>
        <v>0.12389174055062997</v>
      </c>
      <c r="BN6" s="32">
        <f>BN5/BS!BM17</f>
        <v>0.15731745534315267</v>
      </c>
      <c r="BO6" s="32">
        <f>BO5/BS!BN17</f>
        <v>0.1439641811606682</v>
      </c>
      <c r="BP6" s="32">
        <f>BP5/BS!BO17</f>
        <v>0.11404735062006764</v>
      </c>
      <c r="BQ6" s="32">
        <f>BQ5/BS!BP17</f>
        <v>8.8761991777067215E-2</v>
      </c>
      <c r="BR6" s="32">
        <f>BR5/BS!BQ17</f>
        <v>6.3324656673548141E-2</v>
      </c>
      <c r="BS6" s="32">
        <f>BS5/BS!BR17</f>
        <v>8.4437013244158948E-2</v>
      </c>
    </row>
    <row r="7" spans="1:71" s="28" customFormat="1">
      <c r="A7" s="34" t="s">
        <v>289</v>
      </c>
      <c r="B7" s="22" t="s">
        <v>228</v>
      </c>
      <c r="C7" s="22" t="s">
        <v>253</v>
      </c>
      <c r="D7" s="35">
        <f>BS!C51/BS!C44</f>
        <v>0.10510189617385048</v>
      </c>
      <c r="E7" s="35">
        <f>BS!D51/BS!D44</f>
        <v>7.9469039967806465E-2</v>
      </c>
      <c r="F7" s="35">
        <f>BS!E51/BS!E44</f>
        <v>3.488838725859042E-2</v>
      </c>
      <c r="G7" s="35">
        <f>BS!F51/BS!F44</f>
        <v>-4.1936160395956545E-2</v>
      </c>
      <c r="H7" s="35">
        <f>BS!G51/BS!G44</f>
        <v>7.3255055446836276E-2</v>
      </c>
      <c r="I7" s="35">
        <f>BS!H51/BS!H44</f>
        <v>3.8617977427204082E-2</v>
      </c>
      <c r="J7" s="35">
        <f>BS!I51/BS!I44</f>
        <v>2.0792418455778505E-2</v>
      </c>
      <c r="K7" s="35">
        <f>BS!J51/BS!J44</f>
        <v>-7.4638009429372001E-2</v>
      </c>
      <c r="L7" s="35">
        <f>BS!K51/BS!K44</f>
        <v>1.8962031004268705E-3</v>
      </c>
      <c r="M7" s="35">
        <f>BS!L51/BS!L44</f>
        <v>3.3225817639510283E-2</v>
      </c>
      <c r="N7" s="35">
        <f>BS!M51/BS!M44</f>
        <v>-0.2585970653576512</v>
      </c>
      <c r="O7" s="35">
        <f>BS!N51/BS!N44</f>
        <v>-7.4227487366415365E-2</v>
      </c>
      <c r="P7" s="35">
        <f>BS!O51/BS!O44</f>
        <v>-5.258101319028842E-2</v>
      </c>
      <c r="Q7" s="35">
        <f>BS!P51/BS!P44</f>
        <v>-0.16322477605721825</v>
      </c>
      <c r="R7" s="35">
        <f>BS!Q51/BS!Q44</f>
        <v>7.0034869055567925E-3</v>
      </c>
      <c r="S7" s="35">
        <f>BS!R51/BS!R44</f>
        <v>-0.39772531872558892</v>
      </c>
      <c r="T7" s="35">
        <f>BS!S51/BS!S44</f>
        <v>6.3592923952826355E-2</v>
      </c>
      <c r="U7" s="35">
        <f>BS!T51/BS!T44</f>
        <v>-5.8632865550022631E-2</v>
      </c>
      <c r="V7" s="35">
        <f>BS!U51/BS!U44</f>
        <v>-0.12456771179259328</v>
      </c>
      <c r="W7" s="35">
        <f>BS!V51/BS!V44</f>
        <v>0.10470244072828887</v>
      </c>
      <c r="X7" s="35">
        <f>BS!W51/BS!W44</f>
        <v>7.2899580827410243E-2</v>
      </c>
      <c r="Y7" s="35">
        <f>BS!X51/BS!X44</f>
        <v>0.12804228780042592</v>
      </c>
      <c r="Z7" s="35">
        <f>BS!Y51/BS!Y44</f>
        <v>-5.8636399340193227E-2</v>
      </c>
      <c r="AA7" s="35">
        <f>BS!Z51/BS!Z44</f>
        <v>0.12111226731414035</v>
      </c>
      <c r="AB7" s="35">
        <f>BS!AA51/BS!AA44</f>
        <v>-3.5929540770696426E-2</v>
      </c>
      <c r="AC7" s="35">
        <f>BS!AB51/BS!AB44</f>
        <v>-8.0406082709493041E-3</v>
      </c>
      <c r="AD7" s="35">
        <f>BS!AC51/BS!AC44</f>
        <v>6.6947141843798144E-2</v>
      </c>
      <c r="AE7" s="35">
        <f>BS!AD51/BS!AD44</f>
        <v>0.1126185458377239</v>
      </c>
      <c r="AF7" s="35">
        <f>BS!AE51/BS!AE44</f>
        <v>-0.18654382073593814</v>
      </c>
      <c r="AG7" s="35">
        <f>BS!AF51/BS!AF44</f>
        <v>-1.342825237297599E-2</v>
      </c>
      <c r="AH7" s="35">
        <f>BS!AG51/BS!AG44</f>
        <v>-7.2015655577299414E-2</v>
      </c>
      <c r="AI7" s="35">
        <f>BS!AH51/BS!AH44</f>
        <v>-1.6761885586288477E-2</v>
      </c>
      <c r="AJ7" s="35">
        <f>BS!AI51/BS!AI44</f>
        <v>-6.0301012568456713E-2</v>
      </c>
      <c r="AK7" s="35">
        <f>BS!AJ51/BS!AJ44</f>
        <v>-5.8595487766126469E-2</v>
      </c>
      <c r="AL7" s="35">
        <f>BS!AK51/BS!AK44</f>
        <v>2.2869180694995349E-2</v>
      </c>
      <c r="AM7" s="35">
        <f>BS!AL51/BS!AL44</f>
        <v>1.8476569425020191E-2</v>
      </c>
      <c r="AN7" s="35">
        <f>BS!AM51/BS!AM44</f>
        <v>-0.37430359722126694</v>
      </c>
      <c r="AO7" s="35">
        <f>BS!AN51/BS!AN44</f>
        <v>-5.2895778509984295E-2</v>
      </c>
      <c r="AP7" s="35">
        <f>BS!AO51/BS!AO44</f>
        <v>0.11100586912030851</v>
      </c>
      <c r="AQ7" s="35">
        <f>BS!AP51/BS!AP44</f>
        <v>0.25179581078090102</v>
      </c>
      <c r="AR7" s="35">
        <f>BS!AQ51/BS!AQ44</f>
        <v>-0.10691244239631337</v>
      </c>
      <c r="AS7" s="35">
        <f>BS!AR51/BS!AR44</f>
        <v>-1.7241379310344824E-2</v>
      </c>
      <c r="AT7" s="35">
        <f>BS!AS51/BS!AS44</f>
        <v>8.2962435463770703E-2</v>
      </c>
      <c r="AU7" s="35">
        <f>BS!AT51/BS!AT44</f>
        <v>-3.9612131215184657E-2</v>
      </c>
      <c r="AV7" s="35">
        <f>BS!AU51/BS!AU44</f>
        <v>-1.0880515817046141E-2</v>
      </c>
      <c r="AW7" s="35">
        <f>BS!AV51/BS!AV44</f>
        <v>4.3168482816429168E-2</v>
      </c>
      <c r="AX7" s="35">
        <f>BS!AW51/BS!AW44</f>
        <v>9.2005167216879583E-2</v>
      </c>
      <c r="AY7" s="35">
        <f>BS!AX51/BS!AX44</f>
        <v>3.6300919842312748E-2</v>
      </c>
      <c r="AZ7" s="35">
        <f>BS!AY51/BS!AY44</f>
        <v>4.0960214873258349E-2</v>
      </c>
      <c r="BA7" s="35">
        <f>BS!AZ51/BS!AZ44</f>
        <v>-2.5948460987831063E-2</v>
      </c>
      <c r="BB7" s="35">
        <f>BS!BA51/BS!BA44</f>
        <v>3.3837293016558669E-2</v>
      </c>
      <c r="BC7" s="35">
        <f>BS!BB51/BS!BB44</f>
        <v>-8.1610446137105538E-3</v>
      </c>
      <c r="BD7" s="35">
        <f>BS!BC51/BS!BC44</f>
        <v>5.9412132582864284E-2</v>
      </c>
      <c r="BE7" s="35">
        <f>BS!BD51/BS!BD44</f>
        <v>1.217841376160755E-2</v>
      </c>
      <c r="BF7" s="35">
        <f>BS!BE51/BS!BE44</f>
        <v>6.4331979361071462E-2</v>
      </c>
      <c r="BG7" s="35">
        <f>BS!BF51/BS!BF44</f>
        <v>-5.0117924528301893E-3</v>
      </c>
      <c r="BH7" s="35">
        <f>BS!BG51/BS!BG44</f>
        <v>6.8599534040900854E-3</v>
      </c>
      <c r="BI7" s="35">
        <f>BS!BH51/BS!BH44</f>
        <v>-7.9960019990005012E-3</v>
      </c>
      <c r="BJ7" s="35">
        <f>BS!BI51/BS!BI44</f>
        <v>7.5040988775381512E-2</v>
      </c>
      <c r="BK7" s="35">
        <f>BS!BJ51/BS!BJ44</f>
        <v>2.1091113610798649E-2</v>
      </c>
      <c r="BL7" s="35">
        <f>BS!BK51/BS!BK44</f>
        <v>-3.0453447813254632E-2</v>
      </c>
      <c r="BM7" s="35">
        <f>BS!BL51/BS!BL44</f>
        <v>-0.16007061939090778</v>
      </c>
      <c r="BN7" s="35">
        <f>BS!BM51/BS!BM44</f>
        <v>0.12507534659433392</v>
      </c>
      <c r="BO7" s="35">
        <f>BS!BN51/BS!BN44</f>
        <v>4.5616535994297937E-3</v>
      </c>
      <c r="BP7" s="35">
        <f>BS!BO51/BS!BO44</f>
        <v>-9.7826086956521729E-2</v>
      </c>
      <c r="BQ7" s="35">
        <f>BS!BP51/BS!BP44</f>
        <v>-5.8730840853745879E-2</v>
      </c>
      <c r="BR7" s="35">
        <f>BS!BQ51/BS!BQ44</f>
        <v>-8.350151362260344E-2</v>
      </c>
      <c r="BS7" s="35">
        <f>BS!BR51/BS!BR44</f>
        <v>-8.5440950076973832E-2</v>
      </c>
    </row>
    <row r="8" spans="1:71" s="28" customFormat="1">
      <c r="A8" s="36" t="s">
        <v>290</v>
      </c>
      <c r="B8" s="26" t="s">
        <v>229</v>
      </c>
      <c r="C8" s="22" t="s">
        <v>254</v>
      </c>
      <c r="D8" s="37">
        <f>BS!C46/BS!C44</f>
        <v>0.23098646836257375</v>
      </c>
      <c r="E8" s="37">
        <f>BS!D46/BS!D44</f>
        <v>0.23464537538710975</v>
      </c>
      <c r="F8" s="37">
        <f>BS!E46/BS!E44</f>
        <v>0.21576791238190787</v>
      </c>
      <c r="G8" s="37">
        <f>BS!F46/BS!F44</f>
        <v>0.17634327419151882</v>
      </c>
      <c r="H8" s="37">
        <f>BS!G46/BS!G44</f>
        <v>0.16793052837573386</v>
      </c>
      <c r="I8" s="37">
        <f>BS!H46/BS!H44</f>
        <v>0.18179451033913069</v>
      </c>
      <c r="J8" s="37">
        <f>BS!I46/BS!I44</f>
        <v>0.15686241736935794</v>
      </c>
      <c r="K8" s="37">
        <f>BS!J46/BS!J44</f>
        <v>0.10566936796362478</v>
      </c>
      <c r="L8" s="37">
        <f>BS!K46/BS!K44</f>
        <v>0.12548191417658955</v>
      </c>
      <c r="M8" s="37">
        <f>BS!L46/BS!L44</f>
        <v>0.20297922519335485</v>
      </c>
      <c r="N8" s="37">
        <f>BS!M46/BS!M44</f>
        <v>-4.0720490614731743E-2</v>
      </c>
      <c r="O8" s="37">
        <f>BS!N46/BS!N44</f>
        <v>0.12613909369563414</v>
      </c>
      <c r="P8" s="37">
        <f>BS!O46/BS!O44</f>
        <v>0.12422689697964412</v>
      </c>
      <c r="Q8" s="37">
        <f>BS!P46/BS!P44</f>
        <v>1.3387959169502119E-2</v>
      </c>
      <c r="R8" s="37">
        <f>BS!Q46/BS!Q44</f>
        <v>5.5775651012686403E-2</v>
      </c>
      <c r="S8" s="37">
        <f>BS!R46/BS!R44</f>
        <v>8.8997518976147785E-2</v>
      </c>
      <c r="T8" s="37">
        <f>BS!S46/BS!S44</f>
        <v>0.16607360715738104</v>
      </c>
      <c r="U8" s="37">
        <f>BS!T46/BS!T44</f>
        <v>0.16289723856948846</v>
      </c>
      <c r="V8" s="37">
        <f>BS!U46/BS!U44</f>
        <v>0.14692073380207499</v>
      </c>
      <c r="W8" s="37">
        <f>BS!V46/BS!V44</f>
        <v>0.14168449548094136</v>
      </c>
      <c r="X8" s="37">
        <f>BS!W46/BS!W44</f>
        <v>0.14351092481218233</v>
      </c>
      <c r="Y8" s="37">
        <f>BS!X46/BS!X44</f>
        <v>0.15430103437785214</v>
      </c>
      <c r="Z8" s="37">
        <f>BS!Y46/BS!Y44</f>
        <v>0.14372398083418428</v>
      </c>
      <c r="AA8" s="37">
        <f>BS!Z46/BS!Z44</f>
        <v>0.2557135699695533</v>
      </c>
      <c r="AB8" s="37">
        <f>BS!AA46/BS!AA44</f>
        <v>0.16588249018159193</v>
      </c>
      <c r="AC8" s="37">
        <f>BS!AB46/BS!AB44</f>
        <v>0.18118028451383114</v>
      </c>
      <c r="AD8" s="37">
        <f>BS!AC46/BS!AC44</f>
        <v>0.17349509576107427</v>
      </c>
      <c r="AE8" s="37">
        <f>BS!AD46/BS!AD44</f>
        <v>0.23263962065331928</v>
      </c>
      <c r="AF8" s="37">
        <f>BS!AE46/BS!AE44</f>
        <v>8.9120172894272875E-2</v>
      </c>
      <c r="AG8" s="37">
        <f>BS!AF46/BS!AF44</f>
        <v>9.8157453936348421E-2</v>
      </c>
      <c r="AH8" s="37">
        <f>BS!AG46/BS!AG44</f>
        <v>0.18559686888454013</v>
      </c>
      <c r="AI8" s="37">
        <f>BS!AH46/BS!AH44</f>
        <v>0.15453149774746433</v>
      </c>
      <c r="AJ8" s="37">
        <f>BS!AI46/BS!AI44</f>
        <v>0.10356171939639887</v>
      </c>
      <c r="AK8" s="37">
        <f>BS!AJ46/BS!AJ44</f>
        <v>0.12988030928927019</v>
      </c>
      <c r="AL8" s="37">
        <f>BS!AK46/BS!AK44</f>
        <v>0.22332087073693802</v>
      </c>
      <c r="AM8" s="37">
        <f>BS!AL46/BS!AL44</f>
        <v>0.20970315362341679</v>
      </c>
      <c r="AN8" s="37">
        <f>BS!AM46/BS!AM44</f>
        <v>0.19283765504275854</v>
      </c>
      <c r="AO8" s="37">
        <f>BS!AN46/BS!AN44</f>
        <v>0.17560425466044538</v>
      </c>
      <c r="AP8" s="37">
        <f>BS!AO46/BS!AO44</f>
        <v>0.2457081000625814</v>
      </c>
      <c r="AQ8" s="37">
        <f>BS!AP46/BS!AP44</f>
        <v>0.21060785931306464</v>
      </c>
      <c r="AR8" s="37">
        <f>BS!AQ46/BS!AQ44</f>
        <v>0.14331797235023042</v>
      </c>
      <c r="AS8" s="37">
        <f>BS!AR46/BS!AR44</f>
        <v>0.12360369111219037</v>
      </c>
      <c r="AT8" s="37">
        <f>BS!AS46/BS!AS44</f>
        <v>0.24034181947658895</v>
      </c>
      <c r="AU8" s="37">
        <f>BS!AT46/BS!AT44</f>
        <v>0.18836393645553953</v>
      </c>
      <c r="AV8" s="37">
        <f>BS!AU46/BS!AU44</f>
        <v>0.19040902679830746</v>
      </c>
      <c r="AW8" s="37">
        <f>BS!AV46/BS!AV44</f>
        <v>0.16932103939647947</v>
      </c>
      <c r="AX8" s="37">
        <f>BS!AW46/BS!AW44</f>
        <v>0.22204679201952063</v>
      </c>
      <c r="AY8" s="37">
        <f>BS!AX46/BS!AX44</f>
        <v>0.2414586070959264</v>
      </c>
      <c r="AZ8" s="37">
        <f>BS!AY46/BS!AY44</f>
        <v>0.2262884002014437</v>
      </c>
      <c r="BA8" s="37">
        <f>BS!AZ46/BS!AZ44</f>
        <v>0.16929133858267714</v>
      </c>
      <c r="BB8" s="37">
        <f>BS!BA46/BS!BA44</f>
        <v>0.2043196544276458</v>
      </c>
      <c r="BC8" s="37">
        <f>BS!BB46/BS!BB44</f>
        <v>0.18430359085963002</v>
      </c>
      <c r="BD8" s="37">
        <f>BS!BC46/BS!BC44</f>
        <v>0.20800500312695436</v>
      </c>
      <c r="BE8" s="37">
        <f>BS!BD46/BS!BD44</f>
        <v>0.16653980818998326</v>
      </c>
      <c r="BF8" s="37">
        <f>BS!BE46/BS!BE44</f>
        <v>0.21067076517729719</v>
      </c>
      <c r="BG8" s="37">
        <f>BS!BF46/BS!BF44</f>
        <v>0.173938679245283</v>
      </c>
      <c r="BH8" s="37">
        <f>BS!BG46/BS!BG44</f>
        <v>0.16787470877556301</v>
      </c>
      <c r="BI8" s="37">
        <f>BS!BH46/BS!BH44</f>
        <v>0.1541729135432284</v>
      </c>
      <c r="BJ8" s="37">
        <f>BS!BI46/BS!BI44</f>
        <v>0.20923193340900492</v>
      </c>
      <c r="BK8" s="37">
        <f>BS!BJ46/BS!BJ44</f>
        <v>0.19924071991001124</v>
      </c>
      <c r="BL8" s="37">
        <f>BS!BK46/BS!BK44</f>
        <v>0.19600214649852429</v>
      </c>
      <c r="BM8" s="37">
        <f>BS!BL46/BS!BL44</f>
        <v>0.14785934971310871</v>
      </c>
      <c r="BN8" s="37">
        <f>BS!BM46/BS!BM44</f>
        <v>0.31796262808921033</v>
      </c>
      <c r="BO8" s="37">
        <f>BS!BN46/BS!BN44</f>
        <v>0.15495367070563079</v>
      </c>
      <c r="BP8" s="37">
        <f>BS!BO46/BS!BO44</f>
        <v>0.13043478260869565</v>
      </c>
      <c r="BQ8" s="37">
        <f>BS!BP46/BS!BP44</f>
        <v>0.15914625411832115</v>
      </c>
      <c r="BR8" s="37">
        <f>BS!BQ46/BS!BQ44</f>
        <v>0.14883955600403631</v>
      </c>
      <c r="BS8" s="37">
        <f>BS!BR46/BS!BR44</f>
        <v>0.10897294919727293</v>
      </c>
    </row>
    <row r="9" spans="1:71" s="28" customFormat="1" ht="30">
      <c r="A9" s="36" t="s">
        <v>291</v>
      </c>
      <c r="B9" s="26" t="s">
        <v>230</v>
      </c>
      <c r="C9" s="22" t="s">
        <v>255</v>
      </c>
      <c r="D9" s="37">
        <f>BS!C49/BS!C44</f>
        <v>0.1282288929354167</v>
      </c>
      <c r="E9" s="37">
        <f>BS!D49/BS!D44</f>
        <v>7.3537731172322887E-2</v>
      </c>
      <c r="F9" s="37">
        <f>BS!E49/BS!E44</f>
        <v>6.7410751609397204E-2</v>
      </c>
      <c r="G9" s="37">
        <f>BS!F49/BS!F44</f>
        <v>-3.9671154733442383E-2</v>
      </c>
      <c r="H9" s="37">
        <f>BS!G49/BS!G44</f>
        <v>8.1188845401174173E-2</v>
      </c>
      <c r="I9" s="37">
        <f>BS!H49/BS!H44</f>
        <v>6.4988821348082565E-2</v>
      </c>
      <c r="J9" s="37">
        <f>BS!I49/BS!I44</f>
        <v>4.2913612849848314E-2</v>
      </c>
      <c r="K9" s="37">
        <f>BS!J49/BS!J44</f>
        <v>-3.6350061240583216E-2</v>
      </c>
      <c r="L9" s="37">
        <f>BS!K49/BS!K44</f>
        <v>1.899797798247585E-2</v>
      </c>
      <c r="M9" s="37">
        <f>BS!L49/BS!L44</f>
        <v>9.020046474525717E-2</v>
      </c>
      <c r="N9" s="37">
        <f>BS!M49/BS!M44</f>
        <v>-0.20708783972542602</v>
      </c>
      <c r="O9" s="37">
        <f>BS!N49/BS!N44</f>
        <v>-4.8049043161295664E-2</v>
      </c>
      <c r="P9" s="37">
        <f>BS!O49/BS!O44</f>
        <v>1.1308820880286624E-2</v>
      </c>
      <c r="Q9" s="37">
        <f>BS!P49/BS!P44</f>
        <v>-0.16494687868897992</v>
      </c>
      <c r="R9" s="37">
        <f>BS!Q49/BS!Q44</f>
        <v>-5.0300467393723574E-3</v>
      </c>
      <c r="S9" s="37">
        <f>BS!R49/BS!R44</f>
        <v>-4.1587855265420422E-2</v>
      </c>
      <c r="T9" s="37">
        <f>BS!S49/BS!S44</f>
        <v>3.9548596990646605E-2</v>
      </c>
      <c r="U9" s="37">
        <f>BS!T49/BS!T44</f>
        <v>3.4603893164327749E-2</v>
      </c>
      <c r="V9" s="37">
        <f>BS!U49/BS!U44</f>
        <v>1.8711494858346885E-2</v>
      </c>
      <c r="W9" s="37">
        <f>BS!V49/BS!V44</f>
        <v>7.7697244902414517E-2</v>
      </c>
      <c r="X9" s="37">
        <f>BS!W49/BS!W44</f>
        <v>2.282161877569204E-2</v>
      </c>
      <c r="Y9" s="37">
        <f>BS!X49/BS!X44</f>
        <v>5.5730909644052334E-2</v>
      </c>
      <c r="Z9" s="37">
        <f>BS!Y49/BS!Y44</f>
        <v>4.9642604665776462E-2</v>
      </c>
      <c r="AA9" s="37">
        <f>BS!Z49/BS!Z44</f>
        <v>0.10575403707557712</v>
      </c>
      <c r="AB9" s="37">
        <f>BS!AA49/BS!AA44</f>
        <v>7.1625772835089641E-2</v>
      </c>
      <c r="AC9" s="37">
        <f>BS!AB49/BS!AB44</f>
        <v>7.0232687098769384E-2</v>
      </c>
      <c r="AD9" s="37">
        <f>BS!AC49/BS!AC44</f>
        <v>4.6058263826040162E-2</v>
      </c>
      <c r="AE9" s="37">
        <f>BS!AD49/BS!AD44</f>
        <v>7.8977871443624864E-2</v>
      </c>
      <c r="AF9" s="37">
        <f>BS!AE49/BS!AE44</f>
        <v>-8.9205482568389921E-2</v>
      </c>
      <c r="AG9" s="37">
        <f>BS!AF49/BS!AF44</f>
        <v>-5.7984366275823561E-2</v>
      </c>
      <c r="AH9" s="37">
        <f>BS!AG49/BS!AG44</f>
        <v>2.0482713633398566E-2</v>
      </c>
      <c r="AI9" s="37">
        <f>BS!AH49/BS!AH44</f>
        <v>6.3775702816298796E-2</v>
      </c>
      <c r="AJ9" s="37">
        <f>BS!AI49/BS!AI44</f>
        <v>-4.5073086166817697E-2</v>
      </c>
      <c r="AK9" s="37">
        <f>BS!AJ49/BS!AJ44</f>
        <v>-1.101578222645906E-3</v>
      </c>
      <c r="AL9" s="37">
        <f>BS!AK49/BS!AK44</f>
        <v>0.10235144521834849</v>
      </c>
      <c r="AM9" s="37">
        <f>BS!AL49/BS!AL44</f>
        <v>7.2803198928437771E-2</v>
      </c>
      <c r="AN9" s="37">
        <f>BS!AM49/BS!AM44</f>
        <v>4.1703922782401356E-2</v>
      </c>
      <c r="AO9" s="37">
        <f>BS!AN49/BS!AN44</f>
        <v>3.8101766878220297E-2</v>
      </c>
      <c r="AP9" s="37">
        <f>BS!AO49/BS!AO44</f>
        <v>0.1456793464472371</v>
      </c>
      <c r="AQ9" s="37">
        <f>BS!AP49/BS!AP44</f>
        <v>7.575605142960623E-2</v>
      </c>
      <c r="AR9" s="37">
        <f>BS!AQ49/BS!AQ44</f>
        <v>-1.1520737327188941E-2</v>
      </c>
      <c r="AS9" s="37">
        <f>BS!AR49/BS!AR44</f>
        <v>-3.6182612918892659E-2</v>
      </c>
      <c r="AT9" s="37">
        <f>BS!AS49/BS!AS44</f>
        <v>9.5068541926295186E-2</v>
      </c>
      <c r="AU9" s="37">
        <f>BS!AT49/BS!AT44</f>
        <v>-1.2997730554982465E-2</v>
      </c>
      <c r="AV9" s="37">
        <f>BS!AU49/BS!AU44</f>
        <v>1.9746121297602257E-2</v>
      </c>
      <c r="AW9" s="37">
        <f>BS!AV49/BS!AV44</f>
        <v>2.451802179379715E-2</v>
      </c>
      <c r="AX9" s="37">
        <f>BS!AW49/BS!AW44</f>
        <v>9.3296971436773374E-2</v>
      </c>
      <c r="AY9" s="37">
        <f>BS!AX49/BS!AX44</f>
        <v>6.9809461235216821E-2</v>
      </c>
      <c r="AZ9" s="37">
        <f>BS!AY49/BS!AY44</f>
        <v>4.9017962061440323E-2</v>
      </c>
      <c r="BA9" s="37">
        <f>BS!AZ49/BS!AZ44</f>
        <v>-5.5476020042949173E-3</v>
      </c>
      <c r="BB9" s="37">
        <f>BS!BA49/BS!BA44</f>
        <v>4.3052555795536351E-2</v>
      </c>
      <c r="BC9" s="37">
        <f>BS!BB49/BS!BB44</f>
        <v>9.3852013057671383E-3</v>
      </c>
      <c r="BD9" s="37">
        <f>BS!BC49/BS!BC44</f>
        <v>5.7035647279549719E-2</v>
      </c>
      <c r="BE9" s="37">
        <f>BS!BD49/BS!BD44</f>
        <v>7.6115086010047194E-3</v>
      </c>
      <c r="BF9" s="37">
        <f>BS!BE49/BS!BE44</f>
        <v>8.1348117246679105E-2</v>
      </c>
      <c r="BG9" s="37">
        <f>BS!BF49/BS!BF44</f>
        <v>-6.9280660377358493E-3</v>
      </c>
      <c r="BH9" s="37">
        <f>BS!BG49/BS!BG44</f>
        <v>7.1188195702821646E-3</v>
      </c>
      <c r="BI9" s="37">
        <f>BS!BH49/BS!BH44</f>
        <v>-1.1494252873563218E-2</v>
      </c>
      <c r="BJ9" s="37">
        <f>BS!BI49/BS!BI44</f>
        <v>5.5870853827721022E-2</v>
      </c>
      <c r="BK9" s="37">
        <f>BS!BJ49/BS!BJ44</f>
        <v>3.4026996625421822E-2</v>
      </c>
      <c r="BL9" s="37">
        <f>BS!BK49/BS!BK44</f>
        <v>7.2444325194526427E-3</v>
      </c>
      <c r="BM9" s="37">
        <f>BS!BL49/BS!BL44</f>
        <v>-0.16095336177725469</v>
      </c>
      <c r="BN9" s="37">
        <f>BS!BM49/BS!BM44</f>
        <v>0.14767932489451477</v>
      </c>
      <c r="BO9" s="37">
        <f>BS!BN49/BS!BN44</f>
        <v>2.6229508196721311E-2</v>
      </c>
      <c r="BP9" s="37">
        <f>BS!BO49/BS!BO44</f>
        <v>-0.10729813664596272</v>
      </c>
      <c r="BQ9" s="37">
        <f>BS!BP49/BS!BP44</f>
        <v>-6.3744449219309551E-2</v>
      </c>
      <c r="BR9" s="37">
        <f>BS!BQ49/BS!BQ44</f>
        <v>-9.1069626639757817E-2</v>
      </c>
      <c r="BS9" s="37">
        <f>BS!BR49/BS!BR44</f>
        <v>-9.0279305036287658E-2</v>
      </c>
    </row>
    <row r="10" spans="1:71" s="28" customFormat="1" ht="30">
      <c r="A10" s="36" t="s">
        <v>292</v>
      </c>
      <c r="B10" s="26" t="s">
        <v>231</v>
      </c>
      <c r="C10" s="22" t="s">
        <v>256</v>
      </c>
      <c r="D10" s="37">
        <f>BS!C50/BS!C44</f>
        <v>0.12580824546673791</v>
      </c>
      <c r="E10" s="37">
        <f>BS!D50/BS!D44</f>
        <v>8.1976869645346229E-2</v>
      </c>
      <c r="F10" s="37">
        <f>BS!E50/BS!E44</f>
        <v>4.7554552294958613E-2</v>
      </c>
      <c r="G10" s="37">
        <f>BS!F50/BS!F44</f>
        <v>-2.4881506648211062E-2</v>
      </c>
      <c r="H10" s="37">
        <f>BS!G50/BS!G44</f>
        <v>8.7451076320939333E-2</v>
      </c>
      <c r="I10" s="37">
        <f>BS!H50/BS!H44</f>
        <v>5.3442037118511664E-2</v>
      </c>
      <c r="J10" s="37">
        <f>BS!I50/BS!I44</f>
        <v>2.9575710978697801E-2</v>
      </c>
      <c r="K10" s="37">
        <f>BS!J50/BS!J44</f>
        <v>-6.1978825858626539E-2</v>
      </c>
      <c r="L10" s="37">
        <f>BS!K50/BS!K44</f>
        <v>6.68613794652887E-3</v>
      </c>
      <c r="M10" s="37">
        <f>BS!L50/BS!L44</f>
        <v>5.1806957305864806E-2</v>
      </c>
      <c r="N10" s="37">
        <f>BS!M50/BS!M44</f>
        <v>-0.29636428942012216</v>
      </c>
      <c r="O10" s="37">
        <f>BS!N50/BS!N44</f>
        <v>-7.2073564741943486E-2</v>
      </c>
      <c r="P10" s="37">
        <f>BS!O50/BS!O44</f>
        <v>-5.5883589199575666E-2</v>
      </c>
      <c r="Q10" s="37">
        <f>BS!P50/BS!P44</f>
        <v>-0.16326643983056732</v>
      </c>
      <c r="R10" s="37">
        <f>BS!Q50/BS!Q44</f>
        <v>1.5594628681652942E-2</v>
      </c>
      <c r="S10" s="37">
        <f>BS!R50/BS!R44</f>
        <v>-0.39481441450293547</v>
      </c>
      <c r="T10" s="37">
        <f>BS!S50/BS!S44</f>
        <v>6.4135149789887491E-2</v>
      </c>
      <c r="U10" s="37">
        <f>BS!T50/BS!T44</f>
        <v>-5.9266636487098234E-2</v>
      </c>
      <c r="V10" s="37">
        <f>BS!U50/BS!U44</f>
        <v>-0.12568994343036438</v>
      </c>
      <c r="W10" s="37">
        <f>BS!V50/BS!V44</f>
        <v>0.10280312622800505</v>
      </c>
      <c r="X10" s="37">
        <f>BS!W50/BS!W44</f>
        <v>7.3669076402810688E-2</v>
      </c>
      <c r="Y10" s="37">
        <f>BS!X50/BS!X44</f>
        <v>0.130457103742014</v>
      </c>
      <c r="Z10" s="37">
        <f>BS!Y50/BS!Y44</f>
        <v>-9.6457466027806152E-2</v>
      </c>
      <c r="AA10" s="37">
        <f>BS!Z50/BS!Z44</f>
        <v>-5.7482560604308786E-2</v>
      </c>
      <c r="AB10" s="37">
        <f>BS!AA50/BS!AA44</f>
        <v>-3.1146712291480347E-2</v>
      </c>
      <c r="AC10" s="37">
        <f>BS!AB50/BS!AB44</f>
        <v>-4.2058566340350205E-2</v>
      </c>
      <c r="AD10" s="37">
        <f>BS!AC50/BS!AC44</f>
        <v>6.9564366607147224E-2</v>
      </c>
      <c r="AE10" s="37">
        <f>BS!AD50/BS!AD44</f>
        <v>0.10010537407797682</v>
      </c>
      <c r="AF10" s="37">
        <f>BS!AE50/BS!AE44</f>
        <v>-0.18620258203946996</v>
      </c>
      <c r="AG10" s="37">
        <f>BS!AF50/BS!AF44</f>
        <v>-6.1446119486320491E-2</v>
      </c>
      <c r="AH10" s="37">
        <f>BS!AG50/BS!AG44</f>
        <v>-7.1415525114155248E-2</v>
      </c>
      <c r="AI10" s="37">
        <f>BS!AH50/BS!AH44</f>
        <v>-1.4874285858102836E-2</v>
      </c>
      <c r="AJ10" s="37">
        <f>BS!AI50/BS!AI44</f>
        <v>-5.7444545132185498E-2</v>
      </c>
      <c r="AK10" s="37">
        <f>BS!AJ50/BS!AJ44</f>
        <v>-5.6625357483317436E-2</v>
      </c>
      <c r="AL10" s="37">
        <f>BS!AK50/BS!AK44</f>
        <v>2.5621073807671143E-2</v>
      </c>
      <c r="AM10" s="37">
        <f>BS!AL50/BS!AL44</f>
        <v>1.2941477731597296E-2</v>
      </c>
      <c r="AN10" s="37">
        <f>BS!AM50/BS!AM44</f>
        <v>-0.37483091455166567</v>
      </c>
      <c r="AO10" s="37">
        <f>BS!AN50/BS!AN44</f>
        <v>-5.0087348798124764E-2</v>
      </c>
      <c r="AP10" s="37">
        <f>BS!AO50/BS!AO44</f>
        <v>0.10561033777041083</v>
      </c>
      <c r="AQ10" s="37">
        <f>BS!AP50/BS!AP44</f>
        <v>0.27529728968389705</v>
      </c>
      <c r="AR10" s="37">
        <f>BS!AQ50/BS!AQ44</f>
        <v>-0.1119815668202765</v>
      </c>
      <c r="AS10" s="37">
        <f>BS!AR50/BS!AR44</f>
        <v>-1.2384652744050508E-2</v>
      </c>
      <c r="AT10" s="37">
        <f>BS!AS50/BS!AS44</f>
        <v>8.2072280576820367E-2</v>
      </c>
      <c r="AU10" s="37">
        <f>BS!AT50/BS!AT44</f>
        <v>-3.6517433463998349E-2</v>
      </c>
      <c r="AV10" s="37">
        <f>BS!AU50/BS!AU44</f>
        <v>-1.0074551682450132E-2</v>
      </c>
      <c r="AW10" s="37">
        <f>BS!AV50/BS!AV44</f>
        <v>4.5473595976529751E-2</v>
      </c>
      <c r="AX10" s="37">
        <f>BS!AW50/BS!AW44</f>
        <v>9.3584039041194209E-2</v>
      </c>
      <c r="AY10" s="37">
        <f>BS!AX50/BS!AX44</f>
        <v>6.5703022339027597E-2</v>
      </c>
      <c r="AZ10" s="37">
        <f>BS!AY50/BS!AY44</f>
        <v>4.230317273795535E-2</v>
      </c>
      <c r="BA10" s="37">
        <f>BS!AZ50/BS!AZ44</f>
        <v>-1.2526843235504653E-2</v>
      </c>
      <c r="BB10" s="37">
        <f>BS!BA50/BS!BA44</f>
        <v>3.2109431245500357E-2</v>
      </c>
      <c r="BC10" s="37">
        <f>BS!BB50/BS!BB44</f>
        <v>-6.5288356909684441E-3</v>
      </c>
      <c r="BD10" s="37">
        <f>BS!BC50/BS!BC44</f>
        <v>5.9912445278298934E-2</v>
      </c>
      <c r="BE10" s="37">
        <f>BS!BD50/BS!BD44</f>
        <v>1.3396255137768305E-2</v>
      </c>
      <c r="BF10" s="37">
        <f>BS!BE50/BS!BE44</f>
        <v>6.762542540344714E-2</v>
      </c>
      <c r="BG10" s="37">
        <f>BS!BF50/BS!BF44</f>
        <v>-4.7169811320754715E-3</v>
      </c>
      <c r="BH10" s="37">
        <f>BS!BG50/BS!BG44</f>
        <v>7.5071188195702824E-3</v>
      </c>
      <c r="BI10" s="37">
        <f>BS!BH50/BS!BH44</f>
        <v>-9.9950024987506252E-3</v>
      </c>
      <c r="BJ10" s="37">
        <f>BS!BI50/BS!BI44</f>
        <v>7.4032034304452002E-2</v>
      </c>
      <c r="BK10" s="37">
        <f>BS!BJ50/BS!BJ44</f>
        <v>2.5871766029246342E-2</v>
      </c>
      <c r="BL10" s="37">
        <f>BS!BK50/BS!BK44</f>
        <v>-2.6831231553528311E-2</v>
      </c>
      <c r="BM10" s="37">
        <f>BS!BL50/BS!BL44</f>
        <v>-0.1596292481977343</v>
      </c>
      <c r="BN10" s="37">
        <f>BS!BM50/BS!BM44</f>
        <v>0.12537673297166968</v>
      </c>
      <c r="BO10" s="37">
        <f>BS!BN50/BS!BN44</f>
        <v>1.5680684248039915E-2</v>
      </c>
      <c r="BP10" s="37">
        <f>BS!BO50/BS!BO44</f>
        <v>-9.9378881987577633E-2</v>
      </c>
      <c r="BQ10" s="37">
        <f>BS!BP50/BS!BP44</f>
        <v>-6.5320154705629574E-2</v>
      </c>
      <c r="BR10" s="37">
        <f>BS!BQ50/BS!BQ44</f>
        <v>-9.4349142280524725E-2</v>
      </c>
      <c r="BS10" s="37">
        <f>BS!BR50/BS!BR44</f>
        <v>-9.5227622608313175E-2</v>
      </c>
    </row>
    <row r="11" spans="1:71" s="28" customFormat="1">
      <c r="A11" s="36" t="s">
        <v>293</v>
      </c>
      <c r="B11" s="26" t="s">
        <v>232</v>
      </c>
      <c r="C11" s="22" t="s">
        <v>257</v>
      </c>
      <c r="D11" s="39">
        <v>3.5994488238962473E-2</v>
      </c>
      <c r="E11" s="39">
        <v>4.9035290222630867E-2</v>
      </c>
      <c r="F11" s="39">
        <v>1.4395438167401731E-2</v>
      </c>
      <c r="G11" s="39">
        <v>-1.6985982062612662E-2</v>
      </c>
      <c r="H11" s="39">
        <v>2.996464545393903E-2</v>
      </c>
      <c r="I11" s="39">
        <v>1.3759765562515595E-2</v>
      </c>
      <c r="J11" s="39">
        <v>7.5037963841231977E-3</v>
      </c>
      <c r="K11" s="39">
        <v>-2.634501097091892E-2</v>
      </c>
      <c r="L11" s="39">
        <v>6.3212924196918746E-4</v>
      </c>
      <c r="M11" s="39">
        <v>1.1416824323317792E-2</v>
      </c>
      <c r="N11" s="39">
        <v>-5.8867974810236409E-2</v>
      </c>
      <c r="O11" s="39">
        <v>-2.3174911089557063E-2</v>
      </c>
      <c r="P11" s="39">
        <v>-1.8439066675791441E-2</v>
      </c>
      <c r="Q11" s="39">
        <v>-4.4868111878234217E-2</v>
      </c>
      <c r="R11" s="39">
        <v>1.9512719440580256E-3</v>
      </c>
      <c r="S11" s="39">
        <v>-0.15198713962193305</v>
      </c>
      <c r="T11" s="39">
        <v>1.9910184008721649E-2</v>
      </c>
      <c r="U11" s="39">
        <v>-1.8282733037090569E-2</v>
      </c>
      <c r="V11" s="39">
        <v>-3.3293341331733652E-2</v>
      </c>
      <c r="W11" s="39">
        <v>3.0729997629253731E-2</v>
      </c>
      <c r="X11" s="39">
        <v>2.2724116599967172E-2</v>
      </c>
      <c r="Y11" s="39">
        <v>4.2236118341413852E-2</v>
      </c>
      <c r="Z11" s="39">
        <v>-1.9569099696895225E-2</v>
      </c>
      <c r="AA11" s="39">
        <v>4.0804931650927925E-2</v>
      </c>
      <c r="AB11" s="39">
        <v>-1.2483449971628523E-2</v>
      </c>
      <c r="AC11" s="39">
        <v>-2.8746697370477829E-3</v>
      </c>
      <c r="AD11" s="39">
        <v>2.1917303619117784E-2</v>
      </c>
      <c r="AE11" s="39">
        <v>3.2551215816464439E-2</v>
      </c>
      <c r="AF11" s="39">
        <v>-4.7954969114368216E-2</v>
      </c>
      <c r="AG11" s="39">
        <v>-3.5956971241898465E-3</v>
      </c>
      <c r="AH11" s="39">
        <v>-2.0896742833780041E-2</v>
      </c>
      <c r="AI11" s="39">
        <v>-4.9879980976703965E-3</v>
      </c>
      <c r="AJ11" s="39">
        <v>-1.921604077994149E-2</v>
      </c>
      <c r="AK11" s="39">
        <v>-1.5341098169717137E-2</v>
      </c>
      <c r="AL11" s="39">
        <v>6.8795227152705432E-3</v>
      </c>
      <c r="AM11" s="39">
        <v>5.5216583812357804E-3</v>
      </c>
      <c r="AN11" s="39">
        <v>-0.10067834237789837</v>
      </c>
      <c r="AO11" s="39">
        <v>-1.5113795761565971E-2</v>
      </c>
      <c r="AP11" s="39">
        <v>4.1182967081236428E-2</v>
      </c>
      <c r="AQ11" s="39">
        <v>8.1373081337317243E-2</v>
      </c>
      <c r="AR11" s="39">
        <v>-3.1608813681711513E-2</v>
      </c>
      <c r="AS11" s="39">
        <v>-4.8788867892114755E-3</v>
      </c>
      <c r="AT11" s="39">
        <v>3.1730900177039362E-2</v>
      </c>
      <c r="AU11" s="39">
        <v>-1.3107591480065538E-2</v>
      </c>
      <c r="AV11" s="39">
        <v>-3.667979894036136E-3</v>
      </c>
      <c r="AW11" s="39">
        <v>1.3764992816812E-2</v>
      </c>
      <c r="AX11" s="39">
        <v>4.2126708727655095E-2</v>
      </c>
      <c r="AY11" s="39">
        <v>1.4258524468531241E-2</v>
      </c>
      <c r="AZ11" s="39">
        <v>1.5248570446520638E-2</v>
      </c>
      <c r="BA11" s="39">
        <v>-8.7441579978893413E-3</v>
      </c>
      <c r="BB11" s="39">
        <v>1.3936249073387696E-2</v>
      </c>
      <c r="BC11" s="39">
        <v>-3.4773537338085715E-3</v>
      </c>
      <c r="BD11" s="39">
        <v>2.7263595924809873E-2</v>
      </c>
      <c r="BE11" s="39">
        <v>4.3882504593949706E-3</v>
      </c>
      <c r="BF11" s="39">
        <v>3.1315128520280018E-2</v>
      </c>
      <c r="BG11" s="39">
        <v>-1.6802569804793676E-3</v>
      </c>
      <c r="BH11" s="39">
        <v>2.347105974048979E-3</v>
      </c>
      <c r="BI11" s="39">
        <v>-2.8052949943017445E-3</v>
      </c>
      <c r="BJ11" s="39">
        <v>2.6298342541436464E-2</v>
      </c>
      <c r="BK11" s="39">
        <v>6.592682122843644E-3</v>
      </c>
      <c r="BL11" s="39">
        <v>-9.9661939675988933E-3</v>
      </c>
      <c r="BM11" s="39">
        <v>-4.9399532338986134E-2</v>
      </c>
      <c r="BN11" s="39">
        <v>3.7928119359334662E-2</v>
      </c>
      <c r="BO11" s="39">
        <v>1.4045868539449139E-3</v>
      </c>
      <c r="BP11" s="39">
        <v>-2.7751470167169567E-2</v>
      </c>
      <c r="BQ11" s="39">
        <v>-1.8608873255418133E-2</v>
      </c>
      <c r="BR11" s="39">
        <v>-2.997373902019379E-2</v>
      </c>
      <c r="BS11" s="39">
        <v>-3.4526428047723788E-2</v>
      </c>
    </row>
    <row r="12" spans="1:71" s="28" customFormat="1" ht="30">
      <c r="A12" s="36" t="s">
        <v>294</v>
      </c>
      <c r="B12" s="26" t="s">
        <v>233</v>
      </c>
      <c r="C12" s="22" t="s">
        <v>258</v>
      </c>
      <c r="D12" s="39">
        <v>0.11042249003345093</v>
      </c>
      <c r="E12" s="39">
        <v>0.14172049049892355</v>
      </c>
      <c r="F12" s="39">
        <v>3.9038491222654112E-2</v>
      </c>
      <c r="G12" s="39">
        <v>-4.6616807788429256E-2</v>
      </c>
      <c r="H12" s="39">
        <v>8.1448374024278569E-2</v>
      </c>
      <c r="I12" s="39">
        <v>3.8759969359708012E-2</v>
      </c>
      <c r="J12" s="39">
        <v>2.2930135894233823E-2</v>
      </c>
      <c r="K12" s="39">
        <v>-8.4583499705283977E-2</v>
      </c>
      <c r="L12" s="39">
        <v>2.118059215314271E-3</v>
      </c>
      <c r="M12" s="39">
        <v>4.2371335216749503E-2</v>
      </c>
      <c r="N12" s="39">
        <v>-0.27110441683053704</v>
      </c>
      <c r="O12" s="39">
        <v>-0.12360325562146503</v>
      </c>
      <c r="P12" s="39">
        <v>-0.1004713778959144</v>
      </c>
      <c r="Q12" s="39">
        <v>-0.26869220305659386</v>
      </c>
      <c r="R12" s="39">
        <v>1.2568065929091609E-2</v>
      </c>
      <c r="S12" s="39">
        <v>-1.3323184529932111</v>
      </c>
      <c r="T12" s="39">
        <v>0.30710691051920957</v>
      </c>
      <c r="U12" s="39">
        <v>-0.2519452225334578</v>
      </c>
      <c r="V12" s="39">
        <v>-0.51094410521371536</v>
      </c>
      <c r="W12" s="39">
        <v>0.46957458266020469</v>
      </c>
      <c r="X12" s="39">
        <v>0.29473167137418643</v>
      </c>
      <c r="Y12" s="39">
        <v>0.44986305030396151</v>
      </c>
      <c r="Z12" s="39">
        <v>-0.19595104505036584</v>
      </c>
      <c r="AA12" s="39">
        <v>0.31211203257684855</v>
      </c>
      <c r="AB12" s="39">
        <v>-9.8675779581375481E-2</v>
      </c>
      <c r="AC12" s="39">
        <v>-3.5532516493873706E-2</v>
      </c>
      <c r="AD12" s="39">
        <v>0.24629921259842519</v>
      </c>
      <c r="AE12" s="39">
        <v>0.1983436564827058</v>
      </c>
      <c r="AF12" s="39">
        <v>-0.23026835389718658</v>
      </c>
      <c r="AG12" s="39">
        <v>-1.9854291787918189E-2</v>
      </c>
      <c r="AH12" s="39">
        <v>-0.12642282939788838</v>
      </c>
      <c r="AI12" s="39">
        <v>-3.1146237665435162E-2</v>
      </c>
      <c r="AJ12" s="39">
        <v>-7.2175522571061412E-2</v>
      </c>
      <c r="AK12" s="39">
        <v>-4.4348599876542223E-2</v>
      </c>
      <c r="AL12" s="39">
        <v>1.9034831371929548E-2</v>
      </c>
      <c r="AM12" s="39">
        <v>1.5338577011757396E-2</v>
      </c>
      <c r="AN12" s="39">
        <v>-0.30480280046674446</v>
      </c>
      <c r="AO12" s="39">
        <v>-4.8805370223011166E-2</v>
      </c>
      <c r="AP12" s="39">
        <v>0.12629654575194843</v>
      </c>
      <c r="AQ12" s="39">
        <v>0.23097296948107682</v>
      </c>
      <c r="AR12" s="39">
        <v>-8.0726538849646826E-2</v>
      </c>
      <c r="AS12" s="39">
        <v>-1.154471544715447E-2</v>
      </c>
      <c r="AT12" s="39">
        <v>7.3345400173132916E-2</v>
      </c>
      <c r="AU12" s="39">
        <v>-2.9490822517471774E-2</v>
      </c>
      <c r="AV12" s="39">
        <v>-8.4612973989345031E-3</v>
      </c>
      <c r="AW12" s="39">
        <v>3.1849103277674706E-2</v>
      </c>
      <c r="AX12" s="39">
        <v>9.297940237888018E-2</v>
      </c>
      <c r="AY12" s="39">
        <v>3.051432516396272E-2</v>
      </c>
      <c r="AZ12" s="39">
        <v>3.2957385020598369E-2</v>
      </c>
      <c r="BA12" s="39">
        <v>-1.9484009674818597E-2</v>
      </c>
      <c r="BB12" s="39">
        <v>3.15584502786544E-2</v>
      </c>
      <c r="BC12" s="39">
        <v>-8.0112157019827761E-3</v>
      </c>
      <c r="BD12" s="39">
        <v>6.1998303204333353E-2</v>
      </c>
      <c r="BE12" s="39">
        <v>1.0093363613424174E-2</v>
      </c>
      <c r="BF12" s="39">
        <v>7.0670525808007714E-2</v>
      </c>
      <c r="BG12" s="39">
        <v>-3.4378159757330637E-3</v>
      </c>
      <c r="BH12" s="39">
        <v>4.7482530012542554E-3</v>
      </c>
      <c r="BI12" s="39">
        <v>-5.9986877870465832E-3</v>
      </c>
      <c r="BJ12" s="39">
        <v>5.6945973106187493E-2</v>
      </c>
      <c r="BK12" s="39">
        <v>1.3829983404019915E-2</v>
      </c>
      <c r="BL12" s="39">
        <v>-2.0998103695481243E-2</v>
      </c>
      <c r="BM12" s="39">
        <v>-0.10743556828280836</v>
      </c>
      <c r="BN12" s="39">
        <v>8.3253924469632368E-2</v>
      </c>
      <c r="BO12" s="39">
        <v>3.0849320350911018E-3</v>
      </c>
      <c r="BP12" s="39">
        <v>-6.227450205110463E-2</v>
      </c>
      <c r="BQ12" s="39">
        <v>-4.2732815675647504E-2</v>
      </c>
      <c r="BR12" s="39">
        <v>-7.3060368612735904E-2</v>
      </c>
      <c r="BS12" s="39">
        <v>-9.3423109294216669E-2</v>
      </c>
    </row>
    <row r="13" spans="1:71" s="28" customFormat="1">
      <c r="A13" s="40" t="s">
        <v>295</v>
      </c>
      <c r="B13" s="22" t="s">
        <v>234</v>
      </c>
      <c r="C13" s="22" t="s">
        <v>259</v>
      </c>
      <c r="D13" s="41">
        <f>BS!C27/BS!C17</f>
        <v>0.67402937365333415</v>
      </c>
      <c r="E13" s="41">
        <f>BS!D27/BS!D17</f>
        <v>0.63537427249871514</v>
      </c>
      <c r="F13" s="41">
        <f>BS!E27/BS!E17</f>
        <v>0.6271800407820558</v>
      </c>
      <c r="G13" s="41">
        <f>BS!F27/BS!F17</f>
        <v>0.64392806123824153</v>
      </c>
      <c r="H13" s="41">
        <f>BS!G27/BS!G17</f>
        <v>0.62051236329053727</v>
      </c>
      <c r="I13" s="41">
        <f>BS!H27/BS!H17</f>
        <v>0.66800796713865562</v>
      </c>
      <c r="J13" s="41">
        <f>BS!I27/BS!I17</f>
        <v>0.67724547911281163</v>
      </c>
      <c r="K13" s="41">
        <f>BS!J27/BS!J17</f>
        <v>0.70003436785559514</v>
      </c>
      <c r="L13" s="41">
        <f>BS!K27/BS!K17</f>
        <v>0.7030843619545305</v>
      </c>
      <c r="M13" s="41">
        <f>BS!L27/BS!L17</f>
        <v>0.75759044691416411</v>
      </c>
      <c r="N13" s="41">
        <f>BS!M27/BS!M17</f>
        <v>0.80939874017019187</v>
      </c>
      <c r="O13" s="41">
        <f>BS!N27/BS!N17</f>
        <v>0.8158776092521578</v>
      </c>
      <c r="P13" s="41">
        <f>BS!O27/BS!O17</f>
        <v>0.81711804641090913</v>
      </c>
      <c r="Q13" s="41">
        <f>BS!P27/BS!P17</f>
        <v>0.8503594709928266</v>
      </c>
      <c r="R13" s="41">
        <f>BS!Q27/BS!Q17</f>
        <v>0.8387174211248285</v>
      </c>
      <c r="S13" s="41">
        <f>BS!R27/BS!R17</f>
        <v>0.94303420022298845</v>
      </c>
      <c r="T13" s="41">
        <f>BS!S27/BS!S17</f>
        <v>0.92693230812671723</v>
      </c>
      <c r="U13" s="41">
        <f>BS!T27/BS!T17</f>
        <v>0.92797666650985544</v>
      </c>
      <c r="V13" s="41">
        <f>BS!U27/BS!U17</f>
        <v>0.94228854451224187</v>
      </c>
      <c r="W13" s="41">
        <f>BS!V27/BS!V17</f>
        <v>0.92676666966847199</v>
      </c>
      <c r="X13" s="41">
        <f>BS!W27/BS!W17</f>
        <v>0.91917314198609501</v>
      </c>
      <c r="Y13" s="41">
        <f>BS!X27/BS!X17</f>
        <v>0.89273740888426079</v>
      </c>
      <c r="Z13" s="41">
        <f>BS!Y27/BS!Y17</f>
        <v>0.90802597455360468</v>
      </c>
      <c r="AA13" s="41">
        <f>BS!Z27/BS!Z17</f>
        <v>0.8335640526788386</v>
      </c>
      <c r="AB13" s="41">
        <f>BS!AA27/BS!AA17</f>
        <v>0.92067293521193194</v>
      </c>
      <c r="AC13" s="41">
        <f>BS!AB27/BS!AB17</f>
        <v>0.91740858065994135</v>
      </c>
      <c r="AD13" s="41">
        <f>BS!AC27/BS!AC17</f>
        <v>0.90443289762117407</v>
      </c>
      <c r="AE13" s="41">
        <f>BS!AD27/BS!AD17</f>
        <v>0.77535073444545599</v>
      </c>
      <c r="AF13" s="41">
        <f>BS!AE27/BS!AE17</f>
        <v>0.80879512591631431</v>
      </c>
      <c r="AG13" s="41">
        <f>BS!AF27/BS!AF17</f>
        <v>0.8290456742478175</v>
      </c>
      <c r="AH13" s="41">
        <f>BS!AG27/BS!AG17</f>
        <v>0.84049544414777644</v>
      </c>
      <c r="AI13" s="41">
        <f>BS!AH27/BS!AH17</f>
        <v>0.83924301327660822</v>
      </c>
      <c r="AJ13" s="41">
        <f>BS!AI27/BS!AI17</f>
        <v>0.65485191322191616</v>
      </c>
      <c r="AK13" s="41">
        <f>BS!AJ27/BS!AJ17</f>
        <v>0.65328413946238129</v>
      </c>
      <c r="AL13" s="41">
        <f>BS!AK27/BS!AK17</f>
        <v>0.62333622138358935</v>
      </c>
      <c r="AM13" s="41">
        <f>BS!AL27/BS!AL17</f>
        <v>0.65711050184765774</v>
      </c>
      <c r="AN13" s="41">
        <f>BS!AM27/BS!AM17</f>
        <v>0.68318001788680205</v>
      </c>
      <c r="AO13" s="41">
        <f>BS!AN27/BS!AN17</f>
        <v>0.69731611580579023</v>
      </c>
      <c r="AP13" s="41">
        <f>BS!AO27/BS!AO17</f>
        <v>0.65033515611218906</v>
      </c>
      <c r="AQ13" s="41">
        <f>BS!AP27/BS!AP17</f>
        <v>0.64487802256129101</v>
      </c>
      <c r="AR13" s="41">
        <f>BS!AQ27/BS!AQ17</f>
        <v>0.5709844559585493</v>
      </c>
      <c r="AS13" s="41">
        <f>BS!AR27/BS!AR17</f>
        <v>0.58373205741626788</v>
      </c>
      <c r="AT13" s="41">
        <f>BS!AS27/BS!AS17</f>
        <v>0.55114638447971775</v>
      </c>
      <c r="AU13" s="41">
        <f>BS!AT27/BS!AT17</f>
        <v>0.55998350968805832</v>
      </c>
      <c r="AV13" s="41">
        <f>BS!AU27/BS!AU17</f>
        <v>0.57286769644056412</v>
      </c>
      <c r="AW13" s="41">
        <f>BS!AV27/BS!AV17</f>
        <v>0.56279502692640115</v>
      </c>
      <c r="AX13" s="41">
        <f>BS!AW27/BS!AW17</f>
        <v>0.53141446299785589</v>
      </c>
      <c r="AY13" s="41">
        <f>BS!AX27/BS!AX17</f>
        <v>0.53402101486417231</v>
      </c>
      <c r="AZ13" s="41">
        <f>BS!AY27/BS!AY17</f>
        <v>0.54046965538273872</v>
      </c>
      <c r="BA13" s="41">
        <f>BS!AZ27/BS!AZ17</f>
        <v>0.56171735241502685</v>
      </c>
      <c r="BB13" s="41">
        <f>BS!BA27/BS!BA17</f>
        <v>0.55511648481273967</v>
      </c>
      <c r="BC13" s="41">
        <f>BS!BB27/BS!BB17</f>
        <v>0.57639284493562726</v>
      </c>
      <c r="BD13" s="41">
        <f>BS!BC27/BS!BC17</f>
        <v>0.54386675148921404</v>
      </c>
      <c r="BE13" s="41">
        <f>BS!BD27/BS!BD17</f>
        <v>0.58450704225352113</v>
      </c>
      <c r="BF13" s="41">
        <f>BS!BE27/BS!BE17</f>
        <v>0.52788124452234886</v>
      </c>
      <c r="BG13" s="41">
        <f>BS!BF27/BS!BF17</f>
        <v>0.49756910056720993</v>
      </c>
      <c r="BH13" s="41">
        <f>BS!BG27/BS!BG17</f>
        <v>0.51355237929231301</v>
      </c>
      <c r="BI13" s="41">
        <f>BS!BH27/BS!BH17</f>
        <v>0.55136684303350969</v>
      </c>
      <c r="BJ13" s="41">
        <f>BS!BI27/BS!BI17</f>
        <v>0.5249446167478955</v>
      </c>
      <c r="BK13" s="41">
        <f>BS!BJ27/BS!BJ17</f>
        <v>0.52169173751907572</v>
      </c>
      <c r="BL13" s="41">
        <f>BS!BK27/BS!BK17</f>
        <v>0.52911269286882712</v>
      </c>
      <c r="BM13" s="41">
        <f>BS!BL27/BS!BL17</f>
        <v>0.55188987400839939</v>
      </c>
      <c r="BN13" s="41">
        <f>BS!BM27/BS!BM17</f>
        <v>0.53727000044768769</v>
      </c>
      <c r="BO13" s="41">
        <f>BS!BN27/BS!BN17</f>
        <v>0.55183399345617357</v>
      </c>
      <c r="BP13" s="41">
        <f>BS!BO27/BS!BO17</f>
        <v>0.55702367531003383</v>
      </c>
      <c r="BQ13" s="41">
        <f>BS!BP27/BS!BP17</f>
        <v>0.57213339424394705</v>
      </c>
      <c r="BR13" s="41">
        <f>BS!BQ27/BS!BQ17</f>
        <v>0.60703707028094422</v>
      </c>
      <c r="BS13" s="41">
        <f>BS!BR27/BS!BR17</f>
        <v>0.65336384036608441</v>
      </c>
    </row>
    <row r="14" spans="1:71" s="28" customFormat="1">
      <c r="A14" s="42" t="s">
        <v>296</v>
      </c>
      <c r="B14" s="26" t="s">
        <v>235</v>
      </c>
      <c r="C14" s="22" t="s">
        <v>260</v>
      </c>
      <c r="D14" s="43">
        <f>(BS!C21+BS!C24)/BS!C17</f>
        <v>0.32544036207340798</v>
      </c>
      <c r="E14" s="43">
        <f>(BS!D21+BS!D24)/BS!D17</f>
        <v>0.41513411026071984</v>
      </c>
      <c r="F14" s="43">
        <f>(BS!E21+BS!E24)/BS!E17</f>
        <v>0.39528093353210303</v>
      </c>
      <c r="G14" s="43">
        <f>(BS!F21+BS!F24)/BS!F17</f>
        <v>0.37299196787148592</v>
      </c>
      <c r="H14" s="43">
        <f>(BS!G21+BS!G24)/BS!G17</f>
        <v>0.41420655677075074</v>
      </c>
      <c r="I14" s="43">
        <f>(BS!H21+BS!H24)/BS!H17</f>
        <v>0.44143160298333356</v>
      </c>
      <c r="J14" s="43">
        <f>(BS!I21+BS!I24)/BS!I17</f>
        <v>0.43242362979633636</v>
      </c>
      <c r="K14" s="43">
        <f>(BS!J21+BS!J24)/BS!J17</f>
        <v>0.43242831313599206</v>
      </c>
      <c r="L14" s="43">
        <f>(BS!K21+BS!K24)/BS!K17</f>
        <v>0.43839384929573239</v>
      </c>
      <c r="M14" s="43">
        <f>(BS!L21+BS!L24)/BS!L17</f>
        <v>0.50110841806573658</v>
      </c>
      <c r="N14" s="43">
        <f>(BS!M21+BS!M24)/BS!M17</f>
        <v>0.56021135833744673</v>
      </c>
      <c r="O14" s="43">
        <f>(BS!N21+BS!N24)/BS!N17</f>
        <v>0.5724148630827709</v>
      </c>
      <c r="P14" s="43">
        <f>(BS!O21+BS!O24)/BS!O17</f>
        <v>0.56259693325139726</v>
      </c>
      <c r="Q14" s="43">
        <f>(BS!P21+BS!P24)/BS!P17</f>
        <v>0.56169687872993568</v>
      </c>
      <c r="R14" s="43">
        <f>(BS!Q21+BS!Q24)/BS!Q17</f>
        <v>0.55719307270233198</v>
      </c>
      <c r="S14" s="43">
        <f>(BS!R21+BS!R24)/BS!R17</f>
        <v>0.61299038037700626</v>
      </c>
      <c r="T14" s="43">
        <f>(BS!S21+BS!S24)/BS!S17</f>
        <v>0.62320398787997255</v>
      </c>
      <c r="U14" s="43">
        <f>(BS!T21+BS!T24)/BS!T17</f>
        <v>0.65972385567107295</v>
      </c>
      <c r="V14" s="43">
        <f>(BS!U21+BS!U24)/BS!U17</f>
        <v>0.67836809721974001</v>
      </c>
      <c r="W14" s="43">
        <f>(BS!V21+BS!V24)/BS!V17</f>
        <v>0.66962344495761017</v>
      </c>
      <c r="X14" s="43">
        <f>(BS!W21+BS!W24)/BS!W17</f>
        <v>0.67858249371057489</v>
      </c>
      <c r="Y14" s="43">
        <f>(BS!X21+BS!X24)/BS!X17</f>
        <v>0.66753866863078759</v>
      </c>
      <c r="Z14" s="43">
        <f>(BS!Y21+BS!Y24)/BS!Y17</f>
        <v>0.68557653893813097</v>
      </c>
      <c r="AA14" s="43">
        <f>(BS!Z21+BS!Z24)/BS!Z17</f>
        <v>0.60725955302803558</v>
      </c>
      <c r="AB14" s="43">
        <f>(BS!AA21+BS!AA24)/BS!AA17</f>
        <v>0.67067293521193194</v>
      </c>
      <c r="AC14" s="43">
        <f>(BS!AB21+BS!AB24)/BS!AB17</f>
        <v>0.68883850632371413</v>
      </c>
      <c r="AD14" s="43">
        <f>(BS!AC21+BS!AC24)/BS!AC17</f>
        <v>0.67674758463911666</v>
      </c>
      <c r="AE14" s="43">
        <f>(BS!AD21+BS!AD24)/BS!AD17</f>
        <v>0.57050891442581342</v>
      </c>
      <c r="AF14" s="43">
        <f>(BS!AE21+BS!AE24)/BS!AE17</f>
        <v>0.57867066377323872</v>
      </c>
      <c r="AG14" s="43">
        <f>(BS!AF21+BS!AF24)/BS!AF17</f>
        <v>0.5654614260556784</v>
      </c>
      <c r="AH14" s="43">
        <f>(BS!AG21+BS!AG24)/BS!AG17</f>
        <v>0.53420905662109541</v>
      </c>
      <c r="AI14" s="43">
        <f>(BS!AH21+BS!AH24)/BS!AH17</f>
        <v>0.51087068143475389</v>
      </c>
      <c r="AJ14" s="43">
        <f>(BS!AI21+BS!AI24)/BS!AI17</f>
        <v>0.38404349877645971</v>
      </c>
      <c r="AK14" s="43">
        <f>(BS!AJ21+BS!AJ24)/BS!AJ17</f>
        <v>0.38650458108577901</v>
      </c>
      <c r="AL14" s="43">
        <f>(BS!AK21+BS!AK24)/BS!AK17</f>
        <v>0.3657725340605793</v>
      </c>
      <c r="AM14" s="43">
        <f>(BS!AL21+BS!AL24)/BS!AL17</f>
        <v>0.37179043986172372</v>
      </c>
      <c r="AN14" s="43">
        <f>(BS!AM21+BS!AM24)/BS!AM17</f>
        <v>0.38949150376900471</v>
      </c>
      <c r="AO14" s="43">
        <f>(BS!AN21+BS!AN24)/BS!AN17</f>
        <v>0.37355617780889039</v>
      </c>
      <c r="AP14" s="43">
        <f>(BS!AO21+BS!AO24)/BS!AO17</f>
        <v>0.37104679585716804</v>
      </c>
      <c r="AQ14" s="43">
        <f>(BS!AP21+BS!AP24)/BS!AP17</f>
        <v>0.3951652456681381</v>
      </c>
      <c r="AR14" s="43">
        <f>(BS!AQ21+BS!AQ24)/BS!AQ17</f>
        <v>0.31613126079447329</v>
      </c>
      <c r="AS14" s="43">
        <f>(BS!AR21+BS!AR24)/BS!AR17</f>
        <v>0.30164046479835954</v>
      </c>
      <c r="AT14" s="43">
        <f>(BS!AS21+BS!AS24)/BS!AS17</f>
        <v>0.28998778998779001</v>
      </c>
      <c r="AU14" s="43">
        <f>(BS!AT21+BS!AT24)/BS!AT17</f>
        <v>0.29600109935412944</v>
      </c>
      <c r="AV14" s="43">
        <f>(BS!AU21+BS!AU24)/BS!AU17</f>
        <v>0.29140362659503022</v>
      </c>
      <c r="AW14" s="43">
        <f>(BS!AV21+BS!AV24)/BS!AV17</f>
        <v>0.27617844558207566</v>
      </c>
      <c r="AX14" s="43">
        <f>(BS!AW21+BS!AW24)/BS!AW17</f>
        <v>0.25787798063803519</v>
      </c>
      <c r="AY14" s="43">
        <f>(BS!AX21+BS!AX24)/BS!AX17</f>
        <v>0.24243977447462836</v>
      </c>
      <c r="AZ14" s="43">
        <f>(BS!AY21+BS!AY24)/BS!AY17</f>
        <v>0.21957913998170175</v>
      </c>
      <c r="BA14" s="43">
        <f>(BS!AZ21+BS!AZ24)/BS!AZ17</f>
        <v>0.20363744782349436</v>
      </c>
      <c r="BB14" s="43">
        <f>(BS!BA21+BS!BA24)/BS!BA17</f>
        <v>0.20271306399292247</v>
      </c>
      <c r="BC14" s="43">
        <f>(BS!BB21+BS!BB24)/BS!BB17</f>
        <v>0.21055030192548707</v>
      </c>
      <c r="BD14" s="43">
        <f>(BS!BC21+BS!BC24)/BS!BC17</f>
        <v>0.20311144526054015</v>
      </c>
      <c r="BE14" s="43">
        <f>(BS!BD21+BS!BD24)/BS!BD17</f>
        <v>0.24773082942097027</v>
      </c>
      <c r="BF14" s="43">
        <f>(BS!BE21+BS!BE24)/BS!BE17</f>
        <v>0.23542944785276074</v>
      </c>
      <c r="BG14" s="43">
        <f>(BS!BF21+BS!BF24)/BS!BF17</f>
        <v>0.20207976951472048</v>
      </c>
      <c r="BH14" s="43">
        <f>(BS!BG21+BS!BG24)/BS!BG17</f>
        <v>0.13482656440648422</v>
      </c>
      <c r="BI14" s="43">
        <f>(BS!BH21+BS!BH24)/BS!BH17</f>
        <v>0.16335978835978837</v>
      </c>
      <c r="BJ14" s="43">
        <f>(BS!BI21+BS!BI24)/BS!BI17</f>
        <v>0.16530793088170137</v>
      </c>
      <c r="BK14" s="43">
        <f>(BS!BJ21+BS!BJ24)/BS!BJ17</f>
        <v>0.17427512535426204</v>
      </c>
      <c r="BL14" s="43">
        <f>(BS!BK21+BS!BK24)/BS!BK17</f>
        <v>0.19262566868561826</v>
      </c>
      <c r="BM14" s="43">
        <f>(BS!BL21+BS!BL24)/BS!BL17</f>
        <v>0.17512832477834811</v>
      </c>
      <c r="BN14" s="43">
        <f>(BS!BM21+BS!BM24)/BS!BM17</f>
        <v>0.1623315575054842</v>
      </c>
      <c r="BO14" s="43">
        <f>(BS!BN21+BS!BN24)/BS!BN17</f>
        <v>0.17513345961770277</v>
      </c>
      <c r="BP14" s="43">
        <f>(BS!BO21+BS!BO24)/BS!BO17</f>
        <v>0.17821871476888387</v>
      </c>
      <c r="BQ14" s="43">
        <f>(BS!BP21+BS!BP24)/BS!BP17</f>
        <v>0.17496573777980812</v>
      </c>
      <c r="BR14" s="43">
        <f>(BS!BQ21+BS!BQ24)/BS!BQ17</f>
        <v>0.23054483439547618</v>
      </c>
      <c r="BS14" s="43">
        <f>(BS!BR21+BS!BR24)/BS!BR17</f>
        <v>0.28815945791349495</v>
      </c>
    </row>
    <row r="15" spans="1:71" s="28" customFormat="1">
      <c r="A15" s="42" t="s">
        <v>297</v>
      </c>
      <c r="B15" s="26" t="s">
        <v>236</v>
      </c>
      <c r="C15" s="22" t="s">
        <v>261</v>
      </c>
      <c r="D15" s="27">
        <f>BS!C27/BS!C34</f>
        <v>2.0677610777619941</v>
      </c>
      <c r="E15" s="27">
        <f>BS!D27/BS!D34</f>
        <v>1.7425382373669074</v>
      </c>
      <c r="F15" s="27">
        <f>BS!E27/BS!E34</f>
        <v>1.6822598288398429</v>
      </c>
      <c r="G15" s="27">
        <f>BS!F27/BS!F34</f>
        <v>1.8084212518332783</v>
      </c>
      <c r="H15" s="27">
        <f>BS!G27/BS!G34</f>
        <v>1.6351319602161485</v>
      </c>
      <c r="I15" s="27">
        <f>BS!H27/BS!H34</f>
        <v>2.0121204758478259</v>
      </c>
      <c r="J15" s="27">
        <f>BS!I27/BS!I34</f>
        <v>2.0983108783796069</v>
      </c>
      <c r="K15" s="27">
        <f>BS!J27/BS!J34</f>
        <v>2.3336919919501065</v>
      </c>
      <c r="L15" s="27">
        <f>BS!K27/BS!K34</f>
        <v>2.36793607444495</v>
      </c>
      <c r="M15" s="27">
        <f>BS!L27/BS!L34</f>
        <v>3.1252499634199875</v>
      </c>
      <c r="N15" s="27">
        <f>BS!M27/BS!M34</f>
        <v>4.2465550379515911</v>
      </c>
      <c r="O15" s="27">
        <f>BS!N27/BS!N34</f>
        <v>4.4312511448983338</v>
      </c>
      <c r="P15" s="27">
        <f>BS!O27/BS!O34</f>
        <v>4.4680080804848288</v>
      </c>
      <c r="Q15" s="27">
        <f>BS!P27/BS!P34</f>
        <v>5.6826815344395234</v>
      </c>
      <c r="R15" s="27">
        <f>BS!Q27/BS!Q34</f>
        <v>5.2001594684385379</v>
      </c>
      <c r="S15" s="27">
        <f>BS!R27/BS!R34</f>
        <v>16.554392353208918</v>
      </c>
      <c r="T15" s="27">
        <f>BS!S27/BS!S34</f>
        <v>12.685939357907253</v>
      </c>
      <c r="U15" s="27">
        <f>BS!T27/BS!T34</f>
        <v>12.884389288047027</v>
      </c>
      <c r="V15" s="27">
        <f>BS!U27/BS!U34</f>
        <v>16.327582393275826</v>
      </c>
      <c r="W15" s="27">
        <f>BS!V27/BS!V34</f>
        <v>12.654984628897672</v>
      </c>
      <c r="X15" s="27">
        <f>BS!W27/BS!W34</f>
        <v>11.3721251149954</v>
      </c>
      <c r="Y15" s="27">
        <f>BS!X27/BS!X34</f>
        <v>8.3224221617142184</v>
      </c>
      <c r="Z15" s="27">
        <f>BS!Y27/BS!Y34</f>
        <v>9.8726349112861662</v>
      </c>
      <c r="AA15" s="27">
        <f>BS!Z27/BS!Z34</f>
        <v>5.0083174103630439</v>
      </c>
      <c r="AB15" s="27">
        <f>BS!AA27/BS!AA34</f>
        <v>11.606038086391083</v>
      </c>
      <c r="AC15" s="27">
        <f>BS!AB27/BS!AB34</f>
        <v>11.107795313247248</v>
      </c>
      <c r="AD15" s="27">
        <f>BS!AC27/BS!AC34</f>
        <v>9.4646559048428216</v>
      </c>
      <c r="AE15" s="27">
        <f>BS!AD27/BS!AD34</f>
        <v>3.45138334875706</v>
      </c>
      <c r="AF15" s="27">
        <f>BS!AE27/BS!AE34</f>
        <v>4.2299921996879881</v>
      </c>
      <c r="AG15" s="27">
        <f>BS!AF27/BS!AF34</f>
        <v>4.8495156270547497</v>
      </c>
      <c r="AH15" s="27">
        <f>BS!AG27/BS!AG34</f>
        <v>5.2691606714628296</v>
      </c>
      <c r="AI15" s="27">
        <f>BS!AH27/BS!AH34</f>
        <v>5.2205694469793755</v>
      </c>
      <c r="AJ15" s="27">
        <f>BS!AI27/BS!AI34</f>
        <v>1.8973372545902552</v>
      </c>
      <c r="AK15" s="27">
        <f>BS!AJ27/BS!AJ34</f>
        <v>1.8842061002037716</v>
      </c>
      <c r="AL15" s="27">
        <f>BS!AK27/BS!AK34</f>
        <v>1.6548876126960603</v>
      </c>
      <c r="AM15" s="27">
        <f>BS!AL27/BS!AL34</f>
        <v>1.9163914479402051</v>
      </c>
      <c r="AN15" s="27">
        <f>BS!AM27/BS!AM34</f>
        <v>2.1563665692106055</v>
      </c>
      <c r="AO15" s="27">
        <f>BS!AN27/BS!AN34</f>
        <v>2.3037768187168317</v>
      </c>
      <c r="AP15" s="27">
        <f>BS!AO27/BS!AO34</f>
        <v>1.8598814478496659</v>
      </c>
      <c r="AQ15" s="27">
        <f>BS!AP27/BS!AP34</f>
        <v>1.8159338580293629</v>
      </c>
      <c r="AR15" s="27">
        <f>BS!AQ27/BS!AQ34</f>
        <v>1.3309178743961354</v>
      </c>
      <c r="AS15" s="27">
        <f>BS!AR27/BS!AR34</f>
        <v>1.4022988505747125</v>
      </c>
      <c r="AT15" s="27">
        <f>BS!AS27/BS!AS34</f>
        <v>1.2278978388998036</v>
      </c>
      <c r="AU15" s="27">
        <f>BS!AT27/BS!AT34</f>
        <v>1.2726420986883198</v>
      </c>
      <c r="AV15" s="27">
        <f>BS!AU27/BS!AU34</f>
        <v>1.341194968553459</v>
      </c>
      <c r="AW15" s="27">
        <f>BS!AV27/BS!AV34</f>
        <v>1.2872566909975669</v>
      </c>
      <c r="AX15" s="27">
        <f>BS!AW27/BS!AW34</f>
        <v>1.1340820854132003</v>
      </c>
      <c r="AY15" s="27">
        <f>BS!AX27/BS!AX34</f>
        <v>1.1460195242678402</v>
      </c>
      <c r="AZ15" s="27">
        <f>BS!AY27/BS!AY34</f>
        <v>1.1761348553225379</v>
      </c>
      <c r="BA15" s="27">
        <f>BS!AZ27/BS!AZ34</f>
        <v>1.2816326530612245</v>
      </c>
      <c r="BB15" s="27">
        <f>BS!BA27/BS!BA34</f>
        <v>1.2477793981174601</v>
      </c>
      <c r="BC15" s="27">
        <f>BS!BB27/BS!BB34</f>
        <v>1.3606777837547068</v>
      </c>
      <c r="BD15" s="27">
        <f>BS!BC27/BS!BC34</f>
        <v>1.1923418283250919</v>
      </c>
      <c r="BE15" s="27">
        <f>BS!BD27/BS!BD34</f>
        <v>1.4067796610169492</v>
      </c>
      <c r="BF15" s="27">
        <f>BS!BE27/BS!BE34</f>
        <v>1.118111149785358</v>
      </c>
      <c r="BG15" s="27">
        <f>BS!BF27/BS!BF34</f>
        <v>0.99032344771973846</v>
      </c>
      <c r="BH15" s="27">
        <f>BS!BG27/BS!BG34</f>
        <v>1.0557197885872973</v>
      </c>
      <c r="BI15" s="27">
        <f>BS!BH27/BS!BH34</f>
        <v>1.228992628992629</v>
      </c>
      <c r="BJ15" s="27">
        <f>BS!BI27/BS!BI34</f>
        <v>1.1050177205745197</v>
      </c>
      <c r="BK15" s="27">
        <f>BS!BJ27/BS!BJ34</f>
        <v>1.0907019143117593</v>
      </c>
      <c r="BL15" s="27">
        <f>BS!BK27/BS!BK34</f>
        <v>1.1236503614684068</v>
      </c>
      <c r="BM15" s="27">
        <f>BS!BL27/BS!BL34</f>
        <v>1.2315942934499635</v>
      </c>
      <c r="BN15" s="27">
        <f>BS!BM27/BS!BM34</f>
        <v>1.1610874613003095</v>
      </c>
      <c r="BO15" s="27">
        <f>BS!BN27/BS!BN34</f>
        <v>1.2313160422670508</v>
      </c>
      <c r="BP15" s="27">
        <f>BS!BO27/BS!BO34</f>
        <v>1.2574569886999898</v>
      </c>
      <c r="BQ15" s="27">
        <f>BS!BP27/BS!BP34</f>
        <v>1.3371770232756781</v>
      </c>
      <c r="BR15" s="27">
        <f>BS!BQ27/BS!BQ34</f>
        <v>1.544769301050708</v>
      </c>
      <c r="BS15" s="27">
        <f>BS!BR27/BS!BR34</f>
        <v>1.8848692561563849</v>
      </c>
    </row>
    <row r="16" spans="1:71" s="28" customFormat="1">
      <c r="A16" s="42" t="s">
        <v>298</v>
      </c>
      <c r="B16" s="26" t="s">
        <v>237</v>
      </c>
      <c r="C16" s="22" t="s">
        <v>262</v>
      </c>
      <c r="D16" s="27">
        <f>(BS!C21+BS!C24)/BS!C34</f>
        <v>0.99837327590157166</v>
      </c>
      <c r="E16" s="27">
        <f>(BS!D21+BS!D24)/BS!D34</f>
        <v>1.138521171025314</v>
      </c>
      <c r="F16" s="27">
        <f>(BS!E21+BS!E24)/BS!E34</f>
        <v>1.060246169119472</v>
      </c>
      <c r="G16" s="27">
        <f>(BS!F21+BS!F24)/BS!F34</f>
        <v>1.0475185693333964</v>
      </c>
      <c r="H16" s="27">
        <f>(BS!G21+BS!G24)/BS!G34</f>
        <v>1.0914889358776898</v>
      </c>
      <c r="I16" s="27">
        <f>(BS!H21+BS!H24)/BS!H34</f>
        <v>1.3296451700324272</v>
      </c>
      <c r="J16" s="27">
        <f>(BS!I21+BS!I24)/BS!I34</f>
        <v>1.3397789050710014</v>
      </c>
      <c r="K16" s="27">
        <f>(BS!J21+BS!J24)/BS!J34</f>
        <v>1.4415784964233767</v>
      </c>
      <c r="L16" s="27">
        <f>(BS!K21+BS!K24)/BS!K34</f>
        <v>1.4764780255904517</v>
      </c>
      <c r="M16" s="27">
        <f>(BS!L21+BS!L24)/BS!L34</f>
        <v>2.0671974832951276</v>
      </c>
      <c r="N16" s="27">
        <f>(BS!M21+BS!M24)/BS!M34</f>
        <v>2.939179724403036</v>
      </c>
      <c r="O16" s="27">
        <f>(BS!N21+BS!N24)/BS!N34</f>
        <v>3.1089393661842828</v>
      </c>
      <c r="P16" s="27">
        <f>(BS!O21+BS!O24)/BS!O34</f>
        <v>3.0762845770746243</v>
      </c>
      <c r="Q16" s="27">
        <f>(BS!P21+BS!P24)/BS!P34</f>
        <v>3.753641359440858</v>
      </c>
      <c r="R16" s="27">
        <f>(BS!Q21+BS!Q24)/BS!Q34</f>
        <v>3.4546710963455149</v>
      </c>
      <c r="S16" s="27">
        <f>(BS!R21+BS!R24)/BS!R34</f>
        <v>10.760673645880747</v>
      </c>
      <c r="T16" s="27">
        <f>(BS!S21+BS!S24)/BS!S34</f>
        <v>8.5291319857312722</v>
      </c>
      <c r="U16" s="27">
        <f>(BS!T21+BS!T24)/BS!T34</f>
        <v>9.1598628347485285</v>
      </c>
      <c r="V16" s="27">
        <f>(BS!U21+BS!U24)/BS!U34</f>
        <v>11.75447909754479</v>
      </c>
      <c r="W16" s="27">
        <f>(BS!V21+BS!V24)/BS!V34</f>
        <v>9.1436978480456741</v>
      </c>
      <c r="X16" s="27">
        <f>(BS!W21+BS!W24)/BS!W34</f>
        <v>8.395507513032813</v>
      </c>
      <c r="Y16" s="27">
        <f>(BS!X21+BS!X24)/BS!X34</f>
        <v>6.2230377648869419</v>
      </c>
      <c r="Z16" s="27">
        <f>(BS!Y21+BS!Y24)/BS!Y34</f>
        <v>7.4540234116174631</v>
      </c>
      <c r="AA16" s="27">
        <f>(BS!Z21+BS!Z24)/BS!Z34</f>
        <v>3.6486081450676262</v>
      </c>
      <c r="AB16" s="27">
        <f>(BS!AA21+BS!AA24)/BS!AA34</f>
        <v>8.4545285647933124</v>
      </c>
      <c r="AC16" s="27">
        <f>(BS!AB21+BS!AB24)/BS!AB34</f>
        <v>8.3403156384504999</v>
      </c>
      <c r="AD16" s="27">
        <f>(BS!AC21+BS!AC24)/BS!AC34</f>
        <v>7.0819881053525906</v>
      </c>
      <c r="AE16" s="27">
        <f>(BS!AD21+BS!AD24)/BS!AD34</f>
        <v>2.5395538819925325</v>
      </c>
      <c r="AF16" s="27">
        <f>(BS!AE21+BS!AE24)/BS!AE34</f>
        <v>3.0264430577223087</v>
      </c>
      <c r="AG16" s="27">
        <f>(BS!AF21+BS!AF24)/BS!AF34</f>
        <v>3.3076754482093542</v>
      </c>
      <c r="AH16" s="27">
        <f>(BS!AG21+BS!AG24)/BS!AG34</f>
        <v>3.3490167865707434</v>
      </c>
      <c r="AI16" s="27">
        <f>(BS!AH21+BS!AH24)/BS!AH34</f>
        <v>3.1779065522905636</v>
      </c>
      <c r="AJ16" s="27">
        <f>(BS!AI21+BS!AI24)/BS!AI34</f>
        <v>1.1127096415229314</v>
      </c>
      <c r="AK16" s="27">
        <f>(BS!AJ21+BS!AJ24)/BS!AJ34</f>
        <v>1.114758870524307</v>
      </c>
      <c r="AL16" s="27">
        <f>(BS!AK21+BS!AK24)/BS!AK34</f>
        <v>0.97108496974187974</v>
      </c>
      <c r="AM16" s="27">
        <f>(BS!AL21+BS!AL24)/BS!AL34</f>
        <v>1.0842864592386581</v>
      </c>
      <c r="AN16" s="27">
        <f>(BS!AM21+BS!AM24)/BS!AM34</f>
        <v>1.2293779614880531</v>
      </c>
      <c r="AO16" s="27">
        <f>(BS!AN21+BS!AN24)/BS!AN34</f>
        <v>1.2341462407334751</v>
      </c>
      <c r="AP16" s="27">
        <f>(BS!AO21+BS!AO24)/BS!AO34</f>
        <v>1.0611498477559773</v>
      </c>
      <c r="AQ16" s="27">
        <f>(BS!AP21+BS!AP24)/BS!AP34</f>
        <v>1.1127591947934012</v>
      </c>
      <c r="AR16" s="27">
        <f>(BS!AQ21+BS!AQ24)/BS!AQ34</f>
        <v>0.73687600644122397</v>
      </c>
      <c r="AS16" s="27">
        <f>(BS!AR21+BS!AR24)/BS!AR34</f>
        <v>0.72463054187192122</v>
      </c>
      <c r="AT16" s="27">
        <f>(BS!AS21+BS!AS24)/BS!AS34</f>
        <v>0.6460631706211275</v>
      </c>
      <c r="AU16" s="27">
        <f>(BS!AT21+BS!AT24)/BS!AT34</f>
        <v>0.67270455965021858</v>
      </c>
      <c r="AV16" s="27">
        <f>(BS!AU21+BS!AU24)/BS!AU34</f>
        <v>0.68223270440251571</v>
      </c>
      <c r="AW16" s="27">
        <f>(BS!AV21+BS!AV24)/BS!AV34</f>
        <v>0.63169099756691005</v>
      </c>
      <c r="AX16" s="27">
        <f>(BS!AW21+BS!AW24)/BS!AW34</f>
        <v>0.55033277870216302</v>
      </c>
      <c r="AY16" s="27">
        <f>(BS!AX21+BS!AX24)/BS!AX34</f>
        <v>0.5202804894816444</v>
      </c>
      <c r="AZ16" s="27">
        <f>(BS!AY21+BS!AY24)/BS!AY34</f>
        <v>0.47783382001592783</v>
      </c>
      <c r="BA16" s="27">
        <f>(BS!AZ21+BS!AZ24)/BS!AZ34</f>
        <v>0.46462585034013609</v>
      </c>
      <c r="BB16" s="27">
        <f>(BS!BA21+BS!BA24)/BS!BA34</f>
        <v>0.4556542489725573</v>
      </c>
      <c r="BC16" s="27">
        <f>(BS!BB21+BS!BB24)/BS!BB34</f>
        <v>0.49704142011834318</v>
      </c>
      <c r="BD16" s="27">
        <f>(BS!BC21+BS!BC24)/BS!BC34</f>
        <v>0.44528971725624439</v>
      </c>
      <c r="BE16" s="27">
        <f>(BS!BD21+BS!BD24)/BS!BD34</f>
        <v>0.59623352165725052</v>
      </c>
      <c r="BF16" s="27">
        <f>(BS!BE21+BS!BE24)/BS!BE34</f>
        <v>0.49866573848474305</v>
      </c>
      <c r="BG16" s="27">
        <f>(BS!BF21+BS!BF24)/BS!BF34</f>
        <v>0.40220410357494857</v>
      </c>
      <c r="BH16" s="27">
        <f>(BS!BG21+BS!BG24)/BS!BG34</f>
        <v>0.27716563647764936</v>
      </c>
      <c r="BI16" s="27">
        <f>(BS!BH21+BS!BH24)/BS!BH34</f>
        <v>0.3641277641277641</v>
      </c>
      <c r="BJ16" s="27">
        <f>(BS!BI21+BS!BI24)/BS!BI34</f>
        <v>0.34797612385748927</v>
      </c>
      <c r="BK16" s="27">
        <f>(BS!BJ21+BS!BJ24)/BS!BJ34</f>
        <v>0.36435733819507743</v>
      </c>
      <c r="BL16" s="27">
        <f>(BS!BK21+BS!BK24)/BS!BK34</f>
        <v>0.40906957093230678</v>
      </c>
      <c r="BM16" s="27">
        <f>(BS!BL21+BS!BL24)/BS!BL34</f>
        <v>0.39081537019681351</v>
      </c>
      <c r="BN16" s="27">
        <f>(BS!BM21+BS!BM24)/BS!BM34</f>
        <v>0.35081269349845201</v>
      </c>
      <c r="BO16" s="27">
        <f>(BS!BN21+BS!BN24)/BS!BN34</f>
        <v>0.39077809798270896</v>
      </c>
      <c r="BP16" s="27">
        <f>(BS!BO21+BS!BO24)/BS!BO34</f>
        <v>0.40232108317214699</v>
      </c>
      <c r="BQ16" s="27">
        <f>(BS!BP21+BS!BP24)/BS!BP34</f>
        <v>0.4089259021994448</v>
      </c>
      <c r="BR16" s="27">
        <f>(BS!BQ21+BS!BQ24)/BS!BQ34</f>
        <v>0.58668341708542715</v>
      </c>
      <c r="BS16" s="27">
        <f>(BS!BR21+BS!BR24)/BS!BR34</f>
        <v>0.83130236100533128</v>
      </c>
    </row>
    <row r="17" spans="1:71" s="28" customFormat="1">
      <c r="A17" s="42" t="s">
        <v>299</v>
      </c>
      <c r="B17" s="28" t="s">
        <v>238</v>
      </c>
      <c r="C17" s="22" t="s">
        <v>263</v>
      </c>
      <c r="D17" s="44">
        <f>BS!C24/BS!C34</f>
        <v>0.8201324290885762</v>
      </c>
      <c r="E17" s="44">
        <f>BS!D24/BS!D34</f>
        <v>0.94042018247271497</v>
      </c>
      <c r="F17" s="44">
        <f>BS!E24/BS!E34</f>
        <v>0.83680035298335287</v>
      </c>
      <c r="G17" s="44">
        <f>BS!F24/BS!F34</f>
        <v>0.70954250839759658</v>
      </c>
      <c r="H17" s="44">
        <f>BS!G24/BS!G34</f>
        <v>0.75826872373195497</v>
      </c>
      <c r="I17" s="44">
        <f>BS!H24/BS!H34</f>
        <v>0.94256557859619272</v>
      </c>
      <c r="J17" s="44">
        <f>BS!I24/BS!I34</f>
        <v>0.93340788014327536</v>
      </c>
      <c r="K17" s="44">
        <f>BS!J24/BS!J34</f>
        <v>0.91334409309183651</v>
      </c>
      <c r="L17" s="44">
        <f>BS!K24/BS!K34</f>
        <v>0.93763212461437317</v>
      </c>
      <c r="M17" s="44">
        <f>BS!L24/BS!L34</f>
        <v>1.4176218114422281</v>
      </c>
      <c r="N17" s="44">
        <f>BS!M24/BS!M34</f>
        <v>2.0932012900283414</v>
      </c>
      <c r="O17" s="44">
        <f>BS!N24/BS!N34</f>
        <v>2.0448433779080419</v>
      </c>
      <c r="P17" s="44">
        <f>BS!O24/BS!O34</f>
        <v>2.2633958037482249</v>
      </c>
      <c r="Q17" s="44">
        <f>BS!P24/BS!P34</f>
        <v>2.9413114229312276</v>
      </c>
      <c r="R17" s="44">
        <f>BS!Q24/BS!Q34</f>
        <v>3.0993488372093023</v>
      </c>
      <c r="S17" s="44">
        <f>BS!R24/BS!R34</f>
        <v>8.2398725534820212</v>
      </c>
      <c r="T17" s="44">
        <f>BS!S24/BS!S34</f>
        <v>6.619574910820452</v>
      </c>
      <c r="U17" s="44">
        <f>BS!T24/BS!T34</f>
        <v>7.0905453951665569</v>
      </c>
      <c r="V17" s="44">
        <f>BS!U24/BS!U34</f>
        <v>9.3551205485512057</v>
      </c>
      <c r="W17" s="44">
        <f>BS!V24/BS!V34</f>
        <v>1.4375054896794026</v>
      </c>
      <c r="X17" s="44">
        <f>BS!W24/BS!W34</f>
        <v>5.9973167739957063</v>
      </c>
      <c r="Y17" s="44">
        <f>BS!X24/BS!X34</f>
        <v>4.2292529892269446</v>
      </c>
      <c r="Z17" s="44">
        <f>BS!Y24/BS!Y34</f>
        <v>6.0550688360450566</v>
      </c>
      <c r="AA17" s="44">
        <f>BS!Z24/BS!Z34</f>
        <v>2.9355962684050807</v>
      </c>
      <c r="AB17" s="44">
        <f>BS!AA24/BS!AA34</f>
        <v>6.6872271249419413</v>
      </c>
      <c r="AC17" s="44">
        <f>BS!AB24/BS!AB34</f>
        <v>6.521186035389765</v>
      </c>
      <c r="AD17" s="44">
        <f>BS!AC24/BS!AC34</f>
        <v>5.4680543755310111</v>
      </c>
      <c r="AE17" s="44">
        <f>BS!AD24/BS!AD34</f>
        <v>1.7316909723330247</v>
      </c>
      <c r="AF17" s="44">
        <f>BS!AE24/BS!AE34</f>
        <v>2.3436037441497661</v>
      </c>
      <c r="AG17" s="44">
        <f>BS!AF24/BS!AF34</f>
        <v>2.5830009205277693</v>
      </c>
      <c r="AH17" s="44">
        <f>BS!AG24/BS!AG34</f>
        <v>2.6051798561151078</v>
      </c>
      <c r="AI17" s="44">
        <f>BS!AH24/BS!AH34</f>
        <v>2.2553841941960209</v>
      </c>
      <c r="AJ17" s="44">
        <f>BS!AI24/BS!AI34</f>
        <v>0.79419759955488434</v>
      </c>
      <c r="AK17" s="44">
        <f>BS!AJ24/BS!AJ34</f>
        <v>0.80609373483843838</v>
      </c>
      <c r="AL17" s="44">
        <f>BS!AK24/BS!AK34</f>
        <v>0.70607941212794856</v>
      </c>
      <c r="AM17" s="44">
        <f>BS!AL24/BS!AL34</f>
        <v>0.65103424300365031</v>
      </c>
      <c r="AN17" s="44">
        <f>BS!AM24/BS!AM34</f>
        <v>0.78386934166750677</v>
      </c>
      <c r="AO17" s="44">
        <f>BS!AN24/BS!AN34</f>
        <v>1.1395915501682945</v>
      </c>
      <c r="AP17" s="44">
        <f>BS!AO24/BS!AO34</f>
        <v>0.20042159883249555</v>
      </c>
      <c r="AQ17" s="44">
        <f>BS!AP24/BS!AP34</f>
        <v>0.77209777508702904</v>
      </c>
      <c r="AR17" s="44">
        <f>BS!AQ24/BS!AQ34</f>
        <v>0.63027375201288249</v>
      </c>
      <c r="AS17" s="44">
        <f>BS!AR24/BS!AR34</f>
        <v>0.61625615763546804</v>
      </c>
      <c r="AT17" s="44">
        <f>BS!AS24/BS!AS34</f>
        <v>0.54632008463049719</v>
      </c>
      <c r="AU17" s="44">
        <f>BS!AT24/BS!AT34</f>
        <v>0.5696439725171768</v>
      </c>
      <c r="AV17" s="44">
        <f>BS!AU24/BS!AU34</f>
        <v>0.5709119496855346</v>
      </c>
      <c r="AW17" s="44">
        <f>BS!AV24/BS!AV34</f>
        <v>0.52402676399026771</v>
      </c>
      <c r="AX17" s="44">
        <f>BS!AW24/BS!AW34</f>
        <v>0.44800332778702162</v>
      </c>
      <c r="AY17" s="44">
        <f>BS!AX24/BS!AX34</f>
        <v>0.41880929465145056</v>
      </c>
      <c r="AZ17" s="44">
        <f>BS!AY24/BS!AY34</f>
        <v>0.37987788691266261</v>
      </c>
      <c r="BA17" s="44">
        <f>BS!AZ24/BS!AZ34</f>
        <v>0.36421768707482993</v>
      </c>
      <c r="BB17" s="44">
        <f>BS!BA24/BS!BA34</f>
        <v>0.35781519289407393</v>
      </c>
      <c r="BC17" s="44">
        <f>BS!BB24/BS!BB34</f>
        <v>0.38138784292630445</v>
      </c>
      <c r="BD17" s="44">
        <f>BS!BC24/BS!BC34</f>
        <v>0.33105109674147326</v>
      </c>
      <c r="BE17" s="44">
        <f>BS!BD24/BS!BD34</f>
        <v>0.32944130571249219</v>
      </c>
      <c r="BF17" s="44">
        <f>BS!BE24/BS!BE34</f>
        <v>0.26395173453996984</v>
      </c>
      <c r="BG17" s="44">
        <f>BS!BF24/BS!BF34</f>
        <v>3.395753068721441E-2</v>
      </c>
      <c r="BH17" s="44">
        <f>BS!BG24/BS!BG34</f>
        <v>3.3951446743706891E-2</v>
      </c>
      <c r="BI17" s="44">
        <f>BS!BH24/BS!BH34</f>
        <v>0.26506142506142505</v>
      </c>
      <c r="BJ17" s="44">
        <f>BS!BI24/BS!BI34</f>
        <v>0.22691662003357582</v>
      </c>
      <c r="BK17" s="44">
        <f>BS!BJ24/BS!BJ34</f>
        <v>0.29917958067456696</v>
      </c>
      <c r="BL17" s="44">
        <f>BS!BK24/BS!BK34</f>
        <v>0.29161581072199794</v>
      </c>
      <c r="BM17" s="44">
        <f>BS!BL24/BS!BL34</f>
        <v>0.33645735707591379</v>
      </c>
      <c r="BN17" s="44">
        <f>BS!BM24/BS!BM34</f>
        <v>0.28270123839009287</v>
      </c>
      <c r="BO17" s="44">
        <f>BS!BN24/BS!BN34</f>
        <v>0.27291066282420751</v>
      </c>
      <c r="BP17" s="44">
        <f>BS!BO24/BS!BO34</f>
        <v>0.27486511249109236</v>
      </c>
      <c r="BQ17" s="44">
        <f>BS!BP24/BS!BP34</f>
        <v>0.27471706171257743</v>
      </c>
      <c r="BR17" s="44">
        <f>BS!BQ24/BS!BQ34</f>
        <v>0.30767473732297851</v>
      </c>
      <c r="BS17" s="44">
        <f>BS!BR24/BS!BR34</f>
        <v>0.50710840314800709</v>
      </c>
    </row>
    <row r="18" spans="1:71" s="28" customFormat="1">
      <c r="A18" s="42" t="s">
        <v>300</v>
      </c>
      <c r="B18" s="26" t="s">
        <v>239</v>
      </c>
      <c r="C18" s="22" t="s">
        <v>264</v>
      </c>
      <c r="D18" s="27">
        <f>BS!C34/BS!C27</f>
        <v>0.48361486767239709</v>
      </c>
      <c r="E18" s="27">
        <f>BS!D34/BS!D27</f>
        <v>0.57387549871563637</v>
      </c>
      <c r="F18" s="27">
        <f>BS!E34/BS!E27</f>
        <v>0.59443849449204411</v>
      </c>
      <c r="G18" s="27">
        <f>BS!F34/BS!F27</f>
        <v>0.55296850719170376</v>
      </c>
      <c r="H18" s="27">
        <f>BS!G34/BS!G27</f>
        <v>0.61157143541357351</v>
      </c>
      <c r="I18" s="27">
        <f>BS!H34/BS!H27</f>
        <v>0.4969881336646309</v>
      </c>
      <c r="J18" s="27">
        <f>BS!I34/BS!I27</f>
        <v>0.47657380529439802</v>
      </c>
      <c r="K18" s="27">
        <f>BS!J34/BS!J27</f>
        <v>0.42850556262326994</v>
      </c>
      <c r="L18" s="27">
        <f>BS!K34/BS!K27</f>
        <v>0.42230869776938651</v>
      </c>
      <c r="M18" s="27">
        <f>BS!L34/BS!L27</f>
        <v>0.31997440579303027</v>
      </c>
      <c r="N18" s="27">
        <f>BS!M34/BS!M27</f>
        <v>0.23548499691231353</v>
      </c>
      <c r="O18" s="27">
        <f>BS!N34/BS!N27</f>
        <v>0.22566989938074095</v>
      </c>
      <c r="P18" s="27">
        <f>BS!O34/BS!O27</f>
        <v>0.22381338215742186</v>
      </c>
      <c r="Q18" s="27">
        <f>BS!P34/BS!P27</f>
        <v>0.17597326085221646</v>
      </c>
      <c r="R18" s="27">
        <f>BS!Q34/BS!Q27</f>
        <v>0.19230179498712027</v>
      </c>
      <c r="S18" s="27">
        <f>BS!R34/BS!R27</f>
        <v>6.0406928787462198E-2</v>
      </c>
      <c r="T18" s="27">
        <f>BS!S34/BS!S27</f>
        <v>7.8827430258579273E-2</v>
      </c>
      <c r="U18" s="27">
        <f>BS!T34/BS!T27</f>
        <v>7.7613302240697568E-2</v>
      </c>
      <c r="V18" s="27">
        <f>BS!U34/BS!U27</f>
        <v>6.1246054431905929E-2</v>
      </c>
      <c r="W18" s="27">
        <f>BS!V34/BS!V27</f>
        <v>7.9020246118395032E-2</v>
      </c>
      <c r="X18" s="27">
        <f>BS!W34/BS!W27</f>
        <v>8.7934312178942681E-2</v>
      </c>
      <c r="Y18" s="27">
        <f>BS!X34/BS!X27</f>
        <v>0.12015732686576718</v>
      </c>
      <c r="Z18" s="27">
        <f>BS!Y34/BS!Y27</f>
        <v>0.10129008202833707</v>
      </c>
      <c r="AA18" s="27">
        <f>BS!Z34/BS!Z27</f>
        <v>0.19966785610089993</v>
      </c>
      <c r="AB18" s="27">
        <f>BS!AA34/BS!AA27</f>
        <v>8.6162047078974541E-2</v>
      </c>
      <c r="AC18" s="27">
        <f>BS!AB34/BS!AB27</f>
        <v>9.002686598009163E-2</v>
      </c>
      <c r="AD18" s="27">
        <f>BS!AC34/BS!AC27</f>
        <v>0.10565624467005987</v>
      </c>
      <c r="AE18" s="27">
        <f>BS!AD34/BS!AD27</f>
        <v>0.28973889566921857</v>
      </c>
      <c r="AF18" s="27">
        <f>BS!AE34/BS!AE27</f>
        <v>0.23640705533068404</v>
      </c>
      <c r="AG18" s="27">
        <f>BS!AF34/BS!AF27</f>
        <v>0.20620616096608574</v>
      </c>
      <c r="AH18" s="27">
        <f>BS!AG34/BS!AG27</f>
        <v>0.18978354663122826</v>
      </c>
      <c r="AI18" s="27">
        <f>BS!AH34/BS!AH27</f>
        <v>0.19154998514167848</v>
      </c>
      <c r="AJ18" s="27">
        <f>BS!AI34/BS!AI27</f>
        <v>0.52705442724043161</v>
      </c>
      <c r="AK18" s="27">
        <f>BS!AJ34/BS!AJ27</f>
        <v>0.53072750369073363</v>
      </c>
      <c r="AL18" s="27">
        <f>BS!AK34/BS!AK27</f>
        <v>0.60427064190229207</v>
      </c>
      <c r="AM18" s="27">
        <f>BS!AL34/BS!AL27</f>
        <v>0.52181405895691613</v>
      </c>
      <c r="AN18" s="27">
        <f>BS!AM34/BS!AM27</f>
        <v>0.4637430454906728</v>
      </c>
      <c r="AO18" s="27">
        <f>BS!AN34/BS!AN27</f>
        <v>0.43406982476583156</v>
      </c>
      <c r="AP18" s="27">
        <f>BS!AO34/BS!AO27</f>
        <v>0.53766867837526278</v>
      </c>
      <c r="AQ18" s="27">
        <f>BS!AP34/BS!AP27</f>
        <v>0.55068084973380693</v>
      </c>
      <c r="AR18" s="27">
        <f>BS!AQ34/BS!AQ27</f>
        <v>0.75136116152450083</v>
      </c>
      <c r="AS18" s="27">
        <f>BS!AR34/BS!AR27</f>
        <v>0.71311475409836067</v>
      </c>
      <c r="AT18" s="27">
        <f>BS!AS34/BS!AS27</f>
        <v>0.81440000000000001</v>
      </c>
      <c r="AU18" s="27">
        <f>BS!AT34/BS!AT27</f>
        <v>0.78576687116564414</v>
      </c>
      <c r="AV18" s="27">
        <f>BS!AU34/BS!AU27</f>
        <v>0.74560375146541624</v>
      </c>
      <c r="AW18" s="27">
        <f>BS!AV34/BS!AV27</f>
        <v>0.77684583579444766</v>
      </c>
      <c r="AX18" s="27">
        <f>BS!AW34/BS!AW27</f>
        <v>0.88177038757794346</v>
      </c>
      <c r="AY18" s="27">
        <f>BS!AX34/BS!AX27</f>
        <v>0.8725854829034192</v>
      </c>
      <c r="AZ18" s="27">
        <f>BS!AY34/BS!AY27</f>
        <v>0.85024263627130114</v>
      </c>
      <c r="BA18" s="27">
        <f>BS!AZ34/BS!AZ27</f>
        <v>0.78025477707006363</v>
      </c>
      <c r="BB18" s="27">
        <f>BS!BA34/BS!BA27</f>
        <v>0.80142371440713978</v>
      </c>
      <c r="BC18" s="27">
        <f>BS!BB34/BS!BB27</f>
        <v>0.7349278513540225</v>
      </c>
      <c r="BD18" s="27">
        <f>BS!BC34/BS!BC27</f>
        <v>0.83868566567418124</v>
      </c>
      <c r="BE18" s="27">
        <f>BS!BD34/BS!BD27</f>
        <v>0.71084337349397586</v>
      </c>
      <c r="BF18" s="27">
        <f>BS!BE34/BS!BE27</f>
        <v>0.89436546643146198</v>
      </c>
      <c r="BG18" s="27">
        <f>BS!BF34/BS!BF27</f>
        <v>1.0097711028679994</v>
      </c>
      <c r="BH18" s="27">
        <f>BS!BG34/BS!BG27</f>
        <v>0.94722104369961813</v>
      </c>
      <c r="BI18" s="27">
        <f>BS!BH34/BS!BH27</f>
        <v>0.81367453018792479</v>
      </c>
      <c r="BJ18" s="27">
        <f>BS!BI34/BS!BI27</f>
        <v>0.90496286293045225</v>
      </c>
      <c r="BK18" s="27">
        <f>BS!BJ34/BS!BJ27</f>
        <v>0.91684078562473892</v>
      </c>
      <c r="BL18" s="27">
        <f>BS!BK34/BS!BK27</f>
        <v>0.88995655080213898</v>
      </c>
      <c r="BM18" s="27">
        <f>BS!BL34/BS!BL27</f>
        <v>0.81195569459710826</v>
      </c>
      <c r="BN18" s="27">
        <f>BS!BM34/BS!BM27</f>
        <v>0.86126156153653866</v>
      </c>
      <c r="BO18" s="27">
        <f>BS!BN34/BS!BN27</f>
        <v>0.8121391792791387</v>
      </c>
      <c r="BP18" s="27">
        <f>BS!BO34/BS!BO27</f>
        <v>0.79525582901554404</v>
      </c>
      <c r="BQ18" s="27">
        <f>BS!BP34/BS!BP27</f>
        <v>0.74784413925263482</v>
      </c>
      <c r="BR18" s="27">
        <f>BS!BQ34/BS!BQ27</f>
        <v>0.64734585243235254</v>
      </c>
      <c r="BS18" s="27">
        <f>BS!BR34/BS!BR27</f>
        <v>0.53054077715671089</v>
      </c>
    </row>
    <row r="19" spans="1:71" s="28" customFormat="1">
      <c r="A19" s="42" t="s">
        <v>301</v>
      </c>
      <c r="B19" s="26" t="s">
        <v>240</v>
      </c>
      <c r="C19" s="22" t="s">
        <v>265</v>
      </c>
      <c r="D19" s="27">
        <f>(BS!C21+BS!C24)/(BS!C21+BS!C24+BS!C34)</f>
        <v>0.49959298792721929</v>
      </c>
      <c r="E19" s="27">
        <f>(BS!D21+BS!D24)/(BS!D21+BS!D24+BS!D34)</f>
        <v>0.53238714044596058</v>
      </c>
      <c r="F19" s="27">
        <f>(BS!E21+BS!E24)/(BS!E21+BS!E24+BS!E34)</f>
        <v>0.51462110936607652</v>
      </c>
      <c r="G19" s="27">
        <f>(BS!F21+BS!F24)/(BS!F21+BS!F24+BS!F34)</f>
        <v>0.51160394099597029</v>
      </c>
      <c r="H19" s="27">
        <f>(BS!G21+BS!G24)/(BS!G21+BS!G24+BS!G34)</f>
        <v>0.52187172360997847</v>
      </c>
      <c r="I19" s="27">
        <f>(BS!H21+BS!H24)/(BS!H21+BS!H24+BS!H34)</f>
        <v>0.5707500812297176</v>
      </c>
      <c r="J19" s="27">
        <f>(BS!I21+BS!I24)/(BS!I21+BS!I24+BS!I34)</f>
        <v>0.57260919062365223</v>
      </c>
      <c r="K19" s="27">
        <f>(BS!J21+BS!J24)/(BS!J21+BS!J24+BS!J34)</f>
        <v>0.5904288961158195</v>
      </c>
      <c r="L19" s="27">
        <f>(BS!K21+BS!K24)/(BS!K21+BS!K24+BS!K34)</f>
        <v>0.59620073763360937</v>
      </c>
      <c r="M19" s="27">
        <f>(BS!L21+BS!L24)/(BS!L21+BS!L24+BS!L34)</f>
        <v>0.67396947687708464</v>
      </c>
      <c r="N19" s="27">
        <f>(BS!M21+BS!M24)/(BS!M21+BS!M24+BS!M34)</f>
        <v>0.74614004184550242</v>
      </c>
      <c r="O19" s="27">
        <f>(BS!N21+BS!N24)/(BS!N21+BS!N24+BS!N34)</f>
        <v>0.75662819261101977</v>
      </c>
      <c r="P19" s="27">
        <f>(BS!O21+BS!O24)/(BS!O21+BS!O24+BS!O34)</f>
        <v>0.75467856056368443</v>
      </c>
      <c r="Q19" s="27">
        <f>(BS!P21+BS!P24)/(BS!P21+BS!P24+BS!P34)</f>
        <v>0.7896349504756025</v>
      </c>
      <c r="R19" s="27">
        <f>(BS!Q21+BS!Q24)/(BS!Q21+BS!Q24+BS!Q34)</f>
        <v>0.77551653570554935</v>
      </c>
      <c r="S19" s="27">
        <f>(BS!R21+BS!R24)/(BS!R21+BS!R24+BS!R34)</f>
        <v>0.91497085710304904</v>
      </c>
      <c r="T19" s="27">
        <f>(BS!S21+BS!S24)/(BS!S21+BS!S24+BS!S34)</f>
        <v>0.89505864736710761</v>
      </c>
      <c r="U19" s="27">
        <f>(BS!T21+BS!T24)/(BS!T21+BS!T24+BS!T34)</f>
        <v>0.90157347434063551</v>
      </c>
      <c r="V19" s="27">
        <f>(BS!U21+BS!U24)/(BS!U21+BS!U24+BS!U34)</f>
        <v>0.92159617085479428</v>
      </c>
      <c r="W19" s="27">
        <f>(BS!V21+BS!V24)/(BS!V21+BS!V24+BS!V34)</f>
        <v>0.90141662192819905</v>
      </c>
      <c r="X19" s="27">
        <f>(BS!W21+BS!W24)/(BS!W21+BS!W24+BS!W34)</f>
        <v>0.89356615397168626</v>
      </c>
      <c r="Y19" s="27">
        <f>(BS!X21+BS!X24)/(BS!X21+BS!X24+BS!X34)</f>
        <v>0.86155409502892821</v>
      </c>
      <c r="Z19" s="27">
        <f>(BS!Y21+BS!Y24)/(BS!Y21+BS!Y24+BS!Y34)</f>
        <v>0.88171312624639686</v>
      </c>
      <c r="AA19" s="27">
        <f>(BS!Z21+BS!Z24)/(BS!Z21+BS!Z24+BS!Z34)</f>
        <v>0.78488184661014215</v>
      </c>
      <c r="AB19" s="27">
        <f>(BS!AA21+BS!AA24)/(BS!AA21+BS!AA24+BS!AA34)</f>
        <v>0.89423058028257585</v>
      </c>
      <c r="AC19" s="27">
        <f>(BS!AB21+BS!AB24)/(BS!AB21+BS!AB24+BS!AB34)</f>
        <v>0.89293723695124572</v>
      </c>
      <c r="AD19" s="27">
        <f>(BS!AC21+BS!AC24)/(BS!AC21+BS!AC24+BS!AC34)</f>
        <v>0.87626806833114324</v>
      </c>
      <c r="AE19" s="27">
        <f>(BS!AD21+BS!AD24)/(BS!AD21+BS!AD24+BS!AD34)</f>
        <v>0.71747852036170545</v>
      </c>
      <c r="AF19" s="27">
        <f>(BS!AE21+BS!AE24)/(BS!AE21+BS!AE24+BS!AE34)</f>
        <v>0.75164183730796796</v>
      </c>
      <c r="AG19" s="27">
        <f>(BS!AF21+BS!AF24)/(BS!AF21+BS!AF24+BS!AF34)</f>
        <v>0.76785623429088945</v>
      </c>
      <c r="AH19" s="27">
        <f>(BS!AG21+BS!AG24)/(BS!AG21+BS!AG24+BS!AG34)</f>
        <v>0.77006297076436148</v>
      </c>
      <c r="AI19" s="27">
        <f>(BS!AH21+BS!AH24)/(BS!AH21+BS!AH24+BS!AH34)</f>
        <v>0.76064567565501351</v>
      </c>
      <c r="AJ19" s="27">
        <f>(BS!AI21+BS!AI24)/(BS!AI21+BS!AI24+BS!AI34)</f>
        <v>0.52667419112114366</v>
      </c>
      <c r="AK19" s="27">
        <f>(BS!AJ21+BS!AJ24)/(BS!AJ21+BS!AJ24+BS!AJ34)</f>
        <v>0.52713285001988319</v>
      </c>
      <c r="AL19" s="27">
        <f>(BS!AK21+BS!AK24)/(BS!AK21+BS!AK24+BS!AK34)</f>
        <v>0.49266519944548437</v>
      </c>
      <c r="AM19" s="27">
        <f>(BS!AL21+BS!AL24)/(BS!AL21+BS!AL24+BS!AL34)</f>
        <v>0.52021949978733872</v>
      </c>
      <c r="AN19" s="27">
        <f>(BS!AM21+BS!AM24)/(BS!AM21+BS!AM24+BS!AM34)</f>
        <v>0.55144438615849356</v>
      </c>
      <c r="AO19" s="27">
        <f>(BS!AN21+BS!AN24)/(BS!AN21+BS!AN24+BS!AN34)</f>
        <v>0.55240172654423114</v>
      </c>
      <c r="AP19" s="27">
        <f>(BS!AO21+BS!AO24)/(BS!AO21+BS!AO24+BS!AO34)</f>
        <v>0.51483391608391604</v>
      </c>
      <c r="AQ19" s="27">
        <f>(BS!AP21+BS!AP24)/(BS!AP21+BS!AP24+BS!AP34)</f>
        <v>0.52668529264273944</v>
      </c>
      <c r="AR19" s="27">
        <f>(BS!AQ21+BS!AQ24)/(BS!AQ21+BS!AQ24+BS!AQ34)</f>
        <v>0.42425366215464488</v>
      </c>
      <c r="AS19" s="27">
        <f>(BS!AR21+BS!AR24)/(BS!AR21+BS!AR24+BS!AR34)</f>
        <v>0.42016566695229934</v>
      </c>
      <c r="AT19" s="27">
        <f>(BS!AS21+BS!AS24)/(BS!AS21+BS!AS24+BS!AS34)</f>
        <v>0.39248990084465668</v>
      </c>
      <c r="AU19" s="27">
        <f>(BS!AT21+BS!AT24)/(BS!AT21+BS!AT24+BS!AT34)</f>
        <v>0.40216579536967884</v>
      </c>
      <c r="AV19" s="27">
        <f>(BS!AU21+BS!AU24)/(BS!AU21+BS!AU24+BS!AU34)</f>
        <v>0.40555192074025609</v>
      </c>
      <c r="AW19" s="27">
        <f>(BS!AV21+BS!AV24)/(BS!AV21+BS!AV24+BS!AV34)</f>
        <v>0.38713886300093192</v>
      </c>
      <c r="AX19" s="27">
        <f>(BS!AW21+BS!AW24)/(BS!AW21+BS!AW24+BS!AW34)</f>
        <v>0.35497719345317952</v>
      </c>
      <c r="AY19" s="27">
        <f>(BS!AX21+BS!AX24)/(BS!AX21+BS!AX24+BS!AX34)</f>
        <v>0.34222664375508732</v>
      </c>
      <c r="AZ19" s="27">
        <f>(BS!AY21+BS!AY24)/(BS!AY21+BS!AY24+BS!AY34)</f>
        <v>0.32333393209987427</v>
      </c>
      <c r="BA19" s="27">
        <f>(BS!AZ21+BS!AZ24)/(BS!AZ21+BS!AZ24+BS!AZ34)</f>
        <v>0.31723176962378075</v>
      </c>
      <c r="BB19" s="27">
        <f>(BS!BA21+BS!BA24)/(BS!BA21+BS!BA24+BS!BA34)</f>
        <v>0.313023679417122</v>
      </c>
      <c r="BC19" s="27">
        <f>(BS!BB21+BS!BB24)/(BS!BB21+BS!BB24+BS!BB34)</f>
        <v>0.33201581027667981</v>
      </c>
      <c r="BD19" s="27">
        <f>(BS!BC21+BS!BC24)/(BS!BC21+BS!BC24+BS!BC34)</f>
        <v>0.30809720150890424</v>
      </c>
      <c r="BE19" s="27">
        <f>(BS!BD21+BS!BD24)/(BS!BD21+BS!BD24+BS!BD34)</f>
        <v>0.37352524775837664</v>
      </c>
      <c r="BF19" s="27">
        <f>(BS!BE21+BS!BE24)/(BS!BE21+BS!BE24+BS!BE34)</f>
        <v>0.33273980026321903</v>
      </c>
      <c r="BG19" s="27">
        <f>(BS!BF21+BS!BF24)/(BS!BF21+BS!BF24+BS!BF34)</f>
        <v>0.28683706070287546</v>
      </c>
      <c r="BH19" s="27">
        <f>(BS!BG21+BS!BG24)/(BS!BG21+BS!BG24+BS!BG34)</f>
        <v>0.21701620256715998</v>
      </c>
      <c r="BI19" s="27">
        <f>(BS!BH21+BS!BH24)/(BS!BH21+BS!BH24+BS!BH34)</f>
        <v>0.26693083573487031</v>
      </c>
      <c r="BJ19" s="27">
        <f>(BS!BI21+BS!BI24)/(BS!BI21+BS!BI24+BS!BI34)</f>
        <v>0.25814709748841069</v>
      </c>
      <c r="BK19" s="27">
        <f>(BS!BJ21+BS!BJ24)/(BS!BJ21+BS!BJ24+BS!BJ34)</f>
        <v>0.26705418587559293</v>
      </c>
      <c r="BL19" s="27">
        <f>(BS!BK21+BS!BK24)/(BS!BK21+BS!BK24+BS!BK34)</f>
        <v>0.29031183368869934</v>
      </c>
      <c r="BM19" s="27">
        <f>(BS!BL21+BS!BL24)/(BS!BL21+BS!BL24+BS!BL34)</f>
        <v>0.28099730458221023</v>
      </c>
      <c r="BN19" s="27">
        <f>(BS!BM21+BS!BM24)/(BS!BM21+BS!BM24+BS!BM34)</f>
        <v>0.25970491333619827</v>
      </c>
      <c r="BO19" s="27">
        <f>(BS!BN21+BS!BN24)/(BS!BN21+BS!BN24+BS!BN34)</f>
        <v>0.28097803564028179</v>
      </c>
      <c r="BP19" s="27">
        <f>(BS!BO21+BS!BO24)/(BS!BO21+BS!BO24+BS!BO34)</f>
        <v>0.28689655172413792</v>
      </c>
      <c r="BQ19" s="27">
        <f>(BS!BP21+BS!BP24)/(BS!BP21+BS!BP24+BS!BP34)</f>
        <v>0.29023946650500154</v>
      </c>
      <c r="BR19" s="27">
        <f>(BS!BQ21+BS!BQ24)/(BS!BQ21+BS!BQ24+BS!BQ34)</f>
        <v>0.36975455265241491</v>
      </c>
      <c r="BS19" s="27">
        <f>(BS!BR21+BS!BR24)/(BS!BR21+BS!BR24+BS!BR34)</f>
        <v>0.45394052817633601</v>
      </c>
    </row>
    <row r="20" spans="1:71" s="28" customFormat="1">
      <c r="A20" s="42" t="s">
        <v>302</v>
      </c>
      <c r="B20" s="26" t="s">
        <v>241</v>
      </c>
      <c r="C20" s="22" t="s">
        <v>266</v>
      </c>
      <c r="D20" s="27">
        <f>BS!C24/(BS!C24+BS!C34)</f>
        <v>0.45058942744031766</v>
      </c>
      <c r="E20" s="27">
        <f>BS!D24/(BS!D24+BS!D34)</f>
        <v>0.48464770206333319</v>
      </c>
      <c r="F20" s="27">
        <f>BS!E24/(BS!E24+BS!E34)</f>
        <v>0.45557501751576424</v>
      </c>
      <c r="G20" s="27">
        <f>BS!F24/(BS!F24+BS!F34)</f>
        <v>0.41504818096782586</v>
      </c>
      <c r="H20" s="27">
        <f>BS!G24/(BS!G24+BS!G34)</f>
        <v>0.43125872257030018</v>
      </c>
      <c r="I20" s="27">
        <f>BS!H24/(BS!H24+BS!H34)</f>
        <v>0.48521686422413796</v>
      </c>
      <c r="J20" s="27">
        <f>BS!I24/(BS!I24+BS!I34)</f>
        <v>0.4827785640731459</v>
      </c>
      <c r="K20" s="27">
        <f>BS!J24/(BS!J24+BS!J34)</f>
        <v>0.47735485550637857</v>
      </c>
      <c r="L20" s="27">
        <f>BS!K24/(BS!K24+BS!K34)</f>
        <v>0.48390616190933583</v>
      </c>
      <c r="M20" s="27">
        <f>BS!L24/(BS!L24+BS!L34)</f>
        <v>0.58637037634788225</v>
      </c>
      <c r="N20" s="27">
        <f>BS!M24/(BS!M24+BS!M34)</f>
        <v>0.67671033785491608</v>
      </c>
      <c r="O20" s="27">
        <f>BS!N24/(BS!N24+BS!N34)</f>
        <v>0.67157588227508458</v>
      </c>
      <c r="P20" s="27">
        <f>BS!O24/(BS!O24+BS!O34)</f>
        <v>0.69357072811963716</v>
      </c>
      <c r="Q20" s="27">
        <f>BS!P24/(BS!P24+BS!P34)</f>
        <v>0.7462773445960581</v>
      </c>
      <c r="R20" s="27">
        <f>BS!Q24/(BS!Q24+BS!Q34)</f>
        <v>0.75605881819006993</v>
      </c>
      <c r="S20" s="27">
        <f>BS!R24/(BS!R24+BS!R34)</f>
        <v>0.89177339901477837</v>
      </c>
      <c r="T20" s="27">
        <f>BS!S24/(BS!S24+BS!S34)</f>
        <v>0.86875908279608705</v>
      </c>
      <c r="U20" s="27">
        <f>BS!T24/(BS!T24+BS!T34)</f>
        <v>0.87639893837102523</v>
      </c>
      <c r="V20" s="27">
        <f>BS!U24/(BS!U24+BS!U34)</f>
        <v>0.90342941974346114</v>
      </c>
      <c r="W20" s="27">
        <f>BS!V24/(BS!V24+BS!V34)</f>
        <v>0.58974451371121761</v>
      </c>
      <c r="X20" s="27">
        <f>BS!W24/(BS!W24+BS!W34)</f>
        <v>0.85708807643005047</v>
      </c>
      <c r="Y20" s="27">
        <f>BS!X24/(BS!X24+BS!X34)</f>
        <v>0.80876809707616915</v>
      </c>
      <c r="Z20" s="27">
        <f>BS!Y24/(BS!Y24+BS!Y34)</f>
        <v>0.85825793861983324</v>
      </c>
      <c r="AA20" s="27">
        <f>BS!Z24/(BS!Z24+BS!Z34)</f>
        <v>0.74590889618734824</v>
      </c>
      <c r="AB20" s="27">
        <f>BS!AA24/(BS!AA24+BS!AA34)</f>
        <v>0.86991408166471318</v>
      </c>
      <c r="AC20" s="27">
        <f>BS!AB24/(BS!AB24+BS!AB34)</f>
        <v>0.86704224635653782</v>
      </c>
      <c r="AD20" s="27">
        <f>BS!AC24/(BS!AC24+BS!AC34)</f>
        <v>0.84539400228559425</v>
      </c>
      <c r="AE20" s="27">
        <f>BS!AD24/(BS!AD24+BS!AD34)</f>
        <v>0.63392638108477506</v>
      </c>
      <c r="AF20" s="27">
        <f>BS!AE24/(BS!AE24+BS!AE34)</f>
        <v>0.70092149772541701</v>
      </c>
      <c r="AG20" s="27">
        <f>BS!AF24/(BS!AF24+BS!AF34)</f>
        <v>0.72090434186863062</v>
      </c>
      <c r="AH20" s="27">
        <f>BS!AG24/(BS!AG24+BS!AG34)</f>
        <v>0.72262132822477654</v>
      </c>
      <c r="AI20" s="27">
        <f>BS!AH24/(BS!AH24+BS!AH34)</f>
        <v>0.69281659541663743</v>
      </c>
      <c r="AJ20" s="27">
        <f>BS!AI24/(BS!AI24+BS!AI34)</f>
        <v>0.44264778848880065</v>
      </c>
      <c r="AK20" s="27">
        <f>BS!AJ24/(BS!AJ24+BS!AJ34)</f>
        <v>0.44631888106878703</v>
      </c>
      <c r="AL20" s="27">
        <f>BS!AK24/(BS!AK24+BS!AK34)</f>
        <v>0.41386081275506048</v>
      </c>
      <c r="AM20" s="27">
        <f>BS!AL24/(BS!AL24+BS!AL34)</f>
        <v>0.39431904320727701</v>
      </c>
      <c r="AN20" s="27">
        <f>BS!AM24/(BS!AM24+BS!AM34)</f>
        <v>0.43942082716370329</v>
      </c>
      <c r="AO20" s="27">
        <f>BS!AN24/(BS!AN24+BS!AN34)</f>
        <v>0.53262107437218909</v>
      </c>
      <c r="AP20" s="27">
        <f>BS!AO24/(BS!AO24+BS!AO34)</f>
        <v>0.16695934080778063</v>
      </c>
      <c r="AQ20" s="27">
        <f>BS!AP24/(BS!AP24+BS!AP34)</f>
        <v>0.43569705122456392</v>
      </c>
      <c r="AR20" s="27">
        <f>BS!AQ24/(BS!AQ24+BS!AQ34)</f>
        <v>0.38660608455156065</v>
      </c>
      <c r="AS20" s="27">
        <f>BS!AR24/(BS!AR24+BS!AR34)</f>
        <v>0.38128619323377022</v>
      </c>
      <c r="AT20" s="27">
        <f>BS!AS24/(BS!AS24+BS!AS34)</f>
        <v>0.35330336200156376</v>
      </c>
      <c r="AU20" s="27">
        <f>BS!AT24/(BS!AT24+BS!AT34)</f>
        <v>0.36291285316354954</v>
      </c>
      <c r="AV20" s="27">
        <f>BS!AU24/(BS!AU24+BS!AU34)</f>
        <v>0.3634270843759384</v>
      </c>
      <c r="AW20" s="27">
        <f>BS!AV24/(BS!AV24+BS!AV34)</f>
        <v>0.34384354420275393</v>
      </c>
      <c r="AX20" s="27">
        <f>BS!AW24/(BS!AW24+BS!AW34)</f>
        <v>0.30939385234128125</v>
      </c>
      <c r="AY20" s="27">
        <f>BS!AX24/(BS!AX24+BS!AX34)</f>
        <v>0.29518364182575829</v>
      </c>
      <c r="AZ20" s="27">
        <f>BS!AY24/(BS!AY24+BS!AY34)</f>
        <v>0.27529819161215852</v>
      </c>
      <c r="BA20" s="27">
        <f>BS!AZ24/(BS!AZ24+BS!AZ34)</f>
        <v>0.2669791562780493</v>
      </c>
      <c r="BB20" s="27">
        <f>BS!BA24/(BS!BA24+BS!BA34)</f>
        <v>0.26352274946299548</v>
      </c>
      <c r="BC20" s="27">
        <f>BS!BB24/(BS!BB24+BS!BB34)</f>
        <v>0.27609034267912769</v>
      </c>
      <c r="BD20" s="27">
        <f>BS!BC24/(BS!BC24+BS!BC34)</f>
        <v>0.24871404076967035</v>
      </c>
      <c r="BE20" s="27">
        <f>BS!BD24/(BS!BD24+BS!BD34)</f>
        <v>0.24780432524317689</v>
      </c>
      <c r="BF20" s="27">
        <f>BS!BE24/(BS!BE24+BS!BE34)</f>
        <v>0.2088305489260143</v>
      </c>
      <c r="BG20" s="27">
        <f>BS!BF24/(BS!BF24+BS!BF34)</f>
        <v>3.2842287694974007E-2</v>
      </c>
      <c r="BH20" s="27">
        <f>BS!BG24/(BS!BG24+BS!BG34)</f>
        <v>3.2836596776988393E-2</v>
      </c>
      <c r="BI20" s="27">
        <f>BS!BH24/(BS!BH24+BS!BH34)</f>
        <v>0.20952454940957116</v>
      </c>
      <c r="BJ20" s="27">
        <f>BS!BI24/(BS!BI24+BS!BI34)</f>
        <v>0.18494868871151654</v>
      </c>
      <c r="BK20" s="27">
        <f>BS!BJ24/(BS!BJ24+BS!BJ34)</f>
        <v>0.23028346898680885</v>
      </c>
      <c r="BL20" s="27">
        <f>BS!BK24/(BS!BK24+BS!BK34)</f>
        <v>0.22577596859780474</v>
      </c>
      <c r="BM20" s="27">
        <f>BS!BL24/(BS!BL24+BS!BL34)</f>
        <v>0.25175315568022438</v>
      </c>
      <c r="BN20" s="27">
        <f>BS!BM24/(BS!BM24+BS!BM34)</f>
        <v>0.22039523306682757</v>
      </c>
      <c r="BO20" s="27">
        <f>BS!BN24/(BS!BN24+BS!BN34)</f>
        <v>0.21439891328956304</v>
      </c>
      <c r="BP20" s="27">
        <f>BS!BO24/(BS!BO24+BS!BO34)</f>
        <v>0.21560328994649847</v>
      </c>
      <c r="BQ20" s="27">
        <f>BS!BP24/(BS!BP24+BS!BP34)</f>
        <v>0.21551218695033084</v>
      </c>
      <c r="BR20" s="27">
        <f>BS!BQ24/(BS!BQ24+BS!BQ34)</f>
        <v>0.23528384279475983</v>
      </c>
      <c r="BS20" s="27">
        <f>BS!BR24/(BS!BR24+BS!BR34)</f>
        <v>0.33647772256380021</v>
      </c>
    </row>
    <row r="21" spans="1:71" s="28" customFormat="1">
      <c r="A21" s="42" t="s">
        <v>303</v>
      </c>
      <c r="B21" s="26" t="s">
        <v>242</v>
      </c>
      <c r="C21" s="22" t="s">
        <v>267</v>
      </c>
      <c r="D21" s="27">
        <f>BS!C34/BS!C17</f>
        <v>0.3259706263466659</v>
      </c>
      <c r="E21" s="27">
        <f>BS!D34/BS!D17</f>
        <v>0.3646257275012848</v>
      </c>
      <c r="F21" s="27">
        <f>BS!E34/BS!E17</f>
        <v>0.37281995921794409</v>
      </c>
      <c r="G21" s="27">
        <f>BS!F34/BS!F17</f>
        <v>0.35607193876175841</v>
      </c>
      <c r="H21" s="27">
        <f>BS!G34/BS!G17</f>
        <v>0.37948763670946267</v>
      </c>
      <c r="I21" s="27">
        <f>BS!H34/BS!H17</f>
        <v>0.33199203286134454</v>
      </c>
      <c r="J21" s="27">
        <f>BS!I34/BS!I17</f>
        <v>0.32275745509922038</v>
      </c>
      <c r="K21" s="27">
        <f>BS!J34/BS!J17</f>
        <v>0.29996862065358693</v>
      </c>
      <c r="L21" s="27">
        <f>BS!K34/BS!K17</f>
        <v>0.29691864131903778</v>
      </c>
      <c r="M21" s="27">
        <f>BS!L34/BS!L17</f>
        <v>0.24240955308583589</v>
      </c>
      <c r="N21" s="27">
        <f>BS!M34/BS!M17</f>
        <v>0.19060125982980811</v>
      </c>
      <c r="O21" s="27">
        <f>BS!N34/BS!N17</f>
        <v>0.18411901798693392</v>
      </c>
      <c r="P21" s="27">
        <f>BS!O34/BS!O17</f>
        <v>0.18288195358909079</v>
      </c>
      <c r="Q21" s="27">
        <f>BS!P34/BS!P17</f>
        <v>0.14964052900717345</v>
      </c>
      <c r="R21" s="27">
        <f>BS!Q34/BS!Q17</f>
        <v>0.16128686556927299</v>
      </c>
      <c r="S21" s="27">
        <f>BS!R34/BS!R17</f>
        <v>5.6965799777011439E-2</v>
      </c>
      <c r="T21" s="27">
        <f>BS!S34/BS!S17</f>
        <v>7.3067691873282714E-2</v>
      </c>
      <c r="U21" s="27">
        <f>BS!T34/BS!T17</f>
        <v>7.202333349014442E-2</v>
      </c>
      <c r="V21" s="27">
        <f>BS!U34/BS!U17</f>
        <v>5.7711455487758176E-2</v>
      </c>
      <c r="W21" s="27">
        <f>BS!V34/BS!V17</f>
        <v>7.3233330331527957E-2</v>
      </c>
      <c r="X21" s="27">
        <f>BS!W34/BS!W17</f>
        <v>8.0826858013904893E-2</v>
      </c>
      <c r="Y21" s="27">
        <f>BS!X34/BS!X17</f>
        <v>0.10726894064460417</v>
      </c>
      <c r="Z21" s="27">
        <f>BS!Y34/BS!Y17</f>
        <v>9.1974025446395324E-2</v>
      </c>
      <c r="AA21" s="27">
        <f>BS!Z34/BS!Z17</f>
        <v>0.16643594732116132</v>
      </c>
      <c r="AB21" s="27">
        <f>BS!AA34/BS!AA17</f>
        <v>7.9327064788068155E-2</v>
      </c>
      <c r="AC21" s="27">
        <f>BS!AB34/BS!AB17</f>
        <v>8.2591419340058619E-2</v>
      </c>
      <c r="AD21" s="27">
        <f>BS!AC34/BS!AC17</f>
        <v>9.5558983518713975E-2</v>
      </c>
      <c r="AE21" s="27">
        <f>BS!AD34/BS!AD17</f>
        <v>0.22464926555454395</v>
      </c>
      <c r="AF21" s="27">
        <f>BS!AE34/BS!AE17</f>
        <v>0.19120487408368569</v>
      </c>
      <c r="AG21" s="27">
        <f>BS!AF34/BS!AF17</f>
        <v>0.17095432575218253</v>
      </c>
      <c r="AH21" s="27">
        <f>BS!AG34/BS!AG17</f>
        <v>0.15951220631775445</v>
      </c>
      <c r="AI21" s="27">
        <f>BS!AH34/BS!AH17</f>
        <v>0.16075698672339181</v>
      </c>
      <c r="AJ21" s="27">
        <f>BS!AI34/BS!AI17</f>
        <v>0.34514260005047787</v>
      </c>
      <c r="AK21" s="27">
        <f>BS!AJ34/BS!AJ17</f>
        <v>0.34671586053761871</v>
      </c>
      <c r="AL21" s="27">
        <f>BS!AK34/BS!AK17</f>
        <v>0.37666377861641076</v>
      </c>
      <c r="AM21" s="27">
        <f>BS!AL34/BS!AL17</f>
        <v>0.34288949815234238</v>
      </c>
      <c r="AN21" s="27">
        <f>BS!AM34/BS!AM17</f>
        <v>0.3168199821131979</v>
      </c>
      <c r="AO21" s="27">
        <f>BS!AN34/BS!AN17</f>
        <v>0.30268388419420972</v>
      </c>
      <c r="AP21" s="27">
        <f>BS!AO34/BS!AO17</f>
        <v>0.34966484388781088</v>
      </c>
      <c r="AQ21" s="27">
        <f>BS!AP34/BS!AP17</f>
        <v>0.35512197743870888</v>
      </c>
      <c r="AR21" s="27">
        <f>BS!AQ34/BS!AQ17</f>
        <v>0.42901554404145076</v>
      </c>
      <c r="AS21" s="27">
        <f>BS!AR34/BS!AR17</f>
        <v>0.41626794258373201</v>
      </c>
      <c r="AT21" s="27">
        <f>BS!AS34/BS!AS17</f>
        <v>0.44885361552028213</v>
      </c>
      <c r="AU21" s="27">
        <f>BS!AT34/BS!AT17</f>
        <v>0.44001649031194173</v>
      </c>
      <c r="AV21" s="27">
        <f>BS!AU34/BS!AU17</f>
        <v>0.42713230355943588</v>
      </c>
      <c r="AW21" s="27">
        <f>BS!AV34/BS!AV17</f>
        <v>0.43720497307359879</v>
      </c>
      <c r="AX21" s="27">
        <f>BS!AW34/BS!AW17</f>
        <v>0.46858553700214411</v>
      </c>
      <c r="AY21" s="27">
        <f>BS!AX34/BS!AX17</f>
        <v>0.46597898513582775</v>
      </c>
      <c r="AZ21" s="27">
        <f>BS!AY34/BS!AY17</f>
        <v>0.45953034461726139</v>
      </c>
      <c r="BA21" s="27">
        <f>BS!AZ34/BS!AZ17</f>
        <v>0.43828264758497315</v>
      </c>
      <c r="BB21" s="27">
        <f>BS!BA34/BS!BA17</f>
        <v>0.44488351518726044</v>
      </c>
      <c r="BC21" s="27">
        <f>BS!BB34/BS!BB17</f>
        <v>0.42360715506437285</v>
      </c>
      <c r="BD21" s="27">
        <f>BS!BC34/BS!BC17</f>
        <v>0.45613324851078596</v>
      </c>
      <c r="BE21" s="27">
        <f>BS!BD34/BS!BD17</f>
        <v>0.41549295774647882</v>
      </c>
      <c r="BF21" s="27">
        <f>BS!BE34/BS!BE17</f>
        <v>0.47211875547765114</v>
      </c>
      <c r="BG21" s="27">
        <f>BS!BF34/BS!BF17</f>
        <v>0.50243089943279018</v>
      </c>
      <c r="BH21" s="27">
        <f>BS!BG34/BS!BG17</f>
        <v>0.48644762070768693</v>
      </c>
      <c r="BI21" s="27">
        <f>BS!BH34/BS!BH17</f>
        <v>0.44863315696649031</v>
      </c>
      <c r="BJ21" s="27">
        <f>BS!BI34/BS!BI17</f>
        <v>0.47505538325210456</v>
      </c>
      <c r="BK21" s="27">
        <f>BS!BJ34/BS!BJ17</f>
        <v>0.4783082624809244</v>
      </c>
      <c r="BL21" s="27">
        <f>BS!BK34/BS!BK17</f>
        <v>0.47088730713117288</v>
      </c>
      <c r="BM21" s="27">
        <f>BS!BL34/BS!BL17</f>
        <v>0.44811012599160055</v>
      </c>
      <c r="BN21" s="27">
        <f>BS!BM34/BS!BM17</f>
        <v>0.46272999955231231</v>
      </c>
      <c r="BO21" s="27">
        <f>BS!BN34/BS!BN17</f>
        <v>0.44816600654382638</v>
      </c>
      <c r="BP21" s="27">
        <f>BS!BO34/BS!BO17</f>
        <v>0.44297632468996617</v>
      </c>
      <c r="BQ21" s="27">
        <f>BS!BP34/BS!BP17</f>
        <v>0.42786660575605295</v>
      </c>
      <c r="BR21" s="27">
        <f>BS!BQ34/BS!BQ17</f>
        <v>0.39296292971905578</v>
      </c>
      <c r="BS21" s="27">
        <f>BS!BR34/BS!BR17</f>
        <v>0.34663615963391559</v>
      </c>
    </row>
    <row r="22" spans="1:71" s="28" customFormat="1">
      <c r="A22" s="45" t="s">
        <v>304</v>
      </c>
      <c r="B22" s="31" t="s">
        <v>243</v>
      </c>
      <c r="C22" s="22" t="s">
        <v>268</v>
      </c>
      <c r="D22" s="32">
        <f>BS!C12/BS!C34</f>
        <v>1.1989758511662008</v>
      </c>
      <c r="E22" s="32">
        <f>BS!D12/BS!D34</f>
        <v>1.2782232719376774</v>
      </c>
      <c r="F22" s="32">
        <f>BS!E12/BS!E34</f>
        <v>1.2139134271558183</v>
      </c>
      <c r="G22" s="32">
        <f>BS!F12/BS!F34</f>
        <v>1.2420589487628328</v>
      </c>
      <c r="H22" s="32">
        <f>BS!G12/BS!G34</f>
        <v>1.1745720973538343</v>
      </c>
      <c r="I22" s="32">
        <f>BS!H12/BS!H34</f>
        <v>1.3810427160332308</v>
      </c>
      <c r="J22" s="32">
        <f>BS!I12/BS!I34</f>
        <v>1.4322533136966127</v>
      </c>
      <c r="K22" s="32">
        <f>BS!J12/BS!J34</f>
        <v>1.4917807400322793</v>
      </c>
      <c r="L22" s="32">
        <f>BS!K12/BS!K34</f>
        <v>1.5457543114347849</v>
      </c>
      <c r="M22" s="32">
        <f>BS!L12/BS!L34</f>
        <v>1.9212066526849729</v>
      </c>
      <c r="N22" s="32">
        <f>BS!M12/BS!M34</f>
        <v>2.3737987425481317</v>
      </c>
      <c r="O22" s="32">
        <f>BS!N12/BS!N34</f>
        <v>2.3456127495878367</v>
      </c>
      <c r="P22" s="32">
        <f>BS!O12/BS!O34</f>
        <v>2.2929375762545754</v>
      </c>
      <c r="Q22" s="32">
        <f>BS!P12/BS!P34</f>
        <v>2.5119778050472172</v>
      </c>
      <c r="R22" s="32">
        <f>BS!Q12/BS!Q34</f>
        <v>2.2067242524916941</v>
      </c>
      <c r="S22" s="32">
        <f>BS!R12/BS!R34</f>
        <v>7.2290395994538006</v>
      </c>
      <c r="T22" s="32">
        <f>BS!S12/BS!S34</f>
        <v>5.6290130796670637</v>
      </c>
      <c r="U22" s="32">
        <f>BS!T12/BS!T34</f>
        <v>5.4736283474853034</v>
      </c>
      <c r="V22" s="32">
        <f>BS!U12/BS!U34</f>
        <v>6.724507852245079</v>
      </c>
      <c r="W22" s="32">
        <f>BS!V12/BS!V34</f>
        <v>5.6003513394817741</v>
      </c>
      <c r="X22" s="32">
        <f>BS!W12/BS!W34</f>
        <v>5.4941735663906774</v>
      </c>
      <c r="Y22" s="32">
        <f>BS!X12/BS!X34</f>
        <v>3.5738723807268853</v>
      </c>
      <c r="Z22" s="32">
        <f>BS!Y12/BS!Y34</f>
        <v>4.915850695722594</v>
      </c>
      <c r="AA22" s="32">
        <f>BS!Z12/BS!Z34</f>
        <v>2.1492263309729873</v>
      </c>
      <c r="AB22" s="32">
        <f>BS!AA12/BS!AA34</f>
        <v>5.7394333488156057</v>
      </c>
      <c r="AC22" s="32">
        <f>BS!AB12/BS!AB34</f>
        <v>5.4247728359636529</v>
      </c>
      <c r="AD22" s="32">
        <f>BS!AC12/BS!AC34</f>
        <v>4.7279524214103654</v>
      </c>
      <c r="AE22" s="32">
        <f>BS!AD12/BS!AD34</f>
        <v>1.4682962632032421</v>
      </c>
      <c r="AF22" s="32">
        <f>BS!AE12/BS!AE34</f>
        <v>1.6895865834633383</v>
      </c>
      <c r="AG22" s="32">
        <f>BS!AF12/BS!AF34</f>
        <v>1.9171525007671064</v>
      </c>
      <c r="AH22" s="32">
        <f>BS!AG12/BS!AG34</f>
        <v>2.1476258992805759</v>
      </c>
      <c r="AI22" s="32">
        <f>BS!AH12/BS!AH34</f>
        <v>2.6683701405365938</v>
      </c>
      <c r="AJ22" s="32">
        <f>BS!AI12/BS!AI34</f>
        <v>0.95636276925522612</v>
      </c>
      <c r="AK22" s="32">
        <f>BS!AJ12/BS!AJ34</f>
        <v>0.95845327813177217</v>
      </c>
      <c r="AL22" s="32">
        <f>BS!AK12/BS!AK34</f>
        <v>0.85675250092626898</v>
      </c>
      <c r="AM22" s="32">
        <f>BS!AL12/BS!AL34</f>
        <v>1.0400312880236398</v>
      </c>
      <c r="AN22" s="32">
        <f>BS!AM12/BS!AM34</f>
        <v>1.1833652585946164</v>
      </c>
      <c r="AO22" s="32">
        <f>BS!AN12/BS!AN34</f>
        <v>1.3533978978668926</v>
      </c>
      <c r="AP22" s="32">
        <f>BS!AO12/BS!AO34</f>
        <v>1.1841882420770047</v>
      </c>
      <c r="AQ22" s="32">
        <f>BS!AP12/BS!AP34</f>
        <v>1.1192863629483882</v>
      </c>
      <c r="AR22" s="32">
        <f>BS!AQ12/BS!AQ34</f>
        <v>0.98373590982286629</v>
      </c>
      <c r="AS22" s="32">
        <f>BS!AR12/BS!AR34</f>
        <v>1.0561576354679805</v>
      </c>
      <c r="AT22" s="32">
        <f>BS!AS12/BS!AS34</f>
        <v>0.97551760616593619</v>
      </c>
      <c r="AU22" s="32">
        <f>BS!AT12/BS!AT34</f>
        <v>0.96502186133666457</v>
      </c>
      <c r="AV22" s="32">
        <f>BS!AU12/BS!AU34</f>
        <v>1.0616352201257861</v>
      </c>
      <c r="AW22" s="32">
        <f>BS!AV12/BS!AV34</f>
        <v>1.0600669099756692</v>
      </c>
      <c r="AX22" s="32">
        <f>BS!AW12/BS!AW34</f>
        <v>1.0409040488075429</v>
      </c>
      <c r="AY22" s="32">
        <f>BS!AX12/BS!AX34</f>
        <v>1.0518355561666439</v>
      </c>
      <c r="AZ22" s="32">
        <f>BS!AY12/BS!AY34</f>
        <v>1.1345898593044863</v>
      </c>
      <c r="BA22" s="32">
        <f>BS!AZ12/BS!AZ34</f>
        <v>1.2318367346938777</v>
      </c>
      <c r="BB22" s="32">
        <f>BS!BA12/BS!BA34</f>
        <v>1.2106588890361925</v>
      </c>
      <c r="BC22" s="32">
        <f>BS!BB12/BS!BB34</f>
        <v>1.3105164066702528</v>
      </c>
      <c r="BD22" s="32">
        <f>BS!BC12/BS!BC34</f>
        <v>1.1882845188284519</v>
      </c>
      <c r="BE22" s="32">
        <f>BS!BD12/BS!BD34</f>
        <v>1.4089139987445072</v>
      </c>
      <c r="BF22" s="32">
        <f>BS!BE12/BS!BE34</f>
        <v>1.2037359322427197</v>
      </c>
      <c r="BG22" s="32">
        <f>BS!BF12/BS!BF34</f>
        <v>1.0486515545202044</v>
      </c>
      <c r="BH22" s="32">
        <f>BS!BG12/BS!BG34</f>
        <v>1.1152915882827197</v>
      </c>
      <c r="BI22" s="32">
        <f>BS!BH12/BS!BH34</f>
        <v>1.1698280098280098</v>
      </c>
      <c r="BJ22" s="32">
        <f>BS!BI12/BS!BI34</f>
        <v>1.0705092333519866</v>
      </c>
      <c r="BK22" s="32">
        <f>BS!BJ12/BS!BJ34</f>
        <v>1.0050136736554238</v>
      </c>
      <c r="BL22" s="32">
        <f>BS!BK12/BS!BK34</f>
        <v>1.0583043845648297</v>
      </c>
      <c r="BM22" s="32">
        <f>BS!BL12/BS!BL34</f>
        <v>1.0596688534832865</v>
      </c>
      <c r="BN22" s="32">
        <f>BS!BM12/BS!BM34</f>
        <v>1.1181308049535603</v>
      </c>
      <c r="BO22" s="32">
        <f>BS!BN12/BS!BN34</f>
        <v>1.1942363112391932</v>
      </c>
      <c r="BP22" s="32">
        <f>BS!BO12/BS!BO34</f>
        <v>1.1502595948284637</v>
      </c>
      <c r="BQ22" s="32">
        <f>BS!BP12/BS!BP34</f>
        <v>1.1695494341234252</v>
      </c>
      <c r="BR22" s="32">
        <f>BS!BQ12/BS!BQ34</f>
        <v>1.29168570123344</v>
      </c>
      <c r="BS22" s="32">
        <f>BS!BR12/BS!BR34</f>
        <v>1.523863924854024</v>
      </c>
    </row>
    <row r="23" spans="1:71" s="28" customFormat="1" ht="23.25" customHeight="1">
      <c r="A23" s="46" t="s">
        <v>305</v>
      </c>
      <c r="B23" s="22" t="s">
        <v>244</v>
      </c>
      <c r="C23" s="22" t="s">
        <v>269</v>
      </c>
      <c r="D23" s="41">
        <f>BS!C45/BS!C10</f>
        <v>1.4789464854890122</v>
      </c>
      <c r="E23" s="41">
        <f>BS!D45/((BS!C10+BS!D10)/2)</f>
        <v>2.5162502636473452</v>
      </c>
      <c r="F23" s="41">
        <f>BS!E45/((BS!D10+BS!E10)/2)</f>
        <v>1.6121060048808993</v>
      </c>
      <c r="G23" s="41">
        <f>BS!F45/((BS!E10+BS!F10)/2)</f>
        <v>1.523307139144668</v>
      </c>
      <c r="H23" s="41">
        <f>BS!G45/((BS!F10+BS!G10)/2)</f>
        <v>1.7233692210259659</v>
      </c>
      <c r="I23" s="41">
        <f>BS!H45/((BS!G10+BS!H10)/2)</f>
        <v>1.7880289220928294</v>
      </c>
      <c r="J23" s="41">
        <f>BS!I45/((BS!H10+BS!I10)/2)</f>
        <v>1.7909554875072116</v>
      </c>
      <c r="K23" s="41">
        <f>BS!J45/((BS!I10+BS!J10)/2)</f>
        <v>1.7363954719439694</v>
      </c>
      <c r="L23" s="41">
        <f>BS!K45/((BS!J10+BS!K10)/2)</f>
        <v>1.6499152255001694</v>
      </c>
      <c r="M23" s="41">
        <f>BS!L45/((BS!K10+BS!L10)/2)</f>
        <v>1.6394442561843443</v>
      </c>
      <c r="N23" s="41">
        <f>BS!M45/((BS!L10+BS!M10)/2)</f>
        <v>1.277496999436629</v>
      </c>
      <c r="O23" s="41">
        <f>BS!N45/((BS!M10+BS!N10)/2)</f>
        <v>1.3884464773437759</v>
      </c>
      <c r="P23" s="41">
        <f>BS!O45/((BS!N10+BS!O10)/2)</f>
        <v>1.7316341977421814</v>
      </c>
      <c r="Q23" s="41">
        <f>BS!P45/((BS!O10+BS!P10)/2)</f>
        <v>1.5488477554668931</v>
      </c>
      <c r="R23" s="41">
        <f>BS!Q45/((BS!P10+BS!Q10)/2)</f>
        <v>1.3998020237571493</v>
      </c>
      <c r="S23" s="41">
        <f>BS!R45/((BS!Q10+BS!R10)/2)</f>
        <v>2.00299752906388</v>
      </c>
      <c r="T23" s="41">
        <f>BS!S45/((BS!R10+BS!S10)/2)</f>
        <v>1.6891764342468811</v>
      </c>
      <c r="U23" s="41">
        <f>BS!T45/((BS!S10+BS!T10)/2)</f>
        <v>1.7964171912644749</v>
      </c>
      <c r="V23" s="41">
        <f>BS!U45/((BS!T10+BS!U10)/2)</f>
        <v>1.6365913135174324</v>
      </c>
      <c r="W23" s="41">
        <f>BS!V45/((BS!U10+BS!V10)/2)</f>
        <v>1.7703530259365994</v>
      </c>
      <c r="X23" s="41">
        <f>BS!W45/((BS!V10+BS!W10)/2)</f>
        <v>1.7680056849057391</v>
      </c>
      <c r="Y23" s="41">
        <f>BS!X45/((BS!W10+BS!X10)/2)</f>
        <v>1.636929078797247</v>
      </c>
      <c r="Z23" s="41">
        <f>BS!Y45/((BS!X10+BS!Y10)/2)</f>
        <v>1.6191678580048641</v>
      </c>
      <c r="AA23" s="41">
        <f>BS!Z45/((BS!Y10+BS!Z10)/2)</f>
        <v>1.5146072703031255</v>
      </c>
      <c r="AB23" s="41">
        <f>BS!AA45/((BS!Z10+BS!AA10)/2)</f>
        <v>1.7256345279755441</v>
      </c>
      <c r="AC23" s="41">
        <f>BS!AB45/((BS!AA10+BS!AB10)/2)</f>
        <v>1.6681294807734086</v>
      </c>
      <c r="AD23" s="41">
        <f>BS!AC45/((BS!AB10+BS!AC10)/2)</f>
        <v>1.4761582315807869</v>
      </c>
      <c r="AE23" s="41">
        <f>BS!AD45/((BS!AC10+BS!AD10)/2)</f>
        <v>1.2354737467130377</v>
      </c>
      <c r="AF23" s="41">
        <f>BS!AE45/((BS!AD10+BS!AE10)/2)</f>
        <v>1.4150597486360521</v>
      </c>
      <c r="AG23" s="41">
        <f>BS!AF45/((BS!AE10+BS!AF10)/2)</f>
        <v>1.4142059757031848</v>
      </c>
      <c r="AH23" s="41">
        <f>BS!AG45/((BS!AF10+BS!AG10)/2)</f>
        <v>1.2602252997940808</v>
      </c>
      <c r="AI23" s="41">
        <f>BS!AH45/((BS!AG10+BS!AH10)/2)</f>
        <v>1.1524580603108168</v>
      </c>
      <c r="AJ23" s="41">
        <f>BS!AI45/((BS!AH10+BS!AI10)/2)</f>
        <v>1.389147523467908</v>
      </c>
      <c r="AK23" s="41">
        <f>BS!AJ45/((BS!AI10+BS!AJ10)/2)</f>
        <v>1.2058599025306793</v>
      </c>
      <c r="AL23" s="41">
        <f>BS!AK45/((BS!AJ10+BS!AK10)/2)</f>
        <v>1.1804427778178408</v>
      </c>
      <c r="AM23" s="41">
        <f>BS!AL45/((BS!AK10+BS!AL10)/2)</f>
        <v>1.157893217893218</v>
      </c>
      <c r="AN23" s="41">
        <f>BS!AM45/((BS!AL10+BS!AM10)/2)</f>
        <v>1.0320405710432974</v>
      </c>
      <c r="AO23" s="41">
        <f>BS!AN45/((BS!AM10+BS!AN10)/2)</f>
        <v>1.0303323429834865</v>
      </c>
      <c r="AP23" s="41">
        <f>BS!AO45/((BS!AN10+BS!AO10)/2)</f>
        <v>1.157931634361977</v>
      </c>
      <c r="AQ23" s="41">
        <f>BS!AP45/((BS!AO10+BS!AP10)/2)</f>
        <v>1.08576647386046</v>
      </c>
      <c r="AR23" s="41">
        <f>BS!AQ45/((BS!AP10+BS!AQ10)/2)</f>
        <v>1.1090727400181961</v>
      </c>
      <c r="AS23" s="41">
        <f>BS!AR45/((BS!AQ10+BS!AR10)/2)</f>
        <v>1.0279122757049273</v>
      </c>
      <c r="AT23" s="41">
        <f>BS!AS45/((BS!AR10+BS!AS10)/2)</f>
        <v>1.1746730901582931</v>
      </c>
      <c r="AU23" s="41">
        <f>BS!AT45/((BS!AS10+BS!AT10)/2)</f>
        <v>1.0933852140077822</v>
      </c>
      <c r="AV23" s="41">
        <f>BS!AU45/((BS!AT10+BS!AU10)/2)</f>
        <v>1.0582038451409008</v>
      </c>
      <c r="AW23" s="41">
        <f>BS!AV45/((BS!AU10+BS!AV10)/2)</f>
        <v>0.90699004690538843</v>
      </c>
      <c r="AX23" s="41">
        <f>BS!AW45/((BS!AV10+BS!AW10)/2)</f>
        <v>1.2256897331524197</v>
      </c>
      <c r="AY23" s="41">
        <f>BS!AX45/((BS!AW10+BS!AX10)/2)</f>
        <v>1.1227814247507903</v>
      </c>
      <c r="AZ23" s="41">
        <f>BS!AY45/((BS!AX10+BS!AY10)/2)</f>
        <v>0.98788982960025729</v>
      </c>
      <c r="BA23" s="41">
        <f>BS!AZ45/((BS!AY10+BS!AZ10)/2)</f>
        <v>0.79993107013613651</v>
      </c>
      <c r="BB23" s="41">
        <f>BS!BA45/((BS!AZ10+BS!BA10)/2)</f>
        <v>0.86791267472907174</v>
      </c>
      <c r="BC23" s="41">
        <f>BS!BB45/((BS!BA10+BS!BB10)/2)</f>
        <v>0.91585216860109953</v>
      </c>
      <c r="BD23" s="41">
        <f>BS!BC45/((BS!BB10+BS!BC10)/2)</f>
        <v>0.9295361127422197</v>
      </c>
      <c r="BE23" s="41">
        <f>BS!BD45/((BS!BC10+BS!BD10)/2)</f>
        <v>0.73165842576506734</v>
      </c>
      <c r="BF23" s="41">
        <f>BS!BE45/((BS!BD10+BS!BE10)/2)</f>
        <v>0.93901005615776423</v>
      </c>
      <c r="BG23" s="41">
        <f>BS!BF45/((BS!BE10+BS!BF10)/2)</f>
        <v>0.8657500386219682</v>
      </c>
      <c r="BH23" s="41">
        <f>BS!BG45/((BS!BF10+BS!BG10)/2)</f>
        <v>1.0574013157894737</v>
      </c>
      <c r="BI23" s="41">
        <f>BS!BH45/((BS!BG10+BS!BH10)/2)</f>
        <v>1.0471771075019334</v>
      </c>
      <c r="BJ23" s="41">
        <f>BS!BI45/((BS!BH10+BS!BI10)/2)</f>
        <v>0.96863896184149545</v>
      </c>
      <c r="BK23" s="41">
        <f>BS!BJ45/((BS!BI10+BS!BJ10)/2)</f>
        <v>0.87521131089595827</v>
      </c>
      <c r="BL23" s="41">
        <f>BS!BK45/((BS!BJ10+BS!BK10)/2)</f>
        <v>0.89507878425808385</v>
      </c>
      <c r="BM23" s="41">
        <f>BS!BL45/((BS!BK10+BS!BL10)/2)</f>
        <v>0.97238311088726592</v>
      </c>
      <c r="BN23" s="41">
        <f>BS!BM45/((BS!BL10+BS!BM10)/2)</f>
        <v>0.92556237218813886</v>
      </c>
      <c r="BO23" s="41">
        <f>BS!BN45/((BS!BM10+BS!BN10)/2)</f>
        <v>1.1831154575391676</v>
      </c>
      <c r="BP23" s="41">
        <f>BS!BO45/((BS!BN10+BS!BO10)/2)</f>
        <v>0.99264380040769284</v>
      </c>
      <c r="BQ23" s="41">
        <f>BS!BP45/((BS!BO10+BS!BP10)/2)</f>
        <v>0.90065209052550821</v>
      </c>
      <c r="BR23" s="41">
        <f>BS!BQ45/((BS!BP10+BS!BQ10)/2)</f>
        <v>0.93800389213233248</v>
      </c>
      <c r="BS23" s="60">
        <f>BS!BR45/((BS!BQ10+BS!BR10)/2)</f>
        <v>1.1475711655572864</v>
      </c>
    </row>
    <row r="24" spans="1:71" s="28" customFormat="1">
      <c r="A24" s="47" t="s">
        <v>306</v>
      </c>
      <c r="B24" s="26" t="s">
        <v>245</v>
      </c>
      <c r="C24" s="22" t="s">
        <v>270</v>
      </c>
      <c r="D24" s="27">
        <f>BS!C44/BS!C16</f>
        <v>0.56219579476491144</v>
      </c>
      <c r="E24" s="27">
        <f>BS!D44/BS!D16</f>
        <v>1.1151629855095087</v>
      </c>
      <c r="F24" s="27">
        <f>BS!E44/BS!E16</f>
        <v>0.74879332903460072</v>
      </c>
      <c r="G24" s="27">
        <f>BS!F44/BS!F16</f>
        <v>0.72009351157719248</v>
      </c>
      <c r="H24" s="27">
        <f>BS!G44/BS!G16</f>
        <v>0.73065672121966763</v>
      </c>
      <c r="I24" s="27">
        <f>BS!H44/BS!H16</f>
        <v>0.63809441961727964</v>
      </c>
      <c r="J24" s="27">
        <f>BS!I44/BS!I16</f>
        <v>0.65293594451689652</v>
      </c>
      <c r="K24" s="27">
        <f>BS!J44/BS!J16</f>
        <v>0.64475684096084462</v>
      </c>
      <c r="L24" s="27">
        <f>BS!K44/BS!K16</f>
        <v>0.61768314006738856</v>
      </c>
      <c r="M24" s="27">
        <f>BS!L44/BS!L16</f>
        <v>0.63804644884320472</v>
      </c>
      <c r="N24" s="27">
        <f>BS!M44/BS!M16</f>
        <v>0.42621194080625957</v>
      </c>
      <c r="O24" s="27">
        <f>BS!N44/BS!N16</f>
        <v>0.57328758177694927</v>
      </c>
      <c r="P24" s="27">
        <f>BS!O44/BS!O16</f>
        <v>0.62945371163634534</v>
      </c>
      <c r="Q24" s="27">
        <f>BS!P44/BS!P16</f>
        <v>0.46055787595223324</v>
      </c>
      <c r="R24" s="27">
        <f>BS!Q44/BS!Q16</f>
        <v>0.44854644197747784</v>
      </c>
      <c r="S24" s="27">
        <f>BS!R44/BS!R16</f>
        <v>0.71781986175765267</v>
      </c>
      <c r="T24" s="27">
        <f>BS!S44/BS!S16</f>
        <v>0.54436276092350544</v>
      </c>
      <c r="U24" s="27">
        <f>BS!T44/BS!T16</f>
        <v>0.53608697762461777</v>
      </c>
      <c r="V24" s="27">
        <f>BS!U44/BS!U16</f>
        <v>0.45542540652738511</v>
      </c>
      <c r="W24" s="27">
        <f>BS!V44/BS!V16</f>
        <v>0.49950928005932266</v>
      </c>
      <c r="X24" s="27">
        <f>BS!W44/BS!W16</f>
        <v>0.55043693432609564</v>
      </c>
      <c r="Y24" s="27">
        <f>BS!X44/BS!X16</f>
        <v>0.54154353086546869</v>
      </c>
      <c r="Z24" s="27">
        <f>BS!Y44/BS!Y16</f>
        <v>0.62938290220118387</v>
      </c>
      <c r="AA24" s="27">
        <f>BS!Z44/BS!Z16</f>
        <v>0.50381056862421481</v>
      </c>
      <c r="AB24" s="27">
        <f>BS!AA44/BS!AA16</f>
        <v>0.69580627705627696</v>
      </c>
      <c r="AC24" s="27">
        <f>BS!AB44/BS!AB16</f>
        <v>0.67105093672625271</v>
      </c>
      <c r="AD24" s="27">
        <f>BS!AC44/BS!AC16</f>
        <v>0.60547673350907849</v>
      </c>
      <c r="AE24" s="27">
        <f>BS!AD44/BS!AD16</f>
        <v>0.40607182208149251</v>
      </c>
      <c r="AF24" s="27">
        <f>BS!AE44/BS!AE16</f>
        <v>0.38739314356217502</v>
      </c>
      <c r="AG24" s="27">
        <f>BS!AF44/BS!AF16</f>
        <v>0.39928659012373202</v>
      </c>
      <c r="AH24" s="27">
        <f>BS!AG44/BS!AG16</f>
        <v>0.44598698986419655</v>
      </c>
      <c r="AI24" s="27">
        <f>BS!AH44/BS!AH16</f>
        <v>0.51037893384714195</v>
      </c>
      <c r="AJ24" s="27">
        <f>BS!AI44/BS!AI16</f>
        <v>0.4157480057003391</v>
      </c>
      <c r="AK24" s="27">
        <f>BS!AJ44/BS!AJ16</f>
        <v>0.39642416251669088</v>
      </c>
      <c r="AL24" s="27">
        <f>BS!AK44/BS!AK16</f>
        <v>0.45237645523541326</v>
      </c>
      <c r="AM24" s="27">
        <f>BS!AL44/BS!AL16</f>
        <v>0.47029560802986647</v>
      </c>
      <c r="AN24" s="27">
        <f>BS!AM44/BS!AM16</f>
        <v>0.44574914921666614</v>
      </c>
      <c r="AO24" s="27">
        <f>BS!AN44/BS!AN16</f>
        <v>0.47877735545415084</v>
      </c>
      <c r="AP24" s="27">
        <f>BS!AO44/BS!AO16</f>
        <v>0.63569017052663279</v>
      </c>
      <c r="AQ24" s="27">
        <f>BS!AP44/BS!AP16</f>
        <v>0.55419389370860184</v>
      </c>
      <c r="AR24" s="27">
        <f>BS!AQ44/BS!AQ16</f>
        <v>0.51876643557255564</v>
      </c>
      <c r="AS24" s="27">
        <f>BS!AR44/BS!AR16</f>
        <v>0.50231763844840205</v>
      </c>
      <c r="AT24" s="27">
        <f>BS!AS44/BS!AS16</f>
        <v>0.67780861590442854</v>
      </c>
      <c r="AU24" s="27">
        <f>BS!AT44/BS!AT16</f>
        <v>0.57881538094100782</v>
      </c>
      <c r="AV24" s="27">
        <f>BS!AU44/BS!AU16</f>
        <v>0.60985500122880321</v>
      </c>
      <c r="AW24" s="27">
        <f>BS!AV44/BS!AV16</f>
        <v>0.59132589838909544</v>
      </c>
      <c r="AX24" s="27">
        <f>BS!AW44/BS!AW16</f>
        <v>0.88368848300355141</v>
      </c>
      <c r="AY24" s="27">
        <f>BS!AX44/BS!AX16</f>
        <v>0.76501633576275441</v>
      </c>
      <c r="AZ24" s="27">
        <f>BS!AY44/BS!AY16</f>
        <v>0.75914362176628014</v>
      </c>
      <c r="BA24" s="27">
        <f>BS!AZ44/BS!AZ16</f>
        <v>0.72420943494038359</v>
      </c>
      <c r="BB24" s="27">
        <f>BS!BA44/BS!BA16</f>
        <v>0.88776684136520512</v>
      </c>
      <c r="BC24" s="27">
        <f>BS!BB44/BS!BB16</f>
        <v>0.94147778204635679</v>
      </c>
      <c r="BD24" s="27">
        <f>BS!BC44/BS!BC16</f>
        <v>1.0095971713600203</v>
      </c>
      <c r="BE24" s="27">
        <f>BS!BD44/BS!BD16</f>
        <v>0.82649723200805225</v>
      </c>
      <c r="BF24" s="27">
        <f>BS!BE44/BS!BE16</f>
        <v>1.1558177896206066</v>
      </c>
      <c r="BG24" s="27">
        <f>BS!BF44/BS!BF16</f>
        <v>0.64548049476688862</v>
      </c>
      <c r="BH24" s="27">
        <f>BS!BG44/BS!BG16</f>
        <v>0.73594970470565824</v>
      </c>
      <c r="BI24" s="27">
        <f>BS!BH44/BS!BH16</f>
        <v>0.74269277164331449</v>
      </c>
      <c r="BJ24" s="27">
        <f>BS!BI44/BS!BI16</f>
        <v>0.71483952398124773</v>
      </c>
      <c r="BK24" s="27">
        <f>BS!BJ44/BS!BJ16</f>
        <v>0.59714525608732161</v>
      </c>
      <c r="BL24" s="27">
        <f>BS!BK44/BS!BK16</f>
        <v>0.656913721688552</v>
      </c>
      <c r="BM24" s="27">
        <f>BS!BL44/BS!BL16</f>
        <v>0.60396303536520346</v>
      </c>
      <c r="BN24" s="27">
        <f>BS!BM44/BS!BM16</f>
        <v>0.61558441558441568</v>
      </c>
      <c r="BO24" s="27">
        <f>BS!BN44/BS!BN16</f>
        <v>0.64977769544275654</v>
      </c>
      <c r="BP24" s="27">
        <f>BS!BO44/BS!BO16</f>
        <v>0.5921294593600589</v>
      </c>
      <c r="BQ24" s="27">
        <f>BS!BP44/BS!BP16</f>
        <v>0.63835040234089246</v>
      </c>
      <c r="BR24" s="27">
        <f>BS!BQ44/BS!BQ16</f>
        <v>0.72256653299307327</v>
      </c>
      <c r="BS24" s="61">
        <f>BS!BR44/BS!BR16</f>
        <v>0.84816265622085429</v>
      </c>
    </row>
    <row r="25" spans="1:71" s="28" customFormat="1">
      <c r="A25" s="48" t="s">
        <v>307</v>
      </c>
      <c r="B25" s="31" t="s">
        <v>246</v>
      </c>
      <c r="C25" s="62" t="s">
        <v>271</v>
      </c>
      <c r="D25" s="32">
        <f>BS!C44/BS!C17</f>
        <v>0.34247230116023314</v>
      </c>
      <c r="E25" s="32">
        <f>BS!D44/BS!D17</f>
        <v>0.59541552650952179</v>
      </c>
      <c r="F25" s="32">
        <f>BS!E44/BS!E17</f>
        <v>0.40991106770163988</v>
      </c>
      <c r="G25" s="32">
        <f>BS!F44/BS!F17</f>
        <v>0.40162327160992967</v>
      </c>
      <c r="H25" s="32">
        <f>BS!G44/BS!G17</f>
        <v>0.40497701695989852</v>
      </c>
      <c r="I25" s="32">
        <f>BS!H44/BS!H17</f>
        <v>0.3455312046264008</v>
      </c>
      <c r="J25" s="32">
        <f>BS!I44/BS!I17</f>
        <v>0.35110487754066083</v>
      </c>
      <c r="K25" s="32">
        <f>BS!J44/BS!J17</f>
        <v>0.35623627153594428</v>
      </c>
      <c r="L25" s="32">
        <f>BS!K44/BS!K17</f>
        <v>0.3341892663002673</v>
      </c>
      <c r="M25" s="32">
        <f>BS!L44/BS!L17</f>
        <v>0.34089619295341689</v>
      </c>
      <c r="N25" s="32">
        <f>BS!M44/BS!M17</f>
        <v>0.23337276122530709</v>
      </c>
      <c r="O25" s="32">
        <f>BS!N44/BS!N17</f>
        <v>0.32570077539773284</v>
      </c>
      <c r="P25" s="32">
        <f>BS!O44/BS!O17</f>
        <v>0.36550054136306442</v>
      </c>
      <c r="Q25" s="32">
        <f>BS!P44/BS!P17</f>
        <v>0.2874370776066138</v>
      </c>
      <c r="R25" s="32">
        <f>BS!Q44/BS!Q17</f>
        <v>0.28890174897119342</v>
      </c>
      <c r="S25" s="32">
        <f>BS!R44/BS!R17</f>
        <v>0.42221588404594601</v>
      </c>
      <c r="T25" s="32">
        <f>BS!S44/BS!S17</f>
        <v>0.3204639494347245</v>
      </c>
      <c r="U25" s="32">
        <f>BS!T44/BS!T17</f>
        <v>0.32474596603471795</v>
      </c>
      <c r="V25" s="32">
        <f>BS!U44/BS!U17</f>
        <v>0.27868339758482474</v>
      </c>
      <c r="W25" s="32">
        <f>BS!V44/BS!V17</f>
        <v>0.29464435038787617</v>
      </c>
      <c r="X25" s="32">
        <f>BS!W44/BS!W17</f>
        <v>0.30600066921961555</v>
      </c>
      <c r="Y25" s="32">
        <f>BS!X44/BS!X17</f>
        <v>0.3339344220658827</v>
      </c>
      <c r="Z25" s="32">
        <f>BS!Y44/BS!Y17</f>
        <v>0.34481964748820104</v>
      </c>
      <c r="AA25" s="32">
        <f>BS!Z44/BS!Z17</f>
        <v>0.32359323555821612</v>
      </c>
      <c r="AB25" s="32">
        <f>BS!AA44/BS!AA17</f>
        <v>0.37901609385132345</v>
      </c>
      <c r="AC25" s="32">
        <f>BS!AB44/BS!AB17</f>
        <v>0.37039348432303476</v>
      </c>
      <c r="AD25" s="32">
        <f>BS!AC44/BS!AC17</f>
        <v>0.33192335796054234</v>
      </c>
      <c r="AE25" s="32">
        <f>BS!AD44/BS!AD17</f>
        <v>0.27212835052654971</v>
      </c>
      <c r="AF25" s="32">
        <f>BS!AE44/BS!AE17</f>
        <v>0.26224300319917671</v>
      </c>
      <c r="AG25" s="32">
        <f>BS!AF44/BS!AF17</f>
        <v>0.26842519390010866</v>
      </c>
      <c r="AH25" s="32">
        <f>BS!AG44/BS!AG17</f>
        <v>0.29320409146896592</v>
      </c>
      <c r="AI25" s="32">
        <f>BS!AH44/BS!AH17</f>
        <v>0.29144722364850001</v>
      </c>
      <c r="AJ25" s="32">
        <f>BS!AI44/BS!AI17</f>
        <v>0.27851726673177585</v>
      </c>
      <c r="AK25" s="32">
        <f>BS!AJ44/BS!AJ17</f>
        <v>0.26468807123392135</v>
      </c>
      <c r="AL25" s="32">
        <f>BS!AK44/BS!AK17</f>
        <v>0.30639111953620629</v>
      </c>
      <c r="AM25" s="32">
        <f>BS!AL44/BS!AL17</f>
        <v>0.30258076051972821</v>
      </c>
      <c r="AN25" s="32">
        <f>BS!AM44/BS!AM17</f>
        <v>0.27863165963970871</v>
      </c>
      <c r="AO25" s="32">
        <f>BS!AN44/BS!AN17</f>
        <v>0.28264538226911345</v>
      </c>
      <c r="AP25" s="32">
        <f>BS!AO44/BS!AO17</f>
        <v>0.37247057934127964</v>
      </c>
      <c r="AQ25" s="32">
        <f>BS!AP44/BS!AP17</f>
        <v>0.33391113888161034</v>
      </c>
      <c r="AR25" s="32">
        <f>BS!AQ44/BS!AQ17</f>
        <v>0.29982728842832468</v>
      </c>
      <c r="AS25" s="32">
        <f>BS!AR44/BS!AR17</f>
        <v>0.2814764183185236</v>
      </c>
      <c r="AT25" s="32">
        <f>BS!AS44/BS!AS17</f>
        <v>0.38102021435354766</v>
      </c>
      <c r="AU25" s="32">
        <f>BS!AT44/BS!AT17</f>
        <v>0.33303559158994089</v>
      </c>
      <c r="AV25" s="32">
        <f>BS!AU44/BS!AU17</f>
        <v>0.33331094694425789</v>
      </c>
      <c r="AW25" s="32">
        <f>BS!AV44/BS!AV17</f>
        <v>0.31726613921946678</v>
      </c>
      <c r="AX25" s="32">
        <f>BS!AW44/BS!AW17</f>
        <v>0.45266714313559869</v>
      </c>
      <c r="AY25" s="32">
        <f>BS!AX44/BS!AX17</f>
        <v>0.39005638134290105</v>
      </c>
      <c r="AZ25" s="32">
        <f>BS!AY44/BS!AY17</f>
        <v>0.36334248246416589</v>
      </c>
      <c r="BA25" s="32">
        <f>BS!AZ44/BS!AZ17</f>
        <v>0.33321407274895648</v>
      </c>
      <c r="BB25" s="32">
        <f>BS!BA44/BS!BA17</f>
        <v>0.40961368327926873</v>
      </c>
      <c r="BC25" s="32">
        <f>BS!BB44/BS!BB17</f>
        <v>0.41882192092970266</v>
      </c>
      <c r="BD25" s="32">
        <f>BS!BC44/BS!BC17</f>
        <v>0.46237927245387772</v>
      </c>
      <c r="BE25" s="32">
        <f>BS!BD44/BS!BD17</f>
        <v>0.34267083985393842</v>
      </c>
      <c r="BF25" s="32">
        <f>BS!BE44/BS!BE17</f>
        <v>0.49895924627519717</v>
      </c>
      <c r="BG25" s="32">
        <f>BS!BF44/BS!BF17</f>
        <v>0.30539299540830106</v>
      </c>
      <c r="BH25" s="32">
        <f>BS!BG44/BS!BG17</f>
        <v>0.33667421997559699</v>
      </c>
      <c r="BI25" s="32">
        <f>BS!BH44/BS!BH17</f>
        <v>0.3529100529100529</v>
      </c>
      <c r="BJ25" s="32">
        <f>BS!BI44/BS!BI17</f>
        <v>0.35130704474966773</v>
      </c>
      <c r="BK25" s="32">
        <f>BS!BJ44/BS!BJ17</f>
        <v>0.3100937431872684</v>
      </c>
      <c r="BL25" s="32">
        <f>BS!BK44/BS!BK17</f>
        <v>0.32954595693885669</v>
      </c>
      <c r="BM25" s="32">
        <f>BS!BL44/BS!BL17</f>
        <v>0.31717218852076529</v>
      </c>
      <c r="BN25" s="32">
        <f>BS!BM44/BS!BM17</f>
        <v>0.29708555311814477</v>
      </c>
      <c r="BO25" s="32">
        <f>BS!BN44/BS!BN17</f>
        <v>0.30200619941449969</v>
      </c>
      <c r="BP25" s="32">
        <f>BS!BO44/BS!BO17</f>
        <v>0.29041713641488165</v>
      </c>
      <c r="BQ25" s="32">
        <f>BS!BP44/BS!BP17</f>
        <v>0.31891274554591137</v>
      </c>
      <c r="BR25" s="32">
        <f>BS!BQ44/BS!BQ17</f>
        <v>0.35580289022529393</v>
      </c>
      <c r="BS25" s="63">
        <f>BS!BR44/BS!BR17</f>
        <v>0.40014080168962024</v>
      </c>
    </row>
    <row r="26" spans="1:71" s="28" customFormat="1">
      <c r="A26" s="26" t="s">
        <v>308</v>
      </c>
      <c r="B26" s="26"/>
      <c r="C26" s="26" t="s">
        <v>272</v>
      </c>
      <c r="D26" s="49">
        <v>5</v>
      </c>
      <c r="E26" s="49">
        <v>5</v>
      </c>
      <c r="F26" s="49">
        <v>5</v>
      </c>
      <c r="G26" s="49">
        <v>4.9999000000000002</v>
      </c>
      <c r="H26" s="49">
        <v>5</v>
      </c>
      <c r="I26" s="49">
        <v>5</v>
      </c>
      <c r="J26" s="49">
        <v>5</v>
      </c>
      <c r="K26" s="49">
        <v>5</v>
      </c>
      <c r="L26" s="49">
        <v>5</v>
      </c>
      <c r="M26" s="49">
        <v>5</v>
      </c>
      <c r="N26" s="49">
        <v>5</v>
      </c>
      <c r="O26" s="49">
        <v>5</v>
      </c>
      <c r="P26" s="49">
        <v>4.9999000000000002</v>
      </c>
      <c r="Q26" s="49">
        <v>5</v>
      </c>
      <c r="R26" s="49">
        <v>4.9999000000000002</v>
      </c>
      <c r="S26" s="49">
        <v>5</v>
      </c>
      <c r="T26" s="49">
        <v>4.9999000000000002</v>
      </c>
      <c r="U26" s="49">
        <v>5</v>
      </c>
      <c r="V26" s="49">
        <v>4.9999000000000002</v>
      </c>
      <c r="W26" s="49">
        <v>4.9999000000000002</v>
      </c>
      <c r="X26" s="49">
        <v>4.9999000000000002</v>
      </c>
      <c r="Y26" s="49">
        <v>5</v>
      </c>
      <c r="Z26" s="49">
        <v>4.9999000000000002</v>
      </c>
      <c r="AA26" s="49">
        <v>5</v>
      </c>
      <c r="AB26" s="49">
        <v>4.9999000000000002</v>
      </c>
      <c r="AC26" s="49">
        <v>5</v>
      </c>
      <c r="AD26" s="49">
        <v>4.9999000000000002</v>
      </c>
      <c r="AE26" s="49">
        <v>5</v>
      </c>
      <c r="AF26" s="49">
        <v>4.9999000000000002</v>
      </c>
      <c r="AG26" s="49">
        <v>5</v>
      </c>
      <c r="AH26" s="49">
        <v>4.9999000000000002</v>
      </c>
      <c r="AI26" s="49">
        <v>5</v>
      </c>
      <c r="AJ26" s="49">
        <v>4.9999000000000002</v>
      </c>
      <c r="AK26" s="49">
        <v>5</v>
      </c>
      <c r="AL26" s="49">
        <v>4.9999000000000002</v>
      </c>
      <c r="AM26" s="49">
        <v>5</v>
      </c>
      <c r="AN26" s="49">
        <v>4.9999000000000002</v>
      </c>
      <c r="AO26" s="49">
        <v>4.9999000000000002</v>
      </c>
      <c r="AP26" s="49">
        <v>4.9999000000000002</v>
      </c>
      <c r="AQ26" s="49">
        <v>5</v>
      </c>
      <c r="AR26" s="49">
        <v>9.5030000000000001</v>
      </c>
      <c r="AS26" s="49">
        <v>9.5030000000000001</v>
      </c>
      <c r="AT26" s="49">
        <v>9.5030000000000001</v>
      </c>
      <c r="AU26" s="49">
        <v>9.5030000000000001</v>
      </c>
      <c r="AV26" s="49">
        <v>9.5030000000000001</v>
      </c>
      <c r="AW26" s="49">
        <v>9.5030000000000001</v>
      </c>
      <c r="AX26" s="49">
        <v>9.5030000000000001</v>
      </c>
      <c r="AY26" s="49">
        <v>9.5030000000000001</v>
      </c>
      <c r="AZ26" s="49">
        <v>9.5030000000000001</v>
      </c>
      <c r="BA26" s="49">
        <v>9.5030000000000001</v>
      </c>
      <c r="BB26" s="49">
        <v>9.5030000000000001</v>
      </c>
      <c r="BC26" s="49">
        <v>9.5030000000000001</v>
      </c>
      <c r="BD26" s="49">
        <v>9.5030000000000001</v>
      </c>
      <c r="BE26" s="49">
        <v>9.5030000000000001</v>
      </c>
      <c r="BF26" s="49">
        <v>9.5030000000000001</v>
      </c>
      <c r="BG26" s="49">
        <v>9.5030000000000001</v>
      </c>
      <c r="BH26" s="49">
        <v>9.5030000000000001</v>
      </c>
      <c r="BI26" s="49">
        <v>9.5030000000000001</v>
      </c>
      <c r="BJ26" s="49">
        <v>9.5030000000000001</v>
      </c>
      <c r="BK26" s="49">
        <v>9.5030000000000001</v>
      </c>
      <c r="BL26" s="49">
        <v>9.5030000000000001</v>
      </c>
      <c r="BM26" s="49">
        <v>9.5030000000000001</v>
      </c>
      <c r="BN26" s="49">
        <v>9.5030000000000001</v>
      </c>
      <c r="BO26" s="49">
        <v>9.5030000000000001</v>
      </c>
      <c r="BP26" s="49">
        <v>9.5030000000000001</v>
      </c>
      <c r="BQ26" s="49">
        <v>9.5030000000000001</v>
      </c>
      <c r="BR26" s="49">
        <v>9.5030000000000001</v>
      </c>
      <c r="BS26" s="49">
        <v>9.5030000000000001</v>
      </c>
    </row>
    <row r="27" spans="1:71" s="28" customFormat="1">
      <c r="A27" s="26" t="s">
        <v>247</v>
      </c>
      <c r="B27" s="26"/>
      <c r="C27" s="26" t="s">
        <v>273</v>
      </c>
      <c r="D27" s="27">
        <v>0.1928</v>
      </c>
      <c r="E27" s="27">
        <v>0.27250000000000002</v>
      </c>
      <c r="F27" s="27">
        <v>8.3500000000000005E-2</v>
      </c>
      <c r="G27" s="27">
        <v>-0.1</v>
      </c>
      <c r="H27" s="27">
        <v>0.1797</v>
      </c>
      <c r="I27" s="27">
        <v>8.5999999999999993E-2</v>
      </c>
      <c r="J27" s="27">
        <v>4.9799999999999997E-2</v>
      </c>
      <c r="K27" s="27">
        <v>-0.1779</v>
      </c>
      <c r="L27" s="27">
        <v>4.1999999999999997E-3</v>
      </c>
      <c r="M27" s="27">
        <v>7.6600000000000001E-2</v>
      </c>
      <c r="N27" s="27">
        <v>-0.38879999999999998</v>
      </c>
      <c r="O27" s="27">
        <v>-0.1434</v>
      </c>
      <c r="P27" s="27">
        <v>-0.1051</v>
      </c>
      <c r="Q27" s="27">
        <v>-0.2351</v>
      </c>
      <c r="R27" s="27">
        <v>9.4000000000000004E-3</v>
      </c>
      <c r="S27" s="27">
        <v>-0.64770000000000005</v>
      </c>
      <c r="T27" s="27">
        <v>7.51E-2</v>
      </c>
      <c r="U27" s="27">
        <v>-6.4799999999999996E-2</v>
      </c>
      <c r="V27" s="27">
        <v>-0.10879999999999999</v>
      </c>
      <c r="W27" s="27">
        <v>9.5899999999999999E-2</v>
      </c>
      <c r="X27" s="27">
        <v>7.1999999999999995E-2</v>
      </c>
      <c r="Y27" s="27">
        <v>0.13469999999999999</v>
      </c>
      <c r="Z27" s="27">
        <v>-5.9700000000000003E-2</v>
      </c>
      <c r="AA27" s="27">
        <v>0.12570000000000001</v>
      </c>
      <c r="AB27" s="27">
        <v>-3.6999999999999998E-2</v>
      </c>
      <c r="AC27" s="27">
        <v>-7.4999999999999997E-3</v>
      </c>
      <c r="AD27" s="27">
        <v>5.4699999999999999E-2</v>
      </c>
      <c r="AE27" s="27">
        <v>8.5500000000000007E-2</v>
      </c>
      <c r="AF27" s="27">
        <v>-0.13120000000000001</v>
      </c>
      <c r="AG27" s="27">
        <v>-9.5999999999999992E-3</v>
      </c>
      <c r="AH27" s="27">
        <v>-5.5199999999999999E-2</v>
      </c>
      <c r="AI27" s="27">
        <v>-1.3299999999999999E-2</v>
      </c>
      <c r="AJ27" s="27">
        <v>-6.1199999999999997E-2</v>
      </c>
      <c r="AK27" s="27">
        <v>-5.74E-2</v>
      </c>
      <c r="AL27" s="27">
        <v>2.3E-2</v>
      </c>
      <c r="AM27" s="27">
        <v>2.3E-2</v>
      </c>
      <c r="AN27" s="27">
        <v>-0.32169999999999999</v>
      </c>
      <c r="AO27" s="27">
        <v>-4.5999999999999999E-2</v>
      </c>
      <c r="AP27" s="27">
        <v>0.13789999999999999</v>
      </c>
      <c r="AQ27" s="27">
        <v>0.25030000000000002</v>
      </c>
      <c r="AR27" s="27">
        <v>-0.05</v>
      </c>
      <c r="AS27" s="27">
        <v>-0.01</v>
      </c>
      <c r="AT27" s="27">
        <v>4.9000000000000002E-2</v>
      </c>
      <c r="AU27" s="27">
        <v>-0.02</v>
      </c>
      <c r="AV27" s="27">
        <v>-5.7000000000000002E-3</v>
      </c>
      <c r="AW27" s="27">
        <v>2.1700000000000001E-2</v>
      </c>
      <c r="AX27" s="27">
        <v>7.0000000000000007E-2</v>
      </c>
      <c r="AY27" s="27">
        <v>2.3300000000000001E-2</v>
      </c>
      <c r="AZ27" s="27">
        <v>0.03</v>
      </c>
      <c r="BA27" s="27">
        <v>-2.0000000000000001E-4</v>
      </c>
      <c r="BB27" s="27">
        <v>0.03</v>
      </c>
      <c r="BC27" s="27">
        <v>-6.3E-3</v>
      </c>
      <c r="BD27" s="27">
        <v>0.05</v>
      </c>
      <c r="BE27" s="27">
        <v>0.01</v>
      </c>
      <c r="BF27" s="27">
        <v>0.06</v>
      </c>
      <c r="BG27" s="27">
        <v>-3.5999999999999999E-3</v>
      </c>
      <c r="BH27" s="27">
        <v>0.01</v>
      </c>
      <c r="BI27" s="27">
        <v>-4.0000000000000001E-3</v>
      </c>
      <c r="BJ27" s="27">
        <v>0.06</v>
      </c>
      <c r="BK27" s="27">
        <v>1.5800000000000002E-2</v>
      </c>
      <c r="BL27" s="27">
        <v>-0.02</v>
      </c>
      <c r="BM27" s="27">
        <v>-0.11</v>
      </c>
      <c r="BN27" s="27">
        <v>0.09</v>
      </c>
      <c r="BO27" s="27">
        <v>3.3999999999999998E-3</v>
      </c>
      <c r="BP27" s="27">
        <v>-7.0000000000000007E-2</v>
      </c>
      <c r="BQ27" s="27">
        <v>-0.04</v>
      </c>
      <c r="BR27" s="27">
        <v>-7.0000000000000007E-2</v>
      </c>
      <c r="BS27" s="27">
        <v>-0.08</v>
      </c>
    </row>
    <row r="28" spans="1:71" s="28" customFormat="1">
      <c r="A28" s="28" t="s">
        <v>309</v>
      </c>
      <c r="B28" s="26"/>
      <c r="C28" s="50" t="s">
        <v>274</v>
      </c>
      <c r="D28" s="28">
        <v>2341</v>
      </c>
      <c r="E28" s="28">
        <v>1807</v>
      </c>
      <c r="F28" s="28">
        <v>1804</v>
      </c>
      <c r="G28" s="28">
        <v>2288</v>
      </c>
      <c r="H28" s="28">
        <v>1993</v>
      </c>
      <c r="I28" s="28">
        <v>1984</v>
      </c>
      <c r="J28" s="28">
        <v>1984</v>
      </c>
      <c r="K28" s="28">
        <v>1915</v>
      </c>
      <c r="L28" s="28">
        <v>1910</v>
      </c>
      <c r="M28" s="28">
        <v>1871</v>
      </c>
      <c r="N28" s="28">
        <v>1917</v>
      </c>
      <c r="O28" s="28">
        <v>1916</v>
      </c>
      <c r="P28" s="28">
        <v>1763</v>
      </c>
      <c r="Q28" s="28">
        <v>1693</v>
      </c>
      <c r="R28" s="28">
        <v>1563</v>
      </c>
      <c r="S28" s="28">
        <v>1605</v>
      </c>
      <c r="T28" s="28">
        <v>1490</v>
      </c>
      <c r="U28" s="28">
        <v>1430</v>
      </c>
      <c r="V28" s="28">
        <v>1381</v>
      </c>
      <c r="W28" s="28">
        <v>1337</v>
      </c>
      <c r="X28" s="28">
        <v>1299</v>
      </c>
      <c r="Y28" s="28">
        <v>1287</v>
      </c>
      <c r="Z28" s="28">
        <v>1322</v>
      </c>
      <c r="AA28" s="28">
        <v>1269</v>
      </c>
      <c r="AB28" s="28">
        <v>1228</v>
      </c>
      <c r="AC28" s="28">
        <v>1262</v>
      </c>
      <c r="AD28" s="28">
        <v>1245</v>
      </c>
      <c r="AE28" s="28">
        <v>1204</v>
      </c>
      <c r="AF28" s="28">
        <v>1095</v>
      </c>
      <c r="AG28" s="28">
        <v>1088</v>
      </c>
      <c r="AH28" s="28">
        <v>1078</v>
      </c>
      <c r="AI28" s="28">
        <v>1063</v>
      </c>
      <c r="AJ28" s="28">
        <v>1137</v>
      </c>
      <c r="AK28" s="28">
        <v>1163</v>
      </c>
      <c r="AL28" s="28">
        <v>1158</v>
      </c>
      <c r="AM28" s="28">
        <v>1090</v>
      </c>
      <c r="AN28" s="28">
        <v>1108</v>
      </c>
      <c r="AO28" s="28">
        <v>1103</v>
      </c>
      <c r="AP28" s="28">
        <v>1083</v>
      </c>
      <c r="AQ28" s="28">
        <v>1143</v>
      </c>
      <c r="AR28" s="28">
        <v>1183</v>
      </c>
      <c r="AS28" s="28">
        <v>1113</v>
      </c>
      <c r="AT28" s="28">
        <v>1107</v>
      </c>
      <c r="AU28" s="28">
        <v>1117</v>
      </c>
      <c r="AV28" s="28">
        <v>1122</v>
      </c>
      <c r="AW28" s="28">
        <v>1082</v>
      </c>
      <c r="AX28" s="28">
        <v>1084</v>
      </c>
      <c r="AY28" s="28">
        <v>1156</v>
      </c>
      <c r="AZ28" s="28">
        <v>1155</v>
      </c>
      <c r="BA28" s="28">
        <v>1110</v>
      </c>
      <c r="BB28" s="28">
        <v>1065</v>
      </c>
      <c r="BC28" s="28">
        <v>1061</v>
      </c>
      <c r="BD28" s="28">
        <v>1061</v>
      </c>
      <c r="BE28" s="28">
        <v>1054</v>
      </c>
      <c r="BF28" s="28">
        <v>1047</v>
      </c>
      <c r="BG28" s="28">
        <v>997</v>
      </c>
      <c r="BH28" s="28">
        <v>1128</v>
      </c>
      <c r="BI28" s="28">
        <v>1093</v>
      </c>
      <c r="BJ28" s="28">
        <v>1057</v>
      </c>
      <c r="BK28" s="28">
        <v>1151</v>
      </c>
      <c r="BL28" s="28">
        <v>1049</v>
      </c>
      <c r="BM28" s="28">
        <v>930</v>
      </c>
      <c r="BN28" s="28">
        <v>1057</v>
      </c>
      <c r="BO28" s="28">
        <v>1081</v>
      </c>
      <c r="BP28" s="28">
        <v>956</v>
      </c>
      <c r="BQ28" s="28">
        <v>1049</v>
      </c>
      <c r="BR28" s="28">
        <v>994</v>
      </c>
      <c r="BS28" s="28">
        <v>1022</v>
      </c>
    </row>
    <row r="29" spans="1:71" s="28" customFormat="1">
      <c r="A29" s="26" t="s">
        <v>275</v>
      </c>
      <c r="B29" s="26"/>
      <c r="C29" s="50" t="s">
        <v>276</v>
      </c>
      <c r="D29" s="28">
        <f>D39/D27</f>
        <v>13.820042427385893</v>
      </c>
      <c r="E29" s="28">
        <f t="shared" ref="E29:BP29" si="0">E39/E27</f>
        <v>8.9915053211009166</v>
      </c>
      <c r="F29" s="28">
        <f t="shared" si="0"/>
        <v>36.939556886227543</v>
      </c>
      <c r="G29" s="28">
        <f t="shared" si="0"/>
        <v>-26.645039999999998</v>
      </c>
      <c r="H29" s="28">
        <f t="shared" si="0"/>
        <v>12.329399833055092</v>
      </c>
      <c r="I29" s="28">
        <f t="shared" si="0"/>
        <v>20.206047906976746</v>
      </c>
      <c r="J29" s="28">
        <f t="shared" si="0"/>
        <v>34.021628915662653</v>
      </c>
      <c r="K29" s="28">
        <f t="shared" si="0"/>
        <v>-10.174958516020235</v>
      </c>
      <c r="L29" s="28">
        <f t="shared" si="0"/>
        <v>475.80431904761906</v>
      </c>
      <c r="M29" s="28">
        <f t="shared" si="0"/>
        <v>25.710393472584858</v>
      </c>
      <c r="N29" s="28">
        <f t="shared" si="0"/>
        <v>-4.357708641975309</v>
      </c>
      <c r="O29" s="28">
        <f t="shared" si="0"/>
        <v>-9.209674267782427</v>
      </c>
      <c r="P29" s="28">
        <f t="shared" si="0"/>
        <v>-10.664409895337775</v>
      </c>
      <c r="Q29" s="28">
        <f t="shared" si="0"/>
        <v>-2.4638028073160356</v>
      </c>
      <c r="R29" s="28">
        <f t="shared" si="0"/>
        <v>69.323940425531916</v>
      </c>
      <c r="S29" s="28">
        <f t="shared" si="0"/>
        <v>-0.62154057433997223</v>
      </c>
      <c r="T29" s="28">
        <f t="shared" si="0"/>
        <v>2.699520772303595</v>
      </c>
      <c r="U29" s="28">
        <f t="shared" si="0"/>
        <v>-2.9498334876543213</v>
      </c>
      <c r="V29" s="28">
        <f t="shared" si="0"/>
        <v>-3.2209579044117653</v>
      </c>
      <c r="W29" s="28">
        <f t="shared" si="0"/>
        <v>3.5636248175182481</v>
      </c>
      <c r="X29" s="28">
        <f t="shared" si="0"/>
        <v>3.9018252777777778</v>
      </c>
      <c r="Y29" s="28">
        <f t="shared" si="0"/>
        <v>2.0211048255382331</v>
      </c>
      <c r="Z29" s="28">
        <f t="shared" si="0"/>
        <v>-4.8997691792294802</v>
      </c>
      <c r="AA29" s="28">
        <f t="shared" si="0"/>
        <v>3.0151153540175017</v>
      </c>
      <c r="AB29" s="28">
        <f t="shared" si="0"/>
        <v>-7.9189189189189184</v>
      </c>
      <c r="AC29" s="28">
        <f t="shared" si="0"/>
        <v>-36.933333333333337</v>
      </c>
      <c r="AD29" s="28">
        <f t="shared" si="0"/>
        <v>4.5703839122486292</v>
      </c>
      <c r="AE29" s="28">
        <f t="shared" si="0"/>
        <v>2.6315789473684208</v>
      </c>
      <c r="AF29" s="28">
        <f t="shared" si="0"/>
        <v>-1.8597560975609755</v>
      </c>
      <c r="AG29" s="28">
        <f t="shared" si="0"/>
        <v>-18.333333333333332</v>
      </c>
      <c r="AH29" s="28">
        <f t="shared" si="0"/>
        <v>-3.6231884057971016</v>
      </c>
      <c r="AI29" s="28">
        <f t="shared" si="0"/>
        <v>-14.962406015037596</v>
      </c>
      <c r="AJ29" s="28">
        <f t="shared" si="0"/>
        <v>-3.1045751633986929</v>
      </c>
      <c r="AK29" s="28">
        <f t="shared" si="0"/>
        <v>-3.2229965156794425</v>
      </c>
      <c r="AL29" s="28">
        <f t="shared" si="0"/>
        <v>8.4782608695652186</v>
      </c>
      <c r="AM29" s="28">
        <f t="shared" si="0"/>
        <v>11.478260869565219</v>
      </c>
      <c r="AN29" s="28">
        <f t="shared" si="0"/>
        <v>-0.85483369599005299</v>
      </c>
      <c r="AO29" s="28">
        <f t="shared" si="0"/>
        <v>-6.2391304347826084</v>
      </c>
      <c r="AP29" s="28">
        <f t="shared" si="0"/>
        <v>1.3052936910804931</v>
      </c>
      <c r="AQ29" s="28">
        <f t="shared" si="0"/>
        <v>1.7339192968437873</v>
      </c>
      <c r="AR29" s="28">
        <f t="shared" si="0"/>
        <v>-11.399999999999999</v>
      </c>
      <c r="AS29" s="28">
        <f t="shared" si="0"/>
        <v>-44.6</v>
      </c>
      <c r="AT29" s="28">
        <f t="shared" si="0"/>
        <v>10.551020408163264</v>
      </c>
      <c r="AU29" s="28">
        <f t="shared" si="0"/>
        <v>-20</v>
      </c>
      <c r="AV29" s="28">
        <f t="shared" si="0"/>
        <v>-93.684210526315795</v>
      </c>
      <c r="AW29" s="28">
        <f t="shared" si="0"/>
        <v>23.317972350230413</v>
      </c>
      <c r="AX29" s="28">
        <f t="shared" si="0"/>
        <v>9.1428571428571423</v>
      </c>
      <c r="AY29" s="28">
        <f t="shared" si="0"/>
        <v>34.334763948497852</v>
      </c>
      <c r="AZ29" s="28">
        <f t="shared" si="0"/>
        <v>30.000000000000004</v>
      </c>
      <c r="BA29" s="28">
        <f t="shared" si="0"/>
        <v>-5999.9999999999991</v>
      </c>
      <c r="BB29" s="28">
        <f t="shared" si="0"/>
        <v>46.666666666666664</v>
      </c>
      <c r="BC29" s="28">
        <f t="shared" si="0"/>
        <v>-150.15873015873015</v>
      </c>
      <c r="BD29" s="28">
        <f t="shared" si="0"/>
        <v>18.799999999999997</v>
      </c>
      <c r="BE29" s="28">
        <f t="shared" si="0"/>
        <v>102</v>
      </c>
      <c r="BF29" s="28">
        <f t="shared" si="0"/>
        <v>17</v>
      </c>
      <c r="BG29" s="28">
        <f t="shared" si="0"/>
        <v>-227.77777777777777</v>
      </c>
      <c r="BH29" s="28">
        <f t="shared" si="0"/>
        <v>100</v>
      </c>
      <c r="BI29" s="28">
        <f t="shared" si="0"/>
        <v>-250</v>
      </c>
      <c r="BJ29" s="28">
        <f t="shared" si="0"/>
        <v>17.833333333333336</v>
      </c>
      <c r="BK29" s="28">
        <f t="shared" si="0"/>
        <v>55.063291139240498</v>
      </c>
      <c r="BL29" s="28">
        <f t="shared" si="0"/>
        <v>-47.5</v>
      </c>
      <c r="BM29" s="28">
        <f t="shared" si="0"/>
        <v>-8.6818181818181817</v>
      </c>
      <c r="BN29" s="28">
        <f t="shared" si="0"/>
        <v>10.666666666666666</v>
      </c>
      <c r="BO29" s="28">
        <f t="shared" si="0"/>
        <v>264.70588235294122</v>
      </c>
      <c r="BP29" s="28">
        <f t="shared" si="0"/>
        <v>-12.285714285714285</v>
      </c>
      <c r="BQ29" s="28">
        <f t="shared" ref="BQ29:BS29" si="1">BQ39/BQ27</f>
        <v>-22</v>
      </c>
      <c r="BR29" s="28">
        <f t="shared" si="1"/>
        <v>-12.214285714285714</v>
      </c>
      <c r="BS29" s="28">
        <f t="shared" si="1"/>
        <v>-9.375</v>
      </c>
    </row>
    <row r="30" spans="1:71" ht="30">
      <c r="A30" s="26" t="s">
        <v>310</v>
      </c>
      <c r="B30" s="26" t="s">
        <v>277</v>
      </c>
      <c r="C30" s="50" t="s">
        <v>278</v>
      </c>
      <c r="D30" s="38">
        <f>(BS!C17-BS!C27)/Indicators!D26</f>
        <v>1.7458399999999998</v>
      </c>
      <c r="E30" s="38">
        <f>(BS!D17-BS!D27)/Indicators!E26</f>
        <v>2.1000399999999999</v>
      </c>
      <c r="F30" s="38">
        <f>(BS!E17-BS!E27)/Indicators!F26</f>
        <v>2.1757400000000002</v>
      </c>
      <c r="G30" s="38">
        <f>(BS!F17-BS!F27)/Indicators!G26</f>
        <v>2.1137422748454968</v>
      </c>
      <c r="H30" s="38">
        <f>(BS!G17-BS!G27)/Indicators!H26</f>
        <v>2.2984200000000001</v>
      </c>
      <c r="I30" s="38">
        <f>(BS!H17-BS!H27)/Indicators!I26</f>
        <v>2.1401799999999995</v>
      </c>
      <c r="J30" s="38">
        <f>(BS!I17-BS!I27)/Indicators!J26</f>
        <v>2.1999400000000002</v>
      </c>
      <c r="K30" s="38">
        <f>(BS!J17-BS!J27)/Indicators!K26</f>
        <v>2.0074600000000005</v>
      </c>
      <c r="L30" s="38">
        <f>(BS!K17-BS!K27)/Indicators!L26</f>
        <v>1.9772799999999997</v>
      </c>
      <c r="M30" s="38">
        <f>(BS!L17-BS!L27)/Indicators!M26</f>
        <v>1.6402399999999999</v>
      </c>
      <c r="N30" s="38">
        <f>(BS!M17-BS!M27)/Indicators!N26</f>
        <v>1.2278800000000003</v>
      </c>
      <c r="O30" s="38">
        <f>(BS!N17-BS!N27)/Indicators!O26</f>
        <v>1.0918199999999998</v>
      </c>
      <c r="P30" s="38">
        <f>(BS!O17-BS!O27)/Indicators!P26</f>
        <v>0.99995999919998413</v>
      </c>
      <c r="Q30" s="38">
        <f>(BS!P17-BS!P27)/Indicators!Q26</f>
        <v>0.74971999999999994</v>
      </c>
      <c r="R30" s="38">
        <f>(BS!Q17-BS!Q27)/Indicators!R26</f>
        <v>0.75249504990099791</v>
      </c>
      <c r="S30" s="38">
        <f>(BS!R17-BS!R27)/Indicators!S26</f>
        <v>0.21970000000000028</v>
      </c>
      <c r="T30" s="38">
        <f>(BS!S17-BS!S27)/Indicators!T26</f>
        <v>0.26912538250765033</v>
      </c>
      <c r="U30" s="38">
        <f>(BS!T17-BS!T27)/Indicators!U26</f>
        <v>0.24496000000000037</v>
      </c>
      <c r="V30" s="38">
        <f>(BS!U17-BS!U27)/Indicators!V26</f>
        <v>0.18084361687233733</v>
      </c>
      <c r="W30" s="38">
        <f>(BS!V17-BS!V27)/Indicators!W26</f>
        <v>0.22770455409108192</v>
      </c>
      <c r="X30" s="38">
        <f>(BS!W17-BS!W27)/Indicators!X26</f>
        <v>0.2608852177043543</v>
      </c>
      <c r="Y30" s="38">
        <f>(BS!X17-BS!X27)/Indicators!Y26</f>
        <v>0.33785999999999988</v>
      </c>
      <c r="Z30" s="38">
        <f>(BS!Y17-BS!Y27)/Indicators!Z26</f>
        <v>0.2716654333086661</v>
      </c>
      <c r="AA30" s="38">
        <f>(BS!Z17-BS!Z27)/Indicators!AA26</f>
        <v>0.53382000000000007</v>
      </c>
      <c r="AB30" s="38">
        <f>(BS!AA17-BS!AA27)/Indicators!AB26</f>
        <v>0.21530430608612158</v>
      </c>
      <c r="AC30" s="38">
        <f>(BS!AB17-BS!AB27)/Indicators!AC26</f>
        <v>0.20910000000000012</v>
      </c>
      <c r="AD30" s="38">
        <f>(BS!AC17-BS!AC27)/Indicators!AD26</f>
        <v>0.23542470849416974</v>
      </c>
      <c r="AE30" s="38">
        <f>(BS!AD17-BS!AD27)/Indicators!AE26</f>
        <v>0.62674000000000019</v>
      </c>
      <c r="AF30" s="38">
        <f>(BS!AE17-BS!AE27)/Indicators!AF26</f>
        <v>0.5128102562051241</v>
      </c>
      <c r="AG30" s="38">
        <f>(BS!AF17-BS!AF27)/Indicators!AG26</f>
        <v>0.45626</v>
      </c>
      <c r="AH30" s="38">
        <f>(BS!AG17-BS!AG27)/Indicators!AH26</f>
        <v>0.41698833976679517</v>
      </c>
      <c r="AI30" s="38">
        <f>(BS!AH17-BS!AH27)/Indicators!AI26</f>
        <v>0.43831999999999988</v>
      </c>
      <c r="AJ30" s="38">
        <f>(BS!AI17-BS!AI27)/Indicators!AJ26</f>
        <v>1.2581451629032578</v>
      </c>
      <c r="AK30" s="38">
        <f>(BS!AJ17-BS!AJ27)/Indicators!AK26</f>
        <v>1.2366799999999998</v>
      </c>
      <c r="AL30" s="38">
        <f>(BS!AK17-BS!AK27)/Indicators!AL26</f>
        <v>1.2955459109182181</v>
      </c>
      <c r="AM30" s="38">
        <f>(BS!AL17-BS!AL27)/Indicators!AM26</f>
        <v>1.1505999999999996</v>
      </c>
      <c r="AN30" s="38">
        <f>(BS!AM17-BS!AM27)/Indicators!AN26</f>
        <v>0.99191983839676789</v>
      </c>
      <c r="AO30" s="38">
        <f>(BS!AN17-BS!AN27)/Indicators!AO26</f>
        <v>0.96855937118742386</v>
      </c>
      <c r="AP30" s="38">
        <f>(BS!AO17-BS!AO27)/Indicators!AP26</f>
        <v>1.1100822016440328</v>
      </c>
      <c r="AQ30" s="38">
        <f>(BS!AP17-BS!AP27)/Indicators!AQ26</f>
        <v>1.0571200000000001</v>
      </c>
      <c r="AR30" s="38">
        <f>(BS!AQ17-BS!AQ27)/Indicators!AR26</f>
        <v>0.65347784910028406</v>
      </c>
      <c r="AS30" s="38">
        <f>(BS!AR17-BS!AR27)/Indicators!AS26</f>
        <v>0.64085025781332228</v>
      </c>
      <c r="AT30" s="38">
        <f>(BS!AS17-BS!AS27)/Indicators!AT26</f>
        <v>0.6963064295485637</v>
      </c>
      <c r="AU30" s="38">
        <f>(BS!AT17-BS!AT27)/Indicators!AU26</f>
        <v>0.67389245501420603</v>
      </c>
      <c r="AV30" s="38">
        <f>(BS!AU17-BS!AU27)/Indicators!AV26</f>
        <v>0.66926233820898673</v>
      </c>
      <c r="AW30" s="38">
        <f>(BS!AV17-BS!AV27)/Indicators!AW26</f>
        <v>0.69199200252551829</v>
      </c>
      <c r="AX30" s="38">
        <f>(BS!AW17-BS!AW27)/Indicators!AX26</f>
        <v>0.75891823634641686</v>
      </c>
      <c r="AY30" s="38">
        <f>(BS!AX17-BS!AX27)/Indicators!AY26</f>
        <v>0.76533726191728924</v>
      </c>
      <c r="AZ30" s="38">
        <f>(BS!AY17-BS!AY27)/Indicators!AZ26</f>
        <v>0.79280227296643158</v>
      </c>
      <c r="BA30" s="38">
        <f>(BS!AZ17-BS!AZ27)/Indicators!BA26</f>
        <v>0.7734399663264232</v>
      </c>
      <c r="BB30" s="38">
        <f>(BS!BA17-BS!BA27)/Indicators!BB26</f>
        <v>0.79374934231295358</v>
      </c>
      <c r="BC30" s="38">
        <f>(BS!BB17-BS!BB27)/Indicators!BC26</f>
        <v>0.78248974008207917</v>
      </c>
      <c r="BD30" s="38">
        <f>(BS!BC17-BS!BC27)/Indicators!BD26</f>
        <v>0.82994843733557833</v>
      </c>
      <c r="BE30" s="38">
        <f>(BS!BD17-BS!BD27)/Indicators!BE26</f>
        <v>0.83815637167210366</v>
      </c>
      <c r="BF30" s="38">
        <f>(BS!BE17-BS!BE27)/Indicators!BF26</f>
        <v>0.90697674418604646</v>
      </c>
      <c r="BG30" s="38">
        <f>(BS!BF17-BS!BF27)/Indicators!BG26</f>
        <v>1.1744712196148581</v>
      </c>
      <c r="BH30" s="38">
        <f>(BS!BG17-BS!BG27)/Indicators!BH26</f>
        <v>1.1746816794696411</v>
      </c>
      <c r="BI30" s="38">
        <f>(BS!BH17-BS!BH27)/Indicators!BI26</f>
        <v>1.0707145112069871</v>
      </c>
      <c r="BJ30" s="38">
        <f>(BS!BI17-BS!BI27)/Indicators!BJ26</f>
        <v>1.1282752814900556</v>
      </c>
      <c r="BK30" s="38">
        <f>(BS!BJ17-BS!BJ27)/Indicators!BK26</f>
        <v>1.1543723034831104</v>
      </c>
      <c r="BL30" s="38">
        <f>(BS!BK17-BS!BK27)/Indicators!BL26</f>
        <v>1.1208039566452699</v>
      </c>
      <c r="BM30" s="38">
        <f>(BS!BL17-BS!BL27)/Indicators!BM26</f>
        <v>1.010522992739135</v>
      </c>
      <c r="BN30" s="38">
        <f>(BS!BM17-BS!BM27)/Indicators!BN26</f>
        <v>1.0876565295169947</v>
      </c>
      <c r="BO30" s="38">
        <f>(BS!BN17-BS!BN27)/Indicators!BO26</f>
        <v>1.0954435441439547</v>
      </c>
      <c r="BP30" s="38">
        <f>(BS!BO17-BS!BO27)/Indicators!BP26</f>
        <v>1.0336735767652321</v>
      </c>
      <c r="BQ30" s="38">
        <f>(BS!BP17-BS!BP27)/Indicators!BQ26</f>
        <v>0.98558349994738503</v>
      </c>
      <c r="BR30" s="38">
        <f>(BS!BQ17-BS!BQ27)/Indicators!BR26</f>
        <v>0.92139324423866154</v>
      </c>
      <c r="BS30" s="38">
        <f>(BS!BR17-BS!BR27)/Indicators!BS26</f>
        <v>0.8290013679890561</v>
      </c>
    </row>
    <row r="31" spans="1:71" s="64" customFormat="1">
      <c r="A31" s="65" t="s">
        <v>311</v>
      </c>
      <c r="B31" s="51"/>
      <c r="C31" s="52"/>
      <c r="BH31" s="64">
        <v>0.06</v>
      </c>
      <c r="BI31" s="64">
        <v>0.06</v>
      </c>
      <c r="BJ31" s="64">
        <v>0.06</v>
      </c>
      <c r="BK31" s="64">
        <v>0.06</v>
      </c>
    </row>
    <row r="32" spans="1:71">
      <c r="A32" s="26" t="s">
        <v>312</v>
      </c>
      <c r="B32" s="26"/>
      <c r="C32" s="50" t="s">
        <v>279</v>
      </c>
      <c r="D32" s="59">
        <v>0.26065801668211308</v>
      </c>
      <c r="E32" s="59">
        <v>0.26065801668211308</v>
      </c>
      <c r="F32" s="59">
        <v>0.26065801668211308</v>
      </c>
      <c r="G32" s="59">
        <v>0.26065801668211308</v>
      </c>
      <c r="H32">
        <f>0.2/3.4528</f>
        <v>5.792400370713624E-2</v>
      </c>
      <c r="I32">
        <f t="shared" ref="I32:K32" si="2">0.2/3.4528</f>
        <v>5.792400370713624E-2</v>
      </c>
      <c r="J32">
        <f t="shared" si="2"/>
        <v>5.792400370713624E-2</v>
      </c>
      <c r="K32">
        <f t="shared" si="2"/>
        <v>5.792400370713624E-2</v>
      </c>
      <c r="L32">
        <f>0.4/3.4528</f>
        <v>0.11584800741427248</v>
      </c>
      <c r="M32">
        <f t="shared" ref="M32:O32" si="3">0.4/3.4528</f>
        <v>0.11584800741427248</v>
      </c>
      <c r="N32">
        <f t="shared" si="3"/>
        <v>0.11584800741427248</v>
      </c>
      <c r="O32">
        <f t="shared" si="3"/>
        <v>0.11584800741427248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6.313795643481006E-3</v>
      </c>
      <c r="BI32">
        <v>6.313795643481006E-3</v>
      </c>
      <c r="BJ32">
        <v>6.313795643481006E-3</v>
      </c>
      <c r="BK32">
        <v>6.313795643481006E-3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>
      <c r="A33" s="53" t="s">
        <v>313</v>
      </c>
      <c r="B33" s="54"/>
      <c r="C33" s="55"/>
    </row>
    <row r="34" spans="1:71" ht="60">
      <c r="A34" s="26" t="s">
        <v>314</v>
      </c>
      <c r="B34" s="26"/>
      <c r="C34" s="50" t="s">
        <v>280</v>
      </c>
      <c r="D34" s="38">
        <v>829.2</v>
      </c>
      <c r="E34" s="38">
        <v>922.3</v>
      </c>
      <c r="F34" s="38">
        <v>1011.6</v>
      </c>
      <c r="G34" s="38">
        <v>1069</v>
      </c>
      <c r="H34" s="38">
        <v>958.8</v>
      </c>
      <c r="I34" s="38">
        <v>1065.7</v>
      </c>
      <c r="J34" s="38">
        <v>1092</v>
      </c>
      <c r="K34" s="38">
        <v>1114.3</v>
      </c>
      <c r="L34" s="38">
        <v>1008.9</v>
      </c>
      <c r="M34" s="38">
        <v>1153.2</v>
      </c>
      <c r="N34" s="38">
        <v>1212.5</v>
      </c>
      <c r="O34" s="38">
        <v>1240.7</v>
      </c>
      <c r="P34" s="38">
        <v>1220.2</v>
      </c>
      <c r="Q34" s="38">
        <v>1383.9</v>
      </c>
      <c r="R34" s="38">
        <v>1363.5</v>
      </c>
      <c r="S34" s="38">
        <v>1165.4000000000001</v>
      </c>
      <c r="T34" s="38">
        <v>983.8</v>
      </c>
      <c r="U34" s="38">
        <v>1043</v>
      </c>
      <c r="V34" s="38">
        <v>1069</v>
      </c>
      <c r="W34" s="38">
        <v>969.6</v>
      </c>
      <c r="X34" s="38">
        <v>1003</v>
      </c>
      <c r="Y34" s="38">
        <v>1183.5</v>
      </c>
      <c r="Z34" s="38">
        <v>1262.4000000000001</v>
      </c>
      <c r="AA34" s="38">
        <v>1296.4000000000001</v>
      </c>
      <c r="AB34" s="38">
        <v>1324.4</v>
      </c>
      <c r="AC34" s="38">
        <v>1444</v>
      </c>
      <c r="AD34" s="38">
        <v>1520.7</v>
      </c>
      <c r="AE34" s="38">
        <v>1465.6</v>
      </c>
      <c r="AF34" s="38">
        <v>1445</v>
      </c>
      <c r="AG34" s="38">
        <v>1486.2</v>
      </c>
      <c r="AH34" s="38">
        <v>1666.7</v>
      </c>
      <c r="AI34" s="38">
        <v>1652.3</v>
      </c>
      <c r="AJ34" s="38">
        <v>1476.2</v>
      </c>
      <c r="AK34" s="38">
        <v>1505.1</v>
      </c>
      <c r="AL34" s="38">
        <v>1578.7</v>
      </c>
      <c r="AM34" s="38">
        <v>1616.6</v>
      </c>
      <c r="AN34" s="38">
        <v>1546.7</v>
      </c>
      <c r="AO34" s="38">
        <v>1557.7</v>
      </c>
      <c r="AP34" s="38">
        <v>1603.1</v>
      </c>
      <c r="AQ34" s="38">
        <v>1647.7</v>
      </c>
      <c r="AR34" s="38">
        <v>1576</v>
      </c>
      <c r="AS34" s="38">
        <v>1564.6</v>
      </c>
      <c r="AT34" s="38">
        <v>1611.2</v>
      </c>
      <c r="AU34" s="38">
        <v>1676</v>
      </c>
      <c r="AV34" s="38">
        <v>1603.8</v>
      </c>
      <c r="AW34" s="38">
        <v>1578.4</v>
      </c>
      <c r="AX34" s="38">
        <v>1668.5</v>
      </c>
      <c r="AY34" s="38">
        <v>1720.7</v>
      </c>
      <c r="AZ34" s="38">
        <v>1689.1</v>
      </c>
      <c r="BA34" s="38">
        <v>1690.3</v>
      </c>
      <c r="BB34" s="38">
        <v>1869.2</v>
      </c>
      <c r="BC34" s="38">
        <v>1926.1</v>
      </c>
      <c r="BD34" s="38">
        <v>1793.5</v>
      </c>
      <c r="BE34" s="38">
        <v>1781.4</v>
      </c>
      <c r="BF34" s="38">
        <v>1934.2</v>
      </c>
      <c r="BG34" s="38">
        <v>2037.1</v>
      </c>
      <c r="BH34" s="38">
        <v>1916.3</v>
      </c>
      <c r="BI34" s="38">
        <v>1882.4</v>
      </c>
      <c r="BJ34" s="38">
        <v>1993.1</v>
      </c>
      <c r="BK34" s="38">
        <v>2074.3000000000002</v>
      </c>
      <c r="BL34" s="38">
        <v>1979.3</v>
      </c>
      <c r="BM34" s="38">
        <v>1785.3</v>
      </c>
      <c r="BN34" s="38">
        <v>1974.2</v>
      </c>
      <c r="BO34" s="38">
        <v>2033.6</v>
      </c>
      <c r="BP34" s="38">
        <v>2060.9</v>
      </c>
      <c r="BQ34" s="38">
        <v>2147.1</v>
      </c>
      <c r="BR34" s="38">
        <v>2380</v>
      </c>
      <c r="BS34" s="38">
        <v>2504.4</v>
      </c>
    </row>
    <row r="35" spans="1:71">
      <c r="A35" t="s">
        <v>315</v>
      </c>
      <c r="B35" s="26"/>
      <c r="C35" s="50" t="s">
        <v>281</v>
      </c>
      <c r="D35" s="27">
        <v>5.03</v>
      </c>
      <c r="E35" s="27">
        <v>4.88</v>
      </c>
      <c r="F35" s="27">
        <v>4.97</v>
      </c>
      <c r="G35" s="27">
        <v>4.6900000000000004</v>
      </c>
      <c r="H35" s="27">
        <v>4.49</v>
      </c>
      <c r="I35" s="27">
        <v>5.01</v>
      </c>
      <c r="J35" s="27">
        <v>5.43</v>
      </c>
      <c r="K35" s="27">
        <v>5.25</v>
      </c>
      <c r="L35" s="27">
        <v>5.71</v>
      </c>
      <c r="M35" s="27">
        <v>6.61</v>
      </c>
      <c r="N35" s="27">
        <v>7.17</v>
      </c>
      <c r="O35" s="27">
        <v>8.58</v>
      </c>
      <c r="P35" s="27">
        <v>7.78</v>
      </c>
      <c r="Q35" s="27">
        <v>7.51</v>
      </c>
      <c r="R35" s="27">
        <v>8.14</v>
      </c>
      <c r="S35" s="27">
        <v>9.93</v>
      </c>
      <c r="T35" s="27">
        <v>7.86</v>
      </c>
      <c r="U35" s="27">
        <v>9.76</v>
      </c>
      <c r="V35" s="27">
        <v>7.69</v>
      </c>
      <c r="W35" s="27">
        <v>7.19</v>
      </c>
      <c r="X35" s="27">
        <v>4.78</v>
      </c>
      <c r="Y35" s="27">
        <v>5.05</v>
      </c>
      <c r="Z35" s="27">
        <v>4.13</v>
      </c>
      <c r="AA35" s="27">
        <v>4.8099999999999996</v>
      </c>
      <c r="AB35" s="27">
        <v>4.33</v>
      </c>
      <c r="AC35" s="27">
        <v>5.6</v>
      </c>
      <c r="AD35" s="27">
        <v>5.08</v>
      </c>
      <c r="AE35" s="27">
        <v>4.88</v>
      </c>
      <c r="AF35" s="27">
        <v>5.53</v>
      </c>
      <c r="AG35" s="27">
        <v>4.54</v>
      </c>
      <c r="AH35" s="27">
        <v>4.92</v>
      </c>
      <c r="AI35" s="27">
        <v>4.3</v>
      </c>
      <c r="AJ35" s="27">
        <v>3.53</v>
      </c>
      <c r="AK35" s="27">
        <v>4</v>
      </c>
      <c r="AL35" s="27">
        <v>4.45</v>
      </c>
      <c r="AM35" s="27">
        <v>3.82</v>
      </c>
      <c r="AN35" s="27">
        <v>4.41</v>
      </c>
      <c r="AO35" s="27">
        <v>4.26</v>
      </c>
      <c r="AP35" s="27">
        <v>3.15</v>
      </c>
      <c r="AQ35" s="27">
        <v>2.84</v>
      </c>
      <c r="AR35" s="38">
        <v>2.69</v>
      </c>
      <c r="AS35" s="38">
        <v>2.57</v>
      </c>
      <c r="AT35" s="38">
        <v>1.93</v>
      </c>
      <c r="AU35" s="38">
        <v>2.19</v>
      </c>
      <c r="AV35" s="38">
        <v>3.08</v>
      </c>
      <c r="AW35" s="38">
        <v>2.46</v>
      </c>
      <c r="AX35" s="38">
        <v>2.5099999999999998</v>
      </c>
      <c r="AY35" s="38">
        <v>2.5099999999999998</v>
      </c>
      <c r="AZ35" s="38">
        <v>2.68</v>
      </c>
      <c r="BA35" s="38">
        <v>2.48</v>
      </c>
      <c r="BB35" s="38">
        <v>2.41</v>
      </c>
      <c r="BC35" s="38">
        <v>2.29</v>
      </c>
      <c r="BD35" s="38">
        <v>3</v>
      </c>
      <c r="BE35" s="38">
        <v>2.61</v>
      </c>
      <c r="BF35" s="38">
        <v>2.58</v>
      </c>
      <c r="BG35" s="38">
        <v>3.22</v>
      </c>
      <c r="BH35" s="38">
        <v>2.36</v>
      </c>
      <c r="BI35" s="38">
        <v>2.68</v>
      </c>
      <c r="BJ35" s="38">
        <v>2.88</v>
      </c>
      <c r="BK35" s="38">
        <v>3</v>
      </c>
      <c r="BL35" s="38">
        <v>3.11</v>
      </c>
      <c r="BM35" s="38">
        <v>2.31</v>
      </c>
      <c r="BN35" s="38">
        <v>2.91</v>
      </c>
      <c r="BO35" s="38">
        <v>2.56</v>
      </c>
      <c r="BP35" s="38">
        <v>2.87</v>
      </c>
      <c r="BQ35" s="38">
        <v>2.62</v>
      </c>
      <c r="BR35" s="38">
        <v>2.5499999999999998</v>
      </c>
      <c r="BS35" s="38">
        <v>2.77</v>
      </c>
    </row>
    <row r="36" spans="1:71">
      <c r="A36" t="s">
        <v>316</v>
      </c>
      <c r="B36" s="26"/>
      <c r="C36" s="50" t="s">
        <v>282</v>
      </c>
      <c r="D36" s="57">
        <v>3.3</v>
      </c>
      <c r="E36" s="57">
        <v>2</v>
      </c>
      <c r="F36" s="57">
        <v>2.5</v>
      </c>
      <c r="G36" s="57">
        <v>3</v>
      </c>
      <c r="H36" s="57">
        <v>3.1</v>
      </c>
      <c r="I36" s="57">
        <v>3.7</v>
      </c>
      <c r="J36" s="57">
        <v>3.2</v>
      </c>
      <c r="K36" s="57">
        <v>4.5</v>
      </c>
      <c r="L36" s="57">
        <v>4.5999999999999996</v>
      </c>
      <c r="M36" s="57">
        <v>4.8</v>
      </c>
      <c r="N36" s="57">
        <v>7.1</v>
      </c>
      <c r="O36" s="57">
        <v>8.1</v>
      </c>
      <c r="P36" s="57">
        <v>11.3</v>
      </c>
      <c r="Q36" s="57">
        <v>12.5</v>
      </c>
      <c r="R36" s="57">
        <v>11</v>
      </c>
      <c r="S36" s="57">
        <v>8.5</v>
      </c>
      <c r="T36" s="57">
        <v>7.7</v>
      </c>
      <c r="U36" s="57">
        <v>4.2</v>
      </c>
      <c r="V36" s="57">
        <v>2.7</v>
      </c>
      <c r="W36" s="57">
        <v>1.3</v>
      </c>
      <c r="X36" s="57">
        <v>-0.2</v>
      </c>
      <c r="Y36" s="57">
        <v>1</v>
      </c>
      <c r="Z36" s="57">
        <v>1.8</v>
      </c>
      <c r="AA36" s="57">
        <v>3.8</v>
      </c>
      <c r="AB36" s="57">
        <v>3.8</v>
      </c>
      <c r="AC36" s="57">
        <v>4.8</v>
      </c>
      <c r="AD36" s="57">
        <v>4.5</v>
      </c>
      <c r="AE36" s="57">
        <v>3.4</v>
      </c>
      <c r="AF36" s="57">
        <v>3.6</v>
      </c>
      <c r="AG36" s="57">
        <v>2.5</v>
      </c>
      <c r="AH36" s="57">
        <v>3.4</v>
      </c>
      <c r="AI36" s="57">
        <v>2.8</v>
      </c>
      <c r="AJ36" s="57">
        <v>1.5</v>
      </c>
      <c r="AK36" s="57">
        <v>1.2</v>
      </c>
      <c r="AL36" s="57">
        <v>0.4</v>
      </c>
      <c r="AM36" s="57">
        <v>0.4</v>
      </c>
      <c r="AN36" s="57">
        <v>0.2</v>
      </c>
      <c r="AO36" s="57">
        <v>0.2</v>
      </c>
      <c r="AP36" s="57">
        <v>-0.1</v>
      </c>
      <c r="AQ36" s="57">
        <v>-0.3</v>
      </c>
      <c r="AR36" s="57">
        <v>-1.4</v>
      </c>
      <c r="AS36" s="57">
        <v>-0.5</v>
      </c>
      <c r="AT36" s="57">
        <v>-1</v>
      </c>
      <c r="AU36" s="57">
        <v>-0.1</v>
      </c>
      <c r="AV36" s="57">
        <v>1.2</v>
      </c>
      <c r="AW36" s="57">
        <v>0.7</v>
      </c>
      <c r="AX36" s="57">
        <v>0.8</v>
      </c>
      <c r="AY36" s="57">
        <v>1.7</v>
      </c>
      <c r="AZ36" s="57">
        <v>3.1</v>
      </c>
      <c r="BA36" s="57">
        <v>3.6</v>
      </c>
      <c r="BB36" s="57">
        <v>4.8</v>
      </c>
      <c r="BC36" s="57">
        <v>3.9</v>
      </c>
      <c r="BD36" s="57">
        <v>2.7</v>
      </c>
      <c r="BE36" s="57">
        <v>2.6</v>
      </c>
      <c r="BF36" s="57">
        <v>2.4</v>
      </c>
      <c r="BG36" s="57">
        <v>1.9</v>
      </c>
      <c r="BH36" s="57">
        <v>2.6</v>
      </c>
      <c r="BI36" s="57">
        <v>2.5</v>
      </c>
      <c r="BJ36" s="57">
        <v>2.2000000000000002</v>
      </c>
      <c r="BK36" s="57">
        <v>2.7</v>
      </c>
      <c r="BL36" s="57">
        <v>1.8</v>
      </c>
      <c r="BM36" s="57">
        <v>1</v>
      </c>
      <c r="BN36" s="57">
        <v>0.7</v>
      </c>
      <c r="BO36" s="57">
        <v>0.2</v>
      </c>
      <c r="BP36" s="57">
        <v>1.6</v>
      </c>
      <c r="BQ36" s="57">
        <v>3.6</v>
      </c>
      <c r="BR36" s="57">
        <v>6.3</v>
      </c>
      <c r="BS36" s="57">
        <v>10.6</v>
      </c>
    </row>
    <row r="37" spans="1:71">
      <c r="A37" s="26" t="s">
        <v>317</v>
      </c>
      <c r="B37" s="26"/>
      <c r="C37" s="50" t="s">
        <v>283</v>
      </c>
      <c r="D37">
        <v>2142853.4</v>
      </c>
      <c r="E37">
        <v>2272342.9</v>
      </c>
      <c r="F37">
        <v>2451474.5</v>
      </c>
      <c r="G37">
        <v>2623381.1</v>
      </c>
      <c r="H37">
        <v>2717018.1</v>
      </c>
      <c r="I37">
        <v>2821076.7</v>
      </c>
      <c r="J37">
        <v>2855835.1</v>
      </c>
      <c r="K37">
        <v>2868910.1</v>
      </c>
      <c r="L37">
        <v>2919300.7</v>
      </c>
      <c r="M37">
        <v>3031597.4</v>
      </c>
      <c r="N37">
        <v>3202477.7</v>
      </c>
      <c r="O37">
        <v>3356001.8</v>
      </c>
      <c r="P37">
        <v>3927628.4</v>
      </c>
      <c r="Q37">
        <v>4114142.2</v>
      </c>
      <c r="R37">
        <v>4251967.5</v>
      </c>
      <c r="S37">
        <v>3783350.3</v>
      </c>
      <c r="T37">
        <v>2926318.4</v>
      </c>
      <c r="U37">
        <v>2734895.4</v>
      </c>
      <c r="V37">
        <v>2939174.3</v>
      </c>
      <c r="W37">
        <v>3196415.4</v>
      </c>
      <c r="X37">
        <v>3273778.9</v>
      </c>
      <c r="Y37">
        <v>3753270.7</v>
      </c>
      <c r="Z37">
        <v>4013989.6</v>
      </c>
      <c r="AA37">
        <v>4609693.0999999996</v>
      </c>
      <c r="AB37">
        <v>4806768.7</v>
      </c>
      <c r="AC37">
        <v>4966764.9000000004</v>
      </c>
      <c r="AD37">
        <v>5085263</v>
      </c>
      <c r="AE37">
        <v>5292050.5</v>
      </c>
      <c r="AF37">
        <v>5285601</v>
      </c>
      <c r="AG37">
        <v>5258385.7</v>
      </c>
      <c r="AH37">
        <v>5955888.2999999998</v>
      </c>
      <c r="AI37">
        <v>6547486.7999999998</v>
      </c>
      <c r="AJ37">
        <v>6288853.4000000004</v>
      </c>
      <c r="AK37">
        <v>6130952.7000000002</v>
      </c>
      <c r="AL37">
        <v>6082134.4000000004</v>
      </c>
      <c r="AM37">
        <v>6042663.4000000004</v>
      </c>
      <c r="AN37">
        <v>6031505.4000000004</v>
      </c>
      <c r="AO37">
        <v>6152054.0999999996</v>
      </c>
      <c r="AP37">
        <v>6144728.5</v>
      </c>
      <c r="AQ37">
        <v>6033046.2000000002</v>
      </c>
      <c r="AR37">
        <v>5823037.7000000002</v>
      </c>
      <c r="AS37">
        <v>5815016.0999999996</v>
      </c>
      <c r="AT37">
        <v>5645406.5999999996</v>
      </c>
      <c r="AU37">
        <v>5620432.0999999996</v>
      </c>
      <c r="AV37">
        <v>5543994.4000000004</v>
      </c>
      <c r="AW37">
        <v>5509813.5999999996</v>
      </c>
      <c r="AX37">
        <v>5696717</v>
      </c>
      <c r="AY37">
        <v>5856466.5</v>
      </c>
      <c r="AZ37">
        <v>6295355.9000000004</v>
      </c>
      <c r="BA37">
        <v>6552184.4000000004</v>
      </c>
      <c r="BB37">
        <v>6675253.5999999996</v>
      </c>
      <c r="BC37">
        <v>6887719</v>
      </c>
      <c r="BD37">
        <v>6866828.9000000004</v>
      </c>
      <c r="BE37">
        <v>6975774.5999999996</v>
      </c>
      <c r="BF37">
        <v>7167331.5999999996</v>
      </c>
      <c r="BG37">
        <v>7261113.2999999998</v>
      </c>
      <c r="BH37">
        <v>7372670.7000000002</v>
      </c>
      <c r="BI37">
        <v>7587381.5999999996</v>
      </c>
      <c r="BJ37">
        <v>7429502.4000000004</v>
      </c>
      <c r="BK37">
        <v>7233935.0999999996</v>
      </c>
      <c r="BL37">
        <v>7442372.2999999998</v>
      </c>
      <c r="BM37">
        <v>6328695.4000000004</v>
      </c>
      <c r="BN37">
        <v>7254530.0999999996</v>
      </c>
      <c r="BO37">
        <v>7663687</v>
      </c>
      <c r="BP37">
        <v>8039426.5999999996</v>
      </c>
      <c r="BQ37">
        <v>8374947.5999999996</v>
      </c>
      <c r="BR37">
        <v>8657289.9000000004</v>
      </c>
      <c r="BS37">
        <v>9420752.9000000004</v>
      </c>
    </row>
    <row r="38" spans="1:71">
      <c r="A38" s="26"/>
      <c r="B38" s="26"/>
      <c r="C38" s="56"/>
    </row>
    <row r="39" spans="1:71">
      <c r="A39" s="26" t="s">
        <v>318</v>
      </c>
      <c r="B39" s="26"/>
      <c r="C39" s="56"/>
      <c r="D39">
        <v>2.6645041800000002</v>
      </c>
      <c r="E39">
        <v>2.4501852</v>
      </c>
      <c r="F39">
        <v>3.0844529999999999</v>
      </c>
      <c r="G39">
        <v>2.664504</v>
      </c>
      <c r="H39">
        <v>2.2155931500000001</v>
      </c>
      <c r="I39">
        <v>1.7377201200000001</v>
      </c>
      <c r="J39">
        <v>1.69427712</v>
      </c>
      <c r="K39">
        <v>1.8101251199999999</v>
      </c>
      <c r="L39">
        <v>1.99837814</v>
      </c>
      <c r="M39">
        <v>1.9694161400000001</v>
      </c>
      <c r="N39">
        <v>1.69427712</v>
      </c>
      <c r="O39">
        <v>1.32066729</v>
      </c>
      <c r="P39">
        <v>1.12082948</v>
      </c>
      <c r="Q39">
        <v>0.57924003999999996</v>
      </c>
      <c r="R39">
        <v>0.65164504000000001</v>
      </c>
      <c r="S39">
        <v>0.40257183000000002</v>
      </c>
      <c r="T39">
        <v>0.20273400999999999</v>
      </c>
      <c r="U39">
        <v>0.19114921000000001</v>
      </c>
      <c r="V39">
        <v>0.35044022000000002</v>
      </c>
      <c r="W39">
        <v>0.34175161999999998</v>
      </c>
      <c r="X39">
        <v>0.28093141999999999</v>
      </c>
      <c r="Y39">
        <v>0.27224282</v>
      </c>
      <c r="Z39">
        <v>0.29251621999999999</v>
      </c>
      <c r="AA39">
        <v>0.379</v>
      </c>
      <c r="AB39">
        <v>0.29299999999999998</v>
      </c>
      <c r="AC39">
        <v>0.27700000000000002</v>
      </c>
      <c r="AD39">
        <v>0.25</v>
      </c>
      <c r="AE39">
        <v>0.22500000000000001</v>
      </c>
      <c r="AF39">
        <v>0.24399999999999999</v>
      </c>
      <c r="AG39">
        <v>0.17599999999999999</v>
      </c>
      <c r="AH39">
        <v>0.2</v>
      </c>
      <c r="AI39">
        <v>0.19900000000000001</v>
      </c>
      <c r="AJ39">
        <v>0.19</v>
      </c>
      <c r="AK39">
        <v>0.185</v>
      </c>
      <c r="AL39">
        <v>0.19500000000000001</v>
      </c>
      <c r="AM39">
        <v>0.26400000000000001</v>
      </c>
      <c r="AN39">
        <v>0.27500000000000002</v>
      </c>
      <c r="AO39">
        <v>0.28699999999999998</v>
      </c>
      <c r="AP39">
        <v>0.18</v>
      </c>
      <c r="AQ39">
        <v>0.434</v>
      </c>
      <c r="AR39">
        <v>0.56999999999999995</v>
      </c>
      <c r="AS39">
        <v>0.44600000000000001</v>
      </c>
      <c r="AT39">
        <v>0.51700000000000002</v>
      </c>
      <c r="AU39">
        <v>0.4</v>
      </c>
      <c r="AV39">
        <v>0.53400000000000003</v>
      </c>
      <c r="AW39">
        <v>0.50600000000000001</v>
      </c>
      <c r="AX39">
        <v>0.64</v>
      </c>
      <c r="AY39">
        <v>0.8</v>
      </c>
      <c r="AZ39">
        <v>0.9</v>
      </c>
      <c r="BA39">
        <v>1.2</v>
      </c>
      <c r="BB39">
        <v>1.4</v>
      </c>
      <c r="BC39">
        <v>0.94599999999999995</v>
      </c>
      <c r="BD39">
        <v>0.94</v>
      </c>
      <c r="BE39">
        <v>1.02</v>
      </c>
      <c r="BF39">
        <v>1.02</v>
      </c>
      <c r="BG39">
        <v>0.82</v>
      </c>
      <c r="BH39">
        <v>1</v>
      </c>
      <c r="BI39">
        <v>1</v>
      </c>
      <c r="BJ39">
        <v>1.07</v>
      </c>
      <c r="BK39">
        <v>0.87</v>
      </c>
      <c r="BL39">
        <v>0.95</v>
      </c>
      <c r="BM39">
        <v>0.95499999999999996</v>
      </c>
      <c r="BN39">
        <v>0.96</v>
      </c>
      <c r="BO39">
        <v>0.9</v>
      </c>
      <c r="BP39">
        <v>0.86</v>
      </c>
      <c r="BQ39">
        <v>0.88</v>
      </c>
      <c r="BR39">
        <v>0.85499999999999998</v>
      </c>
      <c r="BS39">
        <v>0.75</v>
      </c>
    </row>
  </sheetData>
  <phoneticPr fontId="2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Monikos-PC</cp:lastModifiedBy>
  <dcterms:created xsi:type="dcterms:W3CDTF">2013-04-03T15:49:21Z</dcterms:created>
  <dcterms:modified xsi:type="dcterms:W3CDTF">2023-03-10T09:12:27Z</dcterms:modified>
</cp:coreProperties>
</file>