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E7783C12-D74C-4840-889E-8599E4272EAF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5" r:id="rId1"/>
    <sheet name="Indicators" sheetId="6" r:id="rId2"/>
  </sheets>
  <definedNames>
    <definedName name="_xlnm._FilterDatabase" localSheetId="0" hidden="1">BS!$A$4:$AB$24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6" l="1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D30" i="6"/>
  <c r="D29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D25" i="6"/>
  <c r="D24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E23" i="6"/>
  <c r="D2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D22" i="6"/>
  <c r="D21" i="6"/>
  <c r="D20" i="6"/>
  <c r="D19" i="6"/>
  <c r="D18" i="6"/>
  <c r="D17" i="6"/>
  <c r="D16" i="6"/>
  <c r="D15" i="6"/>
  <c r="D14" i="6"/>
  <c r="D1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D10" i="6"/>
  <c r="D9" i="6"/>
  <c r="D8" i="6"/>
  <c r="D7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E5" i="6"/>
  <c r="E6" i="6" s="1"/>
  <c r="F5" i="6"/>
  <c r="F6" i="6" s="1"/>
  <c r="G5" i="6"/>
  <c r="G6" i="6" s="1"/>
  <c r="H5" i="6"/>
  <c r="I5" i="6"/>
  <c r="J5" i="6"/>
  <c r="J6" i="6" s="1"/>
  <c r="K5" i="6"/>
  <c r="L5" i="6"/>
  <c r="L6" i="6" s="1"/>
  <c r="M5" i="6"/>
  <c r="M6" i="6" s="1"/>
  <c r="N5" i="6"/>
  <c r="O5" i="6"/>
  <c r="O6" i="6" s="1"/>
  <c r="P5" i="6"/>
  <c r="P6" i="6" s="1"/>
  <c r="Q5" i="6"/>
  <c r="Q6" i="6" s="1"/>
  <c r="R5" i="6"/>
  <c r="R6" i="6" s="1"/>
  <c r="S5" i="6"/>
  <c r="S6" i="6" s="1"/>
  <c r="T5" i="6"/>
  <c r="T6" i="6" s="1"/>
  <c r="U5" i="6"/>
  <c r="U6" i="6" s="1"/>
  <c r="V5" i="6"/>
  <c r="V6" i="6" s="1"/>
  <c r="W5" i="6"/>
  <c r="W6" i="6" s="1"/>
  <c r="X5" i="6"/>
  <c r="X6" i="6" s="1"/>
  <c r="Y5" i="6"/>
  <c r="Y6" i="6" s="1"/>
  <c r="Z5" i="6"/>
  <c r="Z6" i="6" s="1"/>
  <c r="AA5" i="6"/>
  <c r="AA6" i="6" s="1"/>
  <c r="AB5" i="6"/>
  <c r="AB6" i="6" s="1"/>
  <c r="AC5" i="6"/>
  <c r="AC6" i="6" s="1"/>
  <c r="AD5" i="6"/>
  <c r="AD6" i="6" s="1"/>
  <c r="AE5" i="6"/>
  <c r="AE6" i="6" s="1"/>
  <c r="AF5" i="6"/>
  <c r="AF6" i="6" s="1"/>
  <c r="AG5" i="6"/>
  <c r="AG6" i="6" s="1"/>
  <c r="AH5" i="6"/>
  <c r="AH6" i="6" s="1"/>
  <c r="AI5" i="6"/>
  <c r="AJ5" i="6"/>
  <c r="AJ6" i="6" s="1"/>
  <c r="AK5" i="6"/>
  <c r="AK6" i="6" s="1"/>
  <c r="AL5" i="6"/>
  <c r="AM5" i="6"/>
  <c r="AM6" i="6" s="1"/>
  <c r="AN5" i="6"/>
  <c r="AN6" i="6" s="1"/>
  <c r="AO5" i="6"/>
  <c r="AO6" i="6" s="1"/>
  <c r="AP5" i="6"/>
  <c r="AP6" i="6" s="1"/>
  <c r="AQ5" i="6"/>
  <c r="AQ6" i="6" s="1"/>
  <c r="AR5" i="6"/>
  <c r="AS5" i="6"/>
  <c r="AT5" i="6"/>
  <c r="AT6" i="6" s="1"/>
  <c r="AU5" i="6"/>
  <c r="AU6" i="6" s="1"/>
  <c r="AV5" i="6"/>
  <c r="AV6" i="6" s="1"/>
  <c r="AW5" i="6"/>
  <c r="AW6" i="6" s="1"/>
  <c r="AX5" i="6"/>
  <c r="AX6" i="6" s="1"/>
  <c r="AY5" i="6"/>
  <c r="AY6" i="6" s="1"/>
  <c r="AZ5" i="6"/>
  <c r="AZ6" i="6" s="1"/>
  <c r="BA5" i="6"/>
  <c r="BA6" i="6" s="1"/>
  <c r="BB5" i="6"/>
  <c r="BB6" i="6" s="1"/>
  <c r="BC5" i="6"/>
  <c r="BC6" i="6" s="1"/>
  <c r="BD5" i="6"/>
  <c r="BE5" i="6"/>
  <c r="BE6" i="6" s="1"/>
  <c r="BF5" i="6"/>
  <c r="BF6" i="6" s="1"/>
  <c r="BG5" i="6"/>
  <c r="BG6" i="6" s="1"/>
  <c r="BH5" i="6"/>
  <c r="BH6" i="6" s="1"/>
  <c r="BI5" i="6"/>
  <c r="BI6" i="6" s="1"/>
  <c r="BJ5" i="6"/>
  <c r="BJ6" i="6" s="1"/>
  <c r="BK5" i="6"/>
  <c r="BK6" i="6" s="1"/>
  <c r="BL5" i="6"/>
  <c r="BL6" i="6" s="1"/>
  <c r="BM5" i="6"/>
  <c r="BM6" i="6" s="1"/>
  <c r="BN5" i="6"/>
  <c r="BN6" i="6" s="1"/>
  <c r="BO5" i="6"/>
  <c r="BO6" i="6" s="1"/>
  <c r="BP5" i="6"/>
  <c r="BQ5" i="6"/>
  <c r="BQ6" i="6" s="1"/>
  <c r="H6" i="6"/>
  <c r="I6" i="6"/>
  <c r="K6" i="6"/>
  <c r="N6" i="6"/>
  <c r="AI6" i="6"/>
  <c r="AL6" i="6"/>
  <c r="AR6" i="6"/>
  <c r="AS6" i="6"/>
  <c r="BD6" i="6"/>
  <c r="BP6" i="6"/>
  <c r="D5" i="6"/>
  <c r="D6" i="6" s="1"/>
  <c r="D4" i="6"/>
  <c r="D3" i="6"/>
  <c r="D2" i="6"/>
</calcChain>
</file>

<file path=xl/sharedStrings.xml><?xml version="1.0" encoding="utf-8"?>
<sst xmlns="http://schemas.openxmlformats.org/spreadsheetml/2006/main" count="486" uniqueCount="281">
  <si>
    <t>Revenue</t>
  </si>
  <si>
    <t>Gross Profit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</si>
  <si>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</si>
  <si>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</si>
  <si>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</si>
  <si>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</si>
  <si>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</si>
  <si>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Q1 2006</t>
  </si>
  <si>
    <t>Q2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</si>
  <si>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</si>
  <si>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</si>
  <si>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</si>
  <si>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</si>
  <si>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</si>
  <si>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</si>
  <si>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</si>
  <si>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</si>
  <si>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</si>
  <si>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</si>
  <si>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</si>
  <si>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</si>
  <si>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</si>
  <si>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</si>
  <si>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</si>
  <si>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</si>
  <si>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</si>
  <si>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</si>
  <si>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</si>
  <si>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3 Months Ending</t>
  </si>
  <si>
    <t>03/31/2005</t>
  </si>
  <si>
    <t>06/30/2005</t>
  </si>
  <si>
    <t>09/30/2005</t>
  </si>
  <si>
    <t>03/31/2006</t>
  </si>
  <si>
    <t>06/30/2006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</si>
  <si>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</si>
  <si>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</si>
  <si>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</si>
  <si>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</si>
  <si>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</si>
  <si>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</si>
  <si>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</si>
  <si>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</si>
  <si>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</si>
  <si>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</si>
  <si>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</si>
  <si>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</si>
  <si>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</si>
  <si>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</si>
  <si>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</si>
  <si>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</si>
  <si>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</si>
  <si>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</si>
  <si>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</si>
  <si>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SALES_REV_TURN</t>
  </si>
  <si>
    <t xml:space="preserve">  - Cost of Revenue</t>
  </si>
  <si>
    <t>IS_COGS_TO_FE_AND_PP_AND_G</t>
  </si>
  <si>
    <t>GROSS_PROFIT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</si>
  <si>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</si>
  <si>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</si>
  <si>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</si>
  <si>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</si>
  <si>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</si>
  <si>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</si>
  <si>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</si>
  <si>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</si>
  <si>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</si>
  <si>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08/31/2021</t>
  </si>
  <si>
    <t>05/31/2021</t>
  </si>
  <si>
    <t>02/28/2021</t>
  </si>
  <si>
    <t>11/30/2020</t>
  </si>
  <si>
    <t>08/31/2020</t>
  </si>
  <si>
    <t>05/31/2020</t>
  </si>
  <si>
    <t>02/29/2020</t>
  </si>
  <si>
    <t>11/30/2019</t>
  </si>
  <si>
    <t>08/31/2019</t>
  </si>
  <si>
    <t>05/31/2019</t>
  </si>
  <si>
    <t>02/28/2019</t>
  </si>
  <si>
    <t>11/30/2018</t>
  </si>
  <si>
    <t>08/31/2018</t>
  </si>
  <si>
    <t>05/31/2018</t>
  </si>
  <si>
    <t>02/28/2018</t>
  </si>
  <si>
    <t>11/30/2017</t>
  </si>
  <si>
    <t>08/31/2017</t>
  </si>
  <si>
    <t>05/31/2017</t>
  </si>
  <si>
    <t>02/28/2017</t>
  </si>
  <si>
    <t>11/30/2016</t>
  </si>
  <si>
    <t>08/31/2016</t>
  </si>
  <si>
    <t>05/31/2016</t>
  </si>
  <si>
    <t>02/29/2016</t>
  </si>
  <si>
    <t>11/30/2015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</si>
  <si>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</si>
  <si>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</si>
  <si>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</si>
  <si>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</si>
  <si>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</si>
  <si>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</si>
  <si>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</si>
  <si>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</si>
  <si>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</si>
  <si>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</si>
  <si>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</si>
  <si>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</si>
  <si>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</si>
  <si>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</si>
  <si>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12/31/2011</t>
  </si>
  <si>
    <t>09/30/2011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</si>
  <si>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</si>
  <si>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</si>
  <si>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</si>
  <si>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</si>
  <si>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</si>
  <si>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</si>
  <si>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</si>
  <si>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</si>
  <si>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</si>
  <si>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</si>
  <si>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</si>
  <si>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</si>
  <si>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</si>
  <si>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</si>
  <si>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</si>
  <si>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</si>
  <si>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</si>
  <si>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</si>
  <si>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</si>
  <si>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</si>
  <si>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</si>
  <si>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</si>
  <si>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</si>
  <si>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</si>
  <si>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</si>
  <si>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</si>
  <si>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</si>
  <si>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</si>
  <si>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</si>
  <si>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</si>
  <si>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</si>
  <si>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</si>
  <si>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</si>
  <si>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</si>
  <si>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</si>
  <si>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</si>
  <si>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</si>
  <si>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</si>
  <si>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</si>
  <si>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</si>
  <si>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</si>
  <si>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</si>
  <si>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</si>
  <si>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</si>
  <si>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</si>
  <si>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</si>
  <si>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</si>
  <si>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</si>
  <si>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BS_PURE_RETAINED_EARNINGS</t>
  </si>
  <si>
    <t xml:space="preserve">  + Retained Earnings</t>
  </si>
  <si>
    <t>BS_SH_CAP_AND_APIC</t>
  </si>
  <si>
    <t xml:space="preserve">  + Share Capital &amp; APIC</t>
  </si>
  <si>
    <t>BS_TOT_LIAB2</t>
  </si>
  <si>
    <t>Total Liabilities</t>
  </si>
  <si>
    <t>NON_CUR_LIAB</t>
  </si>
  <si>
    <t>Total Noncurrent Liabilities</t>
  </si>
  <si>
    <t>BS_LT_BORROW</t>
  </si>
  <si>
    <t xml:space="preserve">  + LT Debt</t>
  </si>
  <si>
    <t>BS_CUR_LIAB</t>
  </si>
  <si>
    <t>Total Current Liabilities</t>
  </si>
  <si>
    <t>BS_ST_BORROW</t>
  </si>
  <si>
    <t xml:space="preserve">  + ST Debt</t>
  </si>
  <si>
    <t>Liabilities &amp; Shareholders' Equity</t>
  </si>
  <si>
    <t>BS_TOT_ASSET</t>
  </si>
  <si>
    <t>Total Assets</t>
  </si>
  <si>
    <t>BS_TOT_NON_CUR_ASSET</t>
  </si>
  <si>
    <t>Total Noncurrent Assets</t>
  </si>
  <si>
    <t>BS_CUR_ASSET_REPORT</t>
  </si>
  <si>
    <t>Total Current Assets</t>
  </si>
  <si>
    <t>BS_INVENTORIES</t>
  </si>
  <si>
    <t xml:space="preserve">  + Inventories</t>
  </si>
  <si>
    <t>BS_CASH_NEAR_CASH_ITEM</t>
  </si>
  <si>
    <t xml:space="preserve">    + Cash &amp; Cash Equivalents</t>
  </si>
  <si>
    <t>Vilniaus Baldai AB (VBL1L LH) - Standardized</t>
  </si>
  <si>
    <t>Q4 2005</t>
  </si>
  <si>
    <t>12/31/2005</t>
  </si>
  <si>
    <t>Q3 2006</t>
  </si>
  <si>
    <t>09/30/2006</t>
  </si>
  <si>
    <t>Formulė</t>
  </si>
  <si>
    <t>Trump. Turtas/trump.įsipar.</t>
  </si>
  <si>
    <t>x1</t>
  </si>
  <si>
    <t>Trump. Turtas - Atsargos/trump.įsipar.</t>
  </si>
  <si>
    <t>x2</t>
  </si>
  <si>
    <t>Pinigai ir jų ekviv./trump. Įsipar.</t>
  </si>
  <si>
    <t>x3</t>
  </si>
  <si>
    <t>Trump. Turtas - Trump. Įsipar.</t>
  </si>
  <si>
    <t>x4</t>
  </si>
  <si>
    <t>Apyvartinis kapitalas/Turtas</t>
  </si>
  <si>
    <t>x5</t>
  </si>
  <si>
    <t>Grynasis pelnas/Pardavimo pajamos</t>
  </si>
  <si>
    <t>x6</t>
  </si>
  <si>
    <t>Bendrasis pelnas/Pardavimo pajamos</t>
  </si>
  <si>
    <t>x7</t>
  </si>
  <si>
    <t>Tipinės veiklos pelnas/pardavimo pajamos</t>
  </si>
  <si>
    <t>x8</t>
  </si>
  <si>
    <t>Pelnas prieš mokesčius EBT/pardavimo pajamos</t>
  </si>
  <si>
    <t>x9</t>
  </si>
  <si>
    <t>Grynasis pelnas/vidutinis turtas</t>
  </si>
  <si>
    <t>x10</t>
  </si>
  <si>
    <t>Grynasis pelnas/vidutinis nuosavas kapitalas</t>
  </si>
  <si>
    <t>x11</t>
  </si>
  <si>
    <t>Įsipareigojimai/turtas</t>
  </si>
  <si>
    <t>x12</t>
  </si>
  <si>
    <t>Ilg. Fin. Skola+ trump. Fin.skola/turtas</t>
  </si>
  <si>
    <t>x13</t>
  </si>
  <si>
    <t>Įsipareigojimai/nuosavas kapitalas</t>
  </si>
  <si>
    <t>x14</t>
  </si>
  <si>
    <t>Skola/nuosavas kapitalas</t>
  </si>
  <si>
    <t>x15</t>
  </si>
  <si>
    <t>Ilg. Fin. Skola/nuosavas kapitalas</t>
  </si>
  <si>
    <t>x16</t>
  </si>
  <si>
    <t>Nuosavas kapitalas/įsipareigojimai</t>
  </si>
  <si>
    <t>x17</t>
  </si>
  <si>
    <t>Skola/Skola+nuosavas kapitalas</t>
  </si>
  <si>
    <t>x18</t>
  </si>
  <si>
    <t>LT Debt/LT debt+equity</t>
  </si>
  <si>
    <t>x19</t>
  </si>
  <si>
    <t>Nuosavas kapitalas/Turtas</t>
  </si>
  <si>
    <t>x20</t>
  </si>
  <si>
    <t>Trumpalaikis turtas/nuosavas kapitalas</t>
  </si>
  <si>
    <t>x21</t>
  </si>
  <si>
    <t>Pardavimo savikaina/vid. metinės atsargos</t>
  </si>
  <si>
    <t>x22</t>
  </si>
  <si>
    <t>Pardavimo pajamos/ilg. Turtas</t>
  </si>
  <si>
    <t>x23</t>
  </si>
  <si>
    <t>Pardavimo pajamos/Turtas</t>
  </si>
  <si>
    <t>x24</t>
  </si>
  <si>
    <t>x25</t>
  </si>
  <si>
    <t>EPS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</si>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</sst>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  <charset val="186"/>
    </font>
    <font>
      <b/>
      <sz val="10"/>
      <color indexed="8"/>
      <name val="Arial"/>
      <family val="2"/>
      <charset val="186"/>
    </font>
    <font>
      <sz val="10"/>
      <color rgb="FF1C1C1C"/>
      <name val="SegoeUI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72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164" fontId="7" fillId="34" borderId="2" xfId="53" applyNumberFormat="1">
      <alignment horizontal="right"/>
    </xf>
    <xf numFmtId="164" fontId="27" fillId="34" borderId="2" xfId="53" applyNumberFormat="1" applyFont="1">
      <alignment horizontal="right"/>
    </xf>
    <xf numFmtId="164" fontId="28" fillId="34" borderId="2" xfId="53" applyNumberFormat="1" applyFont="1">
      <alignment horizontal="right"/>
    </xf>
    <xf numFmtId="164" fontId="27" fillId="34" borderId="2" xfId="54" applyFont="1">
      <alignment horizontal="right"/>
    </xf>
    <xf numFmtId="164" fontId="28" fillId="34" borderId="2" xfId="52" applyFont="1">
      <alignment horizontal="right"/>
    </xf>
    <xf numFmtId="1" fontId="1" fillId="34" borderId="2" xfId="52" applyNumberFormat="1">
      <alignment horizontal="right"/>
    </xf>
    <xf numFmtId="1" fontId="27" fillId="34" borderId="2" xfId="53" applyFont="1">
      <alignment horizontal="right"/>
    </xf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  <xf numFmtId="0" fontId="0" fillId="40" borderId="0" xfId="0" applyFill="1" applyAlignment="1">
      <alignment vertical="center" wrapText="1"/>
    </xf>
    <xf numFmtId="0" fontId="0" fillId="40" borderId="0" xfId="0" applyFill="1" applyAlignment="1">
      <alignment horizontal="left" vertical="center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1" borderId="0" xfId="0" applyFill="1" applyAlignment="1">
      <alignment horizontal="left" vertical="center" wrapText="1"/>
    </xf>
    <xf numFmtId="0" fontId="29" fillId="4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43" borderId="16" xfId="56" applyFont="1" applyFill="1">
      <alignment horizontal="right"/>
    </xf>
    <xf numFmtId="0" fontId="30" fillId="43" borderId="17" xfId="58" applyFont="1" applyFill="1">
      <alignment horizontal="right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44" borderId="0" xfId="0" applyFill="1" applyAlignment="1">
      <alignment horizontal="center" vertical="center"/>
    </xf>
    <xf numFmtId="0" fontId="29" fillId="44" borderId="22" xfId="0" applyFont="1" applyFill="1" applyBorder="1" applyAlignment="1">
      <alignment horizontal="center" vertical="center" wrapText="1"/>
    </xf>
    <xf numFmtId="0" fontId="0" fillId="40" borderId="0" xfId="0" applyFill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E4594628-03F0-4A83-A827-DE221468D471}"/>
    <cellStyle name="fa_column_header_bottom_left" xfId="51" xr:uid="{00000000-0005-0000-0000-00001F000000}"/>
    <cellStyle name="fa_column_header_bottom_left 2" xfId="57" xr:uid="{2E385217-594D-41A4-810A-8593F2154235}"/>
    <cellStyle name="fa_column_header_empty" xfId="31" xr:uid="{00000000-0005-0000-0000-000020000000}"/>
    <cellStyle name="fa_column_header_top" xfId="32" xr:uid="{00000000-0005-0000-0000-000021000000}"/>
    <cellStyle name="fa_column_header_top 2" xfId="56" xr:uid="{0F22B847-565D-4B26-8DBE-D55E4DDCDEA8}"/>
    <cellStyle name="fa_column_header_top_left" xfId="33" xr:uid="{00000000-0005-0000-0000-000022000000}"/>
    <cellStyle name="fa_column_header_top_left 2" xfId="55" xr:uid="{DBFD0D42-0156-4099-83EC-4AB97C674483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41CC63B6-8B2D-4330-B9F9-ABFB27DC1232}"/>
    <cellStyle name="fa_row_header_standard" xfId="36" xr:uid="{00000000-0005-0000-0000-00002B000000}"/>
    <cellStyle name="fa_row_header_standard 2" xfId="60" xr:uid="{6A4E0902-9E8E-4730-9390-4C36BF9D4E9D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EAE1-D4FF-4539-AFE4-3B5A30AAAB1E}">
  <dimension ref="A1:BQ36"/>
  <sheetViews>
    <sheetView workbookViewId="0">
      <pane xSplit="2" ySplit="5" topLeftCell="BB6" activePane="bottomRight" state="frozen"/>
      <selection pane="topRight" activeCell="C1" sqref="C1"/>
      <selection pane="bottomLeft" activeCell="A6" sqref="A6"/>
      <selection pane="bottomRight" activeCell="AV5" sqref="AV5"/>
    </sheetView>
  </sheetViews>
  <sheetFormatPr defaultRowHeight="15"/>
  <cols>
    <col min="1" max="1" width="35.140625" customWidth="1"/>
    <col min="2" max="2" width="0" hidden="1" customWidth="1"/>
    <col min="3" max="68" width="14.140625" customWidth="1"/>
  </cols>
  <sheetData>
    <row r="1" spans="1:6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pans="1:68" ht="20.25">
      <c r="A2" s="14" t="s">
        <v>179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>
      <c r="A4" s="1" t="s">
        <v>3</v>
      </c>
      <c r="B4" s="1"/>
      <c r="C4" s="2" t="s">
        <v>4</v>
      </c>
      <c r="D4" s="2" t="s">
        <v>5</v>
      </c>
      <c r="E4" s="2" t="s">
        <v>6</v>
      </c>
      <c r="F4" s="2" t="s">
        <v>180</v>
      </c>
      <c r="G4" s="2" t="s">
        <v>7</v>
      </c>
      <c r="H4" s="2" t="s">
        <v>8</v>
      </c>
      <c r="I4" s="2" t="s">
        <v>182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2" t="s">
        <v>26</v>
      </c>
      <c r="AB4" s="2" t="s">
        <v>27</v>
      </c>
      <c r="AC4" s="2" t="s">
        <v>145</v>
      </c>
      <c r="AD4" s="2" t="s">
        <v>144</v>
      </c>
      <c r="AE4" s="2" t="s">
        <v>143</v>
      </c>
      <c r="AF4" s="2" t="s">
        <v>142</v>
      </c>
      <c r="AG4" s="2" t="s">
        <v>141</v>
      </c>
      <c r="AH4" s="2" t="s">
        <v>140</v>
      </c>
      <c r="AI4" s="2" t="s">
        <v>139</v>
      </c>
      <c r="AJ4" s="2" t="s">
        <v>138</v>
      </c>
      <c r="AK4" s="2" t="s">
        <v>137</v>
      </c>
      <c r="AL4" s="2" t="s">
        <v>136</v>
      </c>
      <c r="AM4" s="2" t="s">
        <v>135</v>
      </c>
      <c r="AN4" s="2" t="s">
        <v>134</v>
      </c>
      <c r="AO4" s="2" t="s">
        <v>133</v>
      </c>
      <c r="AP4" s="2" t="s">
        <v>132</v>
      </c>
      <c r="AQ4" s="2" t="s">
        <v>131</v>
      </c>
      <c r="AR4" s="2" t="s">
        <v>130</v>
      </c>
      <c r="AS4" s="65" t="s">
        <v>129</v>
      </c>
      <c r="AT4" s="2" t="s">
        <v>128</v>
      </c>
      <c r="AU4" s="2" t="s">
        <v>127</v>
      </c>
      <c r="AV4" s="2" t="s">
        <v>126</v>
      </c>
      <c r="AW4" s="2" t="s">
        <v>125</v>
      </c>
      <c r="AX4" s="2" t="s">
        <v>124</v>
      </c>
      <c r="AY4" s="2" t="s">
        <v>123</v>
      </c>
      <c r="AZ4" s="2" t="s">
        <v>122</v>
      </c>
      <c r="BA4" s="2" t="s">
        <v>121</v>
      </c>
      <c r="BB4" s="2" t="s">
        <v>120</v>
      </c>
      <c r="BC4" s="2" t="s">
        <v>119</v>
      </c>
      <c r="BD4" s="2" t="s">
        <v>118</v>
      </c>
      <c r="BE4" s="2" t="s">
        <v>117</v>
      </c>
      <c r="BF4" s="2" t="s">
        <v>116</v>
      </c>
      <c r="BG4" s="2" t="s">
        <v>115</v>
      </c>
      <c r="BH4" s="2" t="s">
        <v>114</v>
      </c>
      <c r="BI4" s="2" t="s">
        <v>113</v>
      </c>
      <c r="BJ4" s="2" t="s">
        <v>112</v>
      </c>
      <c r="BK4" s="2" t="s">
        <v>111</v>
      </c>
      <c r="BL4" s="2" t="s">
        <v>110</v>
      </c>
      <c r="BM4" s="2" t="s">
        <v>109</v>
      </c>
      <c r="BN4" s="2" t="s">
        <v>108</v>
      </c>
      <c r="BO4" s="2" t="s">
        <v>107</v>
      </c>
      <c r="BP4" s="2" t="s">
        <v>106</v>
      </c>
    </row>
    <row r="5" spans="1:68">
      <c r="A5" s="3" t="s">
        <v>28</v>
      </c>
      <c r="B5" s="3"/>
      <c r="C5" s="4" t="s">
        <v>29</v>
      </c>
      <c r="D5" s="4" t="s">
        <v>30</v>
      </c>
      <c r="E5" s="4" t="s">
        <v>31</v>
      </c>
      <c r="F5" s="4" t="s">
        <v>181</v>
      </c>
      <c r="G5" s="4" t="s">
        <v>32</v>
      </c>
      <c r="H5" s="4" t="s">
        <v>33</v>
      </c>
      <c r="I5" s="4" t="s">
        <v>183</v>
      </c>
      <c r="J5" s="4" t="s">
        <v>34</v>
      </c>
      <c r="K5" s="4" t="s">
        <v>35</v>
      </c>
      <c r="L5" s="4" t="s">
        <v>36</v>
      </c>
      <c r="M5" s="4" t="s">
        <v>37</v>
      </c>
      <c r="N5" s="4" t="s">
        <v>38</v>
      </c>
      <c r="O5" s="4" t="s">
        <v>39</v>
      </c>
      <c r="P5" s="4" t="s">
        <v>40</v>
      </c>
      <c r="Q5" s="4" t="s">
        <v>41</v>
      </c>
      <c r="R5" s="4" t="s">
        <v>42</v>
      </c>
      <c r="S5" s="4" t="s">
        <v>43</v>
      </c>
      <c r="T5" s="4" t="s">
        <v>44</v>
      </c>
      <c r="U5" s="4" t="s">
        <v>45</v>
      </c>
      <c r="V5" s="4" t="s">
        <v>46</v>
      </c>
      <c r="W5" s="4" t="s">
        <v>47</v>
      </c>
      <c r="X5" s="4" t="s">
        <v>48</v>
      </c>
      <c r="Y5" s="4" t="s">
        <v>49</v>
      </c>
      <c r="Z5" s="4" t="s">
        <v>50</v>
      </c>
      <c r="AA5" s="4" t="s">
        <v>51</v>
      </c>
      <c r="AB5" s="4" t="s">
        <v>52</v>
      </c>
      <c r="AC5" s="4" t="s">
        <v>105</v>
      </c>
      <c r="AD5" s="4" t="s">
        <v>104</v>
      </c>
      <c r="AE5" s="4" t="s">
        <v>103</v>
      </c>
      <c r="AF5" s="4" t="s">
        <v>102</v>
      </c>
      <c r="AG5" s="4" t="s">
        <v>101</v>
      </c>
      <c r="AH5" s="4" t="s">
        <v>100</v>
      </c>
      <c r="AI5" s="4" t="s">
        <v>99</v>
      </c>
      <c r="AJ5" s="4" t="s">
        <v>98</v>
      </c>
      <c r="AK5" s="4" t="s">
        <v>97</v>
      </c>
      <c r="AL5" s="4" t="s">
        <v>96</v>
      </c>
      <c r="AM5" s="4" t="s">
        <v>95</v>
      </c>
      <c r="AN5" s="4" t="s">
        <v>94</v>
      </c>
      <c r="AO5" s="4" t="s">
        <v>93</v>
      </c>
      <c r="AP5" s="4" t="s">
        <v>92</v>
      </c>
      <c r="AQ5" s="4" t="s">
        <v>91</v>
      </c>
      <c r="AR5" s="4" t="s">
        <v>90</v>
      </c>
      <c r="AS5" s="66" t="s">
        <v>89</v>
      </c>
      <c r="AT5" s="4" t="s">
        <v>88</v>
      </c>
      <c r="AU5" s="4" t="s">
        <v>87</v>
      </c>
      <c r="AV5" s="4" t="s">
        <v>86</v>
      </c>
      <c r="AW5" s="4" t="s">
        <v>85</v>
      </c>
      <c r="AX5" s="4" t="s">
        <v>84</v>
      </c>
      <c r="AY5" s="4" t="s">
        <v>83</v>
      </c>
      <c r="AZ5" s="4" t="s">
        <v>82</v>
      </c>
      <c r="BA5" s="4" t="s">
        <v>81</v>
      </c>
      <c r="BB5" s="4" t="s">
        <v>80</v>
      </c>
      <c r="BC5" s="4" t="s">
        <v>79</v>
      </c>
      <c r="BD5" s="4" t="s">
        <v>78</v>
      </c>
      <c r="BE5" s="4" t="s">
        <v>77</v>
      </c>
      <c r="BF5" s="4" t="s">
        <v>76</v>
      </c>
      <c r="BG5" s="4" t="s">
        <v>75</v>
      </c>
      <c r="BH5" s="4" t="s">
        <v>74</v>
      </c>
      <c r="BI5" s="4" t="s">
        <v>73</v>
      </c>
      <c r="BJ5" s="4" t="s">
        <v>72</v>
      </c>
      <c r="BK5" s="4" t="s">
        <v>71</v>
      </c>
      <c r="BL5" s="4" t="s">
        <v>70</v>
      </c>
      <c r="BM5" s="4" t="s">
        <v>69</v>
      </c>
      <c r="BN5" s="4" t="s">
        <v>68</v>
      </c>
      <c r="BO5" s="4" t="s">
        <v>67</v>
      </c>
      <c r="BP5" s="4" t="s">
        <v>66</v>
      </c>
    </row>
    <row r="6" spans="1:68">
      <c r="A6" s="5" t="s">
        <v>170</v>
      </c>
      <c r="B6" s="18"/>
      <c r="C6" s="18"/>
      <c r="D6" s="18"/>
      <c r="E6" s="18"/>
      <c r="F6" s="20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</row>
    <row r="7" spans="1:68">
      <c r="A7" s="6" t="s">
        <v>178</v>
      </c>
      <c r="B7" s="6" t="s">
        <v>177</v>
      </c>
      <c r="C7" s="17">
        <v>0</v>
      </c>
      <c r="D7" s="17">
        <v>6.4000000000000003E-3</v>
      </c>
      <c r="E7" s="17">
        <v>5.1999999999999998E-3</v>
      </c>
      <c r="F7" s="21">
        <v>2.3169601482854497E-3</v>
      </c>
      <c r="G7" s="17">
        <v>1.77E-2</v>
      </c>
      <c r="H7" s="17">
        <v>1.01E-2</v>
      </c>
      <c r="I7" s="17">
        <v>9.8470806302131623E-3</v>
      </c>
      <c r="J7" s="17">
        <v>4.3E-3</v>
      </c>
      <c r="K7" s="17">
        <v>4.1000000000000003E-3</v>
      </c>
      <c r="L7" s="17">
        <v>4.1000000000000003E-3</v>
      </c>
      <c r="M7" s="17">
        <v>0.42920000000000003</v>
      </c>
      <c r="N7" s="17">
        <v>1.77E-2</v>
      </c>
      <c r="O7" s="17">
        <v>1.1599999999999999E-2</v>
      </c>
      <c r="P7" s="17">
        <v>1.1299999999999999E-2</v>
      </c>
      <c r="Q7" s="17">
        <v>1.1900000000000001E-2</v>
      </c>
      <c r="R7" s="17">
        <v>5.1999999999999998E-3</v>
      </c>
      <c r="S7" s="17">
        <v>1.6199999999999999E-2</v>
      </c>
      <c r="T7" s="17">
        <v>1.2999999999999999E-2</v>
      </c>
      <c r="U7" s="17">
        <v>0.02</v>
      </c>
      <c r="V7" s="17">
        <v>1.6199999999999999E-2</v>
      </c>
      <c r="W7" s="17">
        <v>2.1700000000000001E-2</v>
      </c>
      <c r="X7" s="17">
        <v>1.8246061167747917E-2</v>
      </c>
      <c r="Y7" s="17">
        <v>2.1700000000000001E-2</v>
      </c>
      <c r="Z7" s="17">
        <v>1.3299999999999999E-2</v>
      </c>
      <c r="AA7" s="17">
        <v>0.48220000000000002</v>
      </c>
      <c r="AB7" s="17">
        <v>0.1164</v>
      </c>
      <c r="AC7" s="17">
        <v>1.8371</v>
      </c>
      <c r="AD7" s="17">
        <v>0.44280000000000003</v>
      </c>
      <c r="AE7" s="17">
        <v>0.90800000000000003</v>
      </c>
      <c r="AF7" s="17">
        <v>0.94159999999999999</v>
      </c>
      <c r="AG7" s="17">
        <v>1.8372999999999999</v>
      </c>
      <c r="AH7" s="17">
        <v>0.91839999999999999</v>
      </c>
      <c r="AI7" s="17">
        <v>1.5634000000000001</v>
      </c>
      <c r="AJ7" s="17">
        <v>4.3463000000000003</v>
      </c>
      <c r="AK7" s="17">
        <v>8.3434000000000008</v>
      </c>
      <c r="AL7" s="17">
        <v>0.60299999999999998</v>
      </c>
      <c r="AM7" s="17">
        <v>0.68899999999999995</v>
      </c>
      <c r="AN7" s="17">
        <v>3.4975000000000001</v>
      </c>
      <c r="AO7" s="17">
        <v>0.97829999999999995</v>
      </c>
      <c r="AP7" s="17">
        <v>1.0955999999999999</v>
      </c>
      <c r="AQ7" s="17">
        <v>6.3E-2</v>
      </c>
      <c r="AR7" s="17">
        <v>0.124</v>
      </c>
      <c r="AS7" s="17">
        <v>0.873</v>
      </c>
      <c r="AT7" s="17">
        <v>0.91500000000000004</v>
      </c>
      <c r="AU7" s="17">
        <v>5.3999999999999999E-2</v>
      </c>
      <c r="AV7" s="17">
        <v>0.755</v>
      </c>
      <c r="AW7" s="17">
        <v>9.8000000000000004E-2</v>
      </c>
      <c r="AX7" s="17">
        <v>0.19500000000000001</v>
      </c>
      <c r="AY7" s="17">
        <v>0.123</v>
      </c>
      <c r="AZ7" s="17">
        <v>0.95399999999999996</v>
      </c>
      <c r="BA7" s="17">
        <v>0.13700000000000001</v>
      </c>
      <c r="BB7" s="17">
        <v>0.24</v>
      </c>
      <c r="BC7" s="17">
        <v>0.91800000000000004</v>
      </c>
      <c r="BD7" s="17">
        <v>0.84299999999999997</v>
      </c>
      <c r="BE7" s="17">
        <v>0.54</v>
      </c>
      <c r="BF7" s="17">
        <v>0.253</v>
      </c>
      <c r="BG7" s="17">
        <v>1.8199999999999998</v>
      </c>
      <c r="BH7" s="17">
        <v>1.6120000000000001</v>
      </c>
      <c r="BI7" s="17">
        <v>1.6830000000000001</v>
      </c>
      <c r="BJ7" s="17">
        <v>1.32</v>
      </c>
      <c r="BK7" s="17">
        <v>1.58</v>
      </c>
      <c r="BL7" s="17">
        <v>4.9930000000000003</v>
      </c>
      <c r="BM7" s="17">
        <v>2.415</v>
      </c>
      <c r="BN7" s="17">
        <v>1.389</v>
      </c>
      <c r="BO7" s="17">
        <v>0.121</v>
      </c>
      <c r="BP7" s="17">
        <v>8.3000000000000004E-2</v>
      </c>
    </row>
    <row r="8" spans="1:68">
      <c r="A8" s="6" t="s">
        <v>176</v>
      </c>
      <c r="B8" s="6" t="s">
        <v>175</v>
      </c>
      <c r="C8" s="17">
        <v>3.6593</v>
      </c>
      <c r="D8" s="17">
        <v>3.9432</v>
      </c>
      <c r="E8" s="17">
        <v>4.0511999999999997</v>
      </c>
      <c r="F8" s="21">
        <v>4.1488067655236334</v>
      </c>
      <c r="G8" s="17">
        <v>5.5868000000000002</v>
      </c>
      <c r="H8" s="17">
        <v>5.0608000000000004</v>
      </c>
      <c r="I8" s="17">
        <v>5.3017840593141798</v>
      </c>
      <c r="J8" s="17">
        <v>3.9409000000000001</v>
      </c>
      <c r="K8" s="17">
        <v>3.8893</v>
      </c>
      <c r="L8" s="17">
        <v>3.73</v>
      </c>
      <c r="M8" s="17">
        <v>3.7206999999999999</v>
      </c>
      <c r="N8" s="17">
        <v>3.3557999999999999</v>
      </c>
      <c r="O8" s="17">
        <v>3.5533000000000001</v>
      </c>
      <c r="P8" s="17">
        <v>3.4045000000000001</v>
      </c>
      <c r="Q8" s="17">
        <v>3.2044000000000001</v>
      </c>
      <c r="R8" s="17">
        <v>3.6107</v>
      </c>
      <c r="S8" s="17">
        <v>4.0560999999999998</v>
      </c>
      <c r="T8" s="17">
        <v>3.3431000000000002</v>
      </c>
      <c r="U8" s="17">
        <v>2.7490999999999999</v>
      </c>
      <c r="V8" s="17">
        <v>4.0560999999999998</v>
      </c>
      <c r="W8" s="17">
        <v>3.4355000000000002</v>
      </c>
      <c r="X8" s="17">
        <v>4.3935356811862833</v>
      </c>
      <c r="Y8" s="17">
        <v>4.3071999999999999</v>
      </c>
      <c r="Z8" s="17">
        <v>5.6124999999999998</v>
      </c>
      <c r="AA8" s="17">
        <v>5.5593000000000004</v>
      </c>
      <c r="AB8" s="17">
        <v>4.5974000000000004</v>
      </c>
      <c r="AC8" s="17">
        <v>4.2302</v>
      </c>
      <c r="AD8" s="17">
        <v>4.0537999999999998</v>
      </c>
      <c r="AE8" s="17">
        <v>5.2287999999999997</v>
      </c>
      <c r="AF8" s="17">
        <v>4.0547000000000004</v>
      </c>
      <c r="AG8" s="17">
        <v>4.0972999999999997</v>
      </c>
      <c r="AH8" s="17">
        <v>5.3338999999999999</v>
      </c>
      <c r="AI8" s="17">
        <v>4.7651000000000003</v>
      </c>
      <c r="AJ8" s="17">
        <v>5.6741999999999999</v>
      </c>
      <c r="AK8" s="17">
        <v>4.8667999999999996</v>
      </c>
      <c r="AL8" s="17">
        <v>3.9209000000000001</v>
      </c>
      <c r="AM8" s="17">
        <v>4.1936999999999998</v>
      </c>
      <c r="AN8" s="17">
        <v>5.1856</v>
      </c>
      <c r="AO8" s="17">
        <v>5.0656999999999996</v>
      </c>
      <c r="AP8" s="17">
        <v>4.5400999999999998</v>
      </c>
      <c r="AQ8" s="17">
        <v>5.3540000000000001</v>
      </c>
      <c r="AR8" s="17">
        <v>8.0069999999999997</v>
      </c>
      <c r="AS8" s="17">
        <v>7.4489999999999998</v>
      </c>
      <c r="AT8" s="17">
        <v>7.649</v>
      </c>
      <c r="AU8" s="17">
        <v>7.5179999999999998</v>
      </c>
      <c r="AV8" s="17">
        <v>6.6319999999999997</v>
      </c>
      <c r="AW8" s="17">
        <v>7.4329999999999998</v>
      </c>
      <c r="AX8" s="17">
        <v>7.7830000000000004</v>
      </c>
      <c r="AY8" s="17">
        <v>8.5</v>
      </c>
      <c r="AZ8" s="17">
        <v>6.4930000000000003</v>
      </c>
      <c r="BA8" s="17">
        <v>5.7889999999999997</v>
      </c>
      <c r="BB8" s="17">
        <v>6.9989999999999997</v>
      </c>
      <c r="BC8" s="17">
        <v>7.3010000000000002</v>
      </c>
      <c r="BD8" s="17">
        <v>7.1340000000000003</v>
      </c>
      <c r="BE8" s="17">
        <v>8.0399999999999991</v>
      </c>
      <c r="BF8" s="17">
        <v>8.1669999999999998</v>
      </c>
      <c r="BG8" s="17">
        <v>9.1839999999999993</v>
      </c>
      <c r="BH8" s="17">
        <v>7.4509999999999996</v>
      </c>
      <c r="BI8" s="17">
        <v>6.532</v>
      </c>
      <c r="BJ8" s="17">
        <v>8.0839999999999996</v>
      </c>
      <c r="BK8" s="17">
        <v>6.9710000000000001</v>
      </c>
      <c r="BL8" s="17">
        <v>6.8029999999999999</v>
      </c>
      <c r="BM8" s="17">
        <v>7.843</v>
      </c>
      <c r="BN8" s="17">
        <v>11.172000000000001</v>
      </c>
      <c r="BO8" s="17">
        <v>13.302</v>
      </c>
      <c r="BP8" s="17">
        <v>12.006</v>
      </c>
    </row>
    <row r="9" spans="1:68">
      <c r="A9" s="5" t="s">
        <v>174</v>
      </c>
      <c r="B9" s="5" t="s">
        <v>173</v>
      </c>
      <c r="C9" s="19">
        <v>5.9992000000000001</v>
      </c>
      <c r="D9" s="19">
        <v>6.7088000000000001</v>
      </c>
      <c r="E9" s="19">
        <v>7.3137999999999996</v>
      </c>
      <c r="F9" s="22">
        <v>6.9920064874884149</v>
      </c>
      <c r="G9" s="19">
        <v>8.2518999999999991</v>
      </c>
      <c r="H9" s="19">
        <v>8.1065000000000005</v>
      </c>
      <c r="I9" s="24">
        <v>8.220284986098239</v>
      </c>
      <c r="J9" s="19">
        <v>6.718</v>
      </c>
      <c r="K9" s="19">
        <v>7.2637</v>
      </c>
      <c r="L9" s="19">
        <v>6.9995000000000003</v>
      </c>
      <c r="M9" s="19">
        <v>8.6721000000000004</v>
      </c>
      <c r="N9" s="19">
        <v>7.3390000000000004</v>
      </c>
      <c r="O9" s="19">
        <v>7.0644</v>
      </c>
      <c r="P9" s="19">
        <v>7.1536</v>
      </c>
      <c r="Q9" s="19">
        <v>8.4314</v>
      </c>
      <c r="R9" s="19">
        <v>15.487399999999999</v>
      </c>
      <c r="S9" s="19">
        <v>12.645099999999999</v>
      </c>
      <c r="T9" s="19">
        <v>8.9852000000000007</v>
      </c>
      <c r="U9" s="19">
        <v>11.5532</v>
      </c>
      <c r="V9" s="19">
        <v>12.593500000000001</v>
      </c>
      <c r="W9" s="19">
        <v>16.3323</v>
      </c>
      <c r="X9" s="24">
        <v>18.960264133456903</v>
      </c>
      <c r="Y9" s="19">
        <v>21.668800000000001</v>
      </c>
      <c r="Z9" s="19">
        <v>22.647100000000002</v>
      </c>
      <c r="AA9" s="19">
        <v>25.601299999999998</v>
      </c>
      <c r="AB9" s="19">
        <v>19.970199999999998</v>
      </c>
      <c r="AC9" s="19">
        <v>24.184100000000001</v>
      </c>
      <c r="AD9" s="19">
        <v>24.735900000000001</v>
      </c>
      <c r="AE9" s="19">
        <v>27.800599999999999</v>
      </c>
      <c r="AF9" s="19">
        <v>16.036799999999999</v>
      </c>
      <c r="AG9" s="19">
        <v>19.400500000000001</v>
      </c>
      <c r="AH9" s="19">
        <v>17.282499999999999</v>
      </c>
      <c r="AI9" s="19">
        <v>16.142299999999999</v>
      </c>
      <c r="AJ9" s="19">
        <v>17.113900000000001</v>
      </c>
      <c r="AK9" s="19">
        <v>19.238900000000001</v>
      </c>
      <c r="AL9" s="19">
        <v>8.9080999999999992</v>
      </c>
      <c r="AM9" s="19">
        <v>10.945</v>
      </c>
      <c r="AN9" s="19">
        <v>14.582699999999999</v>
      </c>
      <c r="AO9" s="19">
        <v>12.5799</v>
      </c>
      <c r="AP9" s="19">
        <v>10.8028</v>
      </c>
      <c r="AQ9" s="19">
        <v>13.101000000000001</v>
      </c>
      <c r="AR9" s="19">
        <v>14.468</v>
      </c>
      <c r="AS9" s="19">
        <v>14.340999999999999</v>
      </c>
      <c r="AT9" s="19">
        <v>13.513</v>
      </c>
      <c r="AU9" s="19">
        <v>12.698</v>
      </c>
      <c r="AV9" s="19">
        <v>13.179</v>
      </c>
      <c r="AW9" s="19">
        <v>13.72</v>
      </c>
      <c r="AX9" s="19">
        <v>13.106999999999999</v>
      </c>
      <c r="AY9" s="19">
        <v>15.286</v>
      </c>
      <c r="AZ9" s="19">
        <v>13.448</v>
      </c>
      <c r="BA9" s="19">
        <v>12.99</v>
      </c>
      <c r="BB9" s="19">
        <v>15.72</v>
      </c>
      <c r="BC9" s="19">
        <v>15.686</v>
      </c>
      <c r="BD9" s="19">
        <v>15.962</v>
      </c>
      <c r="BE9" s="19">
        <v>17.91</v>
      </c>
      <c r="BF9" s="19">
        <v>15.582000000000001</v>
      </c>
      <c r="BG9" s="19">
        <v>17.899999999999999</v>
      </c>
      <c r="BH9" s="19">
        <v>11.926</v>
      </c>
      <c r="BI9" s="19">
        <v>12.788</v>
      </c>
      <c r="BJ9" s="19">
        <v>12.789</v>
      </c>
      <c r="BK9" s="19">
        <v>11.103</v>
      </c>
      <c r="BL9" s="19">
        <v>15.35</v>
      </c>
      <c r="BM9" s="19">
        <v>17.885000000000002</v>
      </c>
      <c r="BN9" s="19">
        <v>17.718</v>
      </c>
      <c r="BO9" s="19">
        <v>19.658999999999999</v>
      </c>
      <c r="BP9" s="19">
        <v>18.641999999999999</v>
      </c>
    </row>
    <row r="10" spans="1:68">
      <c r="A10" s="5" t="s">
        <v>172</v>
      </c>
      <c r="B10" s="5" t="s">
        <v>171</v>
      </c>
      <c r="C10" s="19">
        <v>19.2638</v>
      </c>
      <c r="D10" s="19">
        <v>19.792100000000001</v>
      </c>
      <c r="E10" s="19">
        <v>27.4511</v>
      </c>
      <c r="F10" s="22">
        <v>27.271200185356815</v>
      </c>
      <c r="G10" s="19">
        <v>26.6187</v>
      </c>
      <c r="H10" s="19">
        <v>26.070699999999999</v>
      </c>
      <c r="I10" s="24">
        <v>25.594589898053755</v>
      </c>
      <c r="J10" s="19">
        <v>25.099900000000002</v>
      </c>
      <c r="K10" s="19">
        <v>24.477499999999999</v>
      </c>
      <c r="L10" s="19">
        <v>23.677</v>
      </c>
      <c r="M10" s="19">
        <v>22.819700000000001</v>
      </c>
      <c r="N10" s="19">
        <v>21.683599999999998</v>
      </c>
      <c r="O10" s="19">
        <v>20.872599999999998</v>
      </c>
      <c r="P10" s="19">
        <v>20.092400000000001</v>
      </c>
      <c r="Q10" s="19">
        <v>19.2438</v>
      </c>
      <c r="R10" s="19">
        <v>13.2591</v>
      </c>
      <c r="S10" s="19">
        <v>9.9423999999999992</v>
      </c>
      <c r="T10" s="19">
        <v>10.4842</v>
      </c>
      <c r="U10" s="19">
        <v>12.203099999999999</v>
      </c>
      <c r="V10" s="19">
        <v>9.9423999999999992</v>
      </c>
      <c r="W10" s="19">
        <v>9.6371000000000002</v>
      </c>
      <c r="X10" s="24">
        <v>9.2779772937905456</v>
      </c>
      <c r="Y10" s="19">
        <v>8.9810999999999996</v>
      </c>
      <c r="Z10" s="19">
        <v>8.7529000000000003</v>
      </c>
      <c r="AA10" s="19">
        <v>8.4540000000000006</v>
      </c>
      <c r="AB10" s="19">
        <v>8.7294</v>
      </c>
      <c r="AC10" s="19">
        <v>8.7422000000000004</v>
      </c>
      <c r="AD10" s="19">
        <v>8.6188000000000002</v>
      </c>
      <c r="AE10" s="19">
        <v>8.3821999999999992</v>
      </c>
      <c r="AF10" s="19">
        <v>9.0220000000000002</v>
      </c>
      <c r="AG10" s="19">
        <v>8.8209999999999997</v>
      </c>
      <c r="AH10" s="19">
        <v>11.245900000000001</v>
      </c>
      <c r="AI10" s="19">
        <v>11.3786</v>
      </c>
      <c r="AJ10" s="19">
        <v>11.9376</v>
      </c>
      <c r="AK10" s="19">
        <v>12.187799999999999</v>
      </c>
      <c r="AL10" s="19">
        <v>14.268700000000001</v>
      </c>
      <c r="AM10" s="19">
        <v>14.165900000000001</v>
      </c>
      <c r="AN10" s="19">
        <v>14.596</v>
      </c>
      <c r="AO10" s="19">
        <v>14.3203</v>
      </c>
      <c r="AP10" s="19">
        <v>14.011799999999999</v>
      </c>
      <c r="AQ10" s="19">
        <v>13.699</v>
      </c>
      <c r="AR10" s="19">
        <v>13.375999999999999</v>
      </c>
      <c r="AS10" s="19">
        <v>12.17</v>
      </c>
      <c r="AT10" s="19">
        <v>12.196</v>
      </c>
      <c r="AU10" s="19">
        <v>12.061</v>
      </c>
      <c r="AV10" s="19">
        <v>11.885</v>
      </c>
      <c r="AW10" s="19">
        <v>12.461</v>
      </c>
      <c r="AX10" s="19">
        <v>12.539</v>
      </c>
      <c r="AY10" s="19">
        <v>13.375</v>
      </c>
      <c r="AZ10" s="19">
        <v>13.525</v>
      </c>
      <c r="BA10" s="19">
        <v>14.202999999999999</v>
      </c>
      <c r="BB10" s="19">
        <v>14.813000000000001</v>
      </c>
      <c r="BC10" s="19">
        <v>18.263999999999999</v>
      </c>
      <c r="BD10" s="19">
        <v>20.786000000000001</v>
      </c>
      <c r="BE10" s="19">
        <v>22.048999999999999</v>
      </c>
      <c r="BF10" s="19">
        <v>23.434999999999999</v>
      </c>
      <c r="BG10" s="19">
        <v>32.442</v>
      </c>
      <c r="BH10" s="19">
        <v>46.093000000000004</v>
      </c>
      <c r="BI10" s="19">
        <v>54.615000000000002</v>
      </c>
      <c r="BJ10" s="19">
        <v>64.27</v>
      </c>
      <c r="BK10" s="19">
        <v>66.421000000000006</v>
      </c>
      <c r="BL10" s="19">
        <v>67.89</v>
      </c>
      <c r="BM10" s="19">
        <v>68.13</v>
      </c>
      <c r="BN10" s="19">
        <v>68.057000000000002</v>
      </c>
      <c r="BO10" s="19">
        <v>68.302000000000007</v>
      </c>
      <c r="BP10" s="19">
        <v>68.284999999999997</v>
      </c>
    </row>
    <row r="11" spans="1:68">
      <c r="A11" s="5" t="s">
        <v>170</v>
      </c>
      <c r="B11" s="5" t="s">
        <v>169</v>
      </c>
      <c r="C11" s="19">
        <v>25.263000000000002</v>
      </c>
      <c r="D11" s="19">
        <v>26.500800000000002</v>
      </c>
      <c r="E11" s="19">
        <v>34.764800000000001</v>
      </c>
      <c r="F11" s="22">
        <v>34.263206672845229</v>
      </c>
      <c r="G11" s="19">
        <v>34.8705</v>
      </c>
      <c r="H11" s="19">
        <v>34.177199999999999</v>
      </c>
      <c r="I11" s="24">
        <v>33.81487488415199</v>
      </c>
      <c r="J11" s="19">
        <v>31.817900000000002</v>
      </c>
      <c r="K11" s="19">
        <v>31.741199999999999</v>
      </c>
      <c r="L11" s="19">
        <v>30.676600000000001</v>
      </c>
      <c r="M11" s="19">
        <v>31.491800000000001</v>
      </c>
      <c r="N11" s="19">
        <v>29.022500000000001</v>
      </c>
      <c r="O11" s="19">
        <v>27.937000000000001</v>
      </c>
      <c r="P11" s="19">
        <v>27.245999999999999</v>
      </c>
      <c r="Q11" s="19">
        <v>27.6752</v>
      </c>
      <c r="R11" s="19">
        <v>28.746500000000001</v>
      </c>
      <c r="S11" s="19">
        <v>22.587499999999999</v>
      </c>
      <c r="T11" s="19">
        <v>19.4694</v>
      </c>
      <c r="U11" s="19">
        <v>23.756399999999999</v>
      </c>
      <c r="V11" s="19">
        <v>22.535900000000002</v>
      </c>
      <c r="W11" s="19">
        <v>25.9694</v>
      </c>
      <c r="X11" s="24">
        <v>28.238241427247456</v>
      </c>
      <c r="Y11" s="19">
        <v>30.649899999999999</v>
      </c>
      <c r="Z11" s="19">
        <v>31.4</v>
      </c>
      <c r="AA11" s="19">
        <v>34.055300000000003</v>
      </c>
      <c r="AB11" s="19">
        <v>28.6996</v>
      </c>
      <c r="AC11" s="19">
        <v>32.926299999999998</v>
      </c>
      <c r="AD11" s="19">
        <v>33.354700000000001</v>
      </c>
      <c r="AE11" s="19">
        <v>36.1828</v>
      </c>
      <c r="AF11" s="19">
        <v>25.058800000000002</v>
      </c>
      <c r="AG11" s="19">
        <v>28.221399999999999</v>
      </c>
      <c r="AH11" s="19">
        <v>28.528400000000001</v>
      </c>
      <c r="AI11" s="19">
        <v>27.520900000000001</v>
      </c>
      <c r="AJ11" s="19">
        <v>29.051500000000001</v>
      </c>
      <c r="AK11" s="19">
        <v>31.4267</v>
      </c>
      <c r="AL11" s="19">
        <v>23.1768</v>
      </c>
      <c r="AM11" s="19">
        <v>25.110900000000001</v>
      </c>
      <c r="AN11" s="19">
        <v>29.178599999999999</v>
      </c>
      <c r="AO11" s="19">
        <v>26.900200000000002</v>
      </c>
      <c r="AP11" s="19">
        <v>24.814599999999999</v>
      </c>
      <c r="AQ11" s="19">
        <v>26.8</v>
      </c>
      <c r="AR11" s="19">
        <v>27.844000000000001</v>
      </c>
      <c r="AS11" s="19">
        <v>26.510999999999999</v>
      </c>
      <c r="AT11" s="19">
        <v>25.709</v>
      </c>
      <c r="AU11" s="19">
        <v>24.759</v>
      </c>
      <c r="AV11" s="19">
        <v>25.064</v>
      </c>
      <c r="AW11" s="19">
        <v>26.181000000000001</v>
      </c>
      <c r="AX11" s="19">
        <v>25.646000000000001</v>
      </c>
      <c r="AY11" s="19">
        <v>28.661000000000001</v>
      </c>
      <c r="AZ11" s="19">
        <v>26.972999999999999</v>
      </c>
      <c r="BA11" s="19">
        <v>27.193000000000001</v>
      </c>
      <c r="BB11" s="19">
        <v>30.533000000000001</v>
      </c>
      <c r="BC11" s="19">
        <v>33.950000000000003</v>
      </c>
      <c r="BD11" s="19">
        <v>36.747999999999998</v>
      </c>
      <c r="BE11" s="19">
        <v>39.959000000000003</v>
      </c>
      <c r="BF11" s="19">
        <v>39.017000000000003</v>
      </c>
      <c r="BG11" s="19">
        <v>50.341999999999999</v>
      </c>
      <c r="BH11" s="19">
        <v>58.018999999999998</v>
      </c>
      <c r="BI11" s="19">
        <v>67.403000000000006</v>
      </c>
      <c r="BJ11" s="19">
        <v>77.058999999999997</v>
      </c>
      <c r="BK11" s="19">
        <v>77.524000000000001</v>
      </c>
      <c r="BL11" s="19">
        <v>83.24</v>
      </c>
      <c r="BM11" s="19">
        <v>86.015000000000001</v>
      </c>
      <c r="BN11" s="19">
        <v>85.775000000000006</v>
      </c>
      <c r="BO11" s="19">
        <v>87.960999999999999</v>
      </c>
      <c r="BP11" s="19">
        <v>86.927000000000007</v>
      </c>
    </row>
    <row r="12" spans="1:68">
      <c r="A12" s="5" t="s">
        <v>168</v>
      </c>
      <c r="B12" s="18"/>
      <c r="C12" s="18"/>
      <c r="D12" s="18"/>
      <c r="E12" s="18"/>
      <c r="F12" s="21">
        <v>0</v>
      </c>
      <c r="G12" s="18"/>
      <c r="H12" s="18"/>
      <c r="I12" s="17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7">
        <v>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</row>
    <row r="13" spans="1:68">
      <c r="A13" s="6" t="s">
        <v>167</v>
      </c>
      <c r="B13" s="6" t="s">
        <v>166</v>
      </c>
      <c r="C13" s="17">
        <v>2.6494</v>
      </c>
      <c r="D13" s="17">
        <v>1.0218</v>
      </c>
      <c r="E13" s="17">
        <v>1.7513000000000001</v>
      </c>
      <c r="F13" s="21">
        <v>3.3477177942539389</v>
      </c>
      <c r="G13" s="17">
        <v>4.3353000000000002</v>
      </c>
      <c r="H13" s="17">
        <v>6.9405000000000001</v>
      </c>
      <c r="I13" s="17">
        <v>7.6323563484708075</v>
      </c>
      <c r="J13" s="17">
        <v>5.4135999999999997</v>
      </c>
      <c r="K13" s="17">
        <v>5.5062999999999995</v>
      </c>
      <c r="L13" s="17">
        <v>4.0448000000000004</v>
      </c>
      <c r="M13" s="17">
        <v>4.0723000000000003</v>
      </c>
      <c r="N13" s="17">
        <v>8.7189999999999994</v>
      </c>
      <c r="O13" s="17">
        <v>7.7745999999999995</v>
      </c>
      <c r="P13" s="17">
        <v>7.7804000000000002</v>
      </c>
      <c r="Q13" s="17">
        <v>7.3380999999999998</v>
      </c>
      <c r="R13" s="17">
        <v>10.910600000000001</v>
      </c>
      <c r="S13" s="17">
        <v>2.2446000000000002</v>
      </c>
      <c r="T13" s="17">
        <v>3.6446000000000001</v>
      </c>
      <c r="U13" s="17">
        <v>2.8237999999999999</v>
      </c>
      <c r="V13" s="17">
        <v>2.2446000000000002</v>
      </c>
      <c r="W13" s="17">
        <v>3.5495999999999999</v>
      </c>
      <c r="X13" s="17">
        <v>3.0743164967562562</v>
      </c>
      <c r="Y13" s="17">
        <v>2.2309000000000001</v>
      </c>
      <c r="Z13" s="17">
        <v>1.2442</v>
      </c>
      <c r="AA13" s="17">
        <v>1.2784</v>
      </c>
      <c r="AB13" s="17">
        <v>0.373</v>
      </c>
      <c r="AC13" s="17">
        <v>0.183</v>
      </c>
      <c r="AD13" s="17">
        <v>0.37359999999999999</v>
      </c>
      <c r="AE13" s="17">
        <v>0.1888</v>
      </c>
      <c r="AF13" s="17">
        <v>0.1862</v>
      </c>
      <c r="AG13" s="17">
        <v>2.3E-3</v>
      </c>
      <c r="AH13" s="17">
        <v>1.5299999999999999E-2</v>
      </c>
      <c r="AI13" s="17">
        <v>1.1599999999999999E-2</v>
      </c>
      <c r="AJ13" s="17">
        <v>1.5599999999999999E-2</v>
      </c>
      <c r="AK13" s="17">
        <v>3.8E-3</v>
      </c>
      <c r="AL13" s="17">
        <v>1.6225000000000001</v>
      </c>
      <c r="AM13" s="17">
        <v>1.1900000000000001E-2</v>
      </c>
      <c r="AN13" s="17">
        <v>12.614699999999999</v>
      </c>
      <c r="AO13" s="17">
        <v>2.4641000000000002</v>
      </c>
      <c r="AP13" s="17">
        <v>5.1454000000000004</v>
      </c>
      <c r="AQ13" s="17">
        <v>6.09</v>
      </c>
      <c r="AR13" s="17">
        <v>5.758</v>
      </c>
      <c r="AS13" s="17">
        <v>5.4210000000000003</v>
      </c>
      <c r="AT13" s="17">
        <v>5.234</v>
      </c>
      <c r="AU13" s="17">
        <v>4.8529999999999998</v>
      </c>
      <c r="AV13" s="17">
        <v>4.9729999999999999</v>
      </c>
      <c r="AW13" s="17">
        <v>4.0439999999999996</v>
      </c>
      <c r="AX13" s="17">
        <v>4.93</v>
      </c>
      <c r="AY13" s="17">
        <v>5.1150000000000002</v>
      </c>
      <c r="AZ13" s="17">
        <v>3.81</v>
      </c>
      <c r="BA13" s="17">
        <v>2.0449999999999999</v>
      </c>
      <c r="BB13" s="17">
        <v>5.5</v>
      </c>
      <c r="BC13" s="17">
        <v>4.3760000000000003</v>
      </c>
      <c r="BD13" s="17">
        <v>0.96599999999999997</v>
      </c>
      <c r="BE13" s="17">
        <v>0.72499999999999998</v>
      </c>
      <c r="BF13" s="17">
        <v>0.48299999999999998</v>
      </c>
      <c r="BG13" s="17">
        <v>3.2919999999999998</v>
      </c>
      <c r="BH13" s="17">
        <v>0</v>
      </c>
      <c r="BI13" s="17">
        <v>0</v>
      </c>
      <c r="BJ13" s="17">
        <v>0</v>
      </c>
      <c r="BK13" s="17">
        <v>0</v>
      </c>
      <c r="BL13" s="17">
        <v>1.3420000000000001</v>
      </c>
      <c r="BM13" s="17">
        <v>2.319</v>
      </c>
      <c r="BN13" s="17">
        <v>1.8679999999999999</v>
      </c>
      <c r="BO13" s="17">
        <v>4.218</v>
      </c>
      <c r="BP13" s="17">
        <v>8.66</v>
      </c>
    </row>
    <row r="14" spans="1:68">
      <c r="A14" s="5" t="s">
        <v>165</v>
      </c>
      <c r="B14" s="5" t="s">
        <v>164</v>
      </c>
      <c r="C14" s="19">
        <v>7.7371999999999996</v>
      </c>
      <c r="D14" s="19">
        <v>5.5884999999999998</v>
      </c>
      <c r="E14" s="19">
        <v>6.9767000000000001</v>
      </c>
      <c r="F14" s="22">
        <v>7.9332715477293796</v>
      </c>
      <c r="G14" s="19">
        <v>10.1662</v>
      </c>
      <c r="H14" s="19">
        <v>12.3094</v>
      </c>
      <c r="I14" s="24">
        <v>12.786144578313255</v>
      </c>
      <c r="J14" s="19">
        <v>10.388400000000001</v>
      </c>
      <c r="K14" s="19">
        <v>10.7324</v>
      </c>
      <c r="L14" s="19">
        <v>9.3286999999999995</v>
      </c>
      <c r="M14" s="19">
        <v>10.3027</v>
      </c>
      <c r="N14" s="19">
        <v>13.6153</v>
      </c>
      <c r="O14" s="19">
        <v>13.0853</v>
      </c>
      <c r="P14" s="19">
        <v>12.917899999999999</v>
      </c>
      <c r="Q14" s="19">
        <v>13.674099999999999</v>
      </c>
      <c r="R14" s="19">
        <v>16.197299999999998</v>
      </c>
      <c r="S14" s="19">
        <v>8.4032999999999998</v>
      </c>
      <c r="T14" s="19">
        <v>8.6622000000000003</v>
      </c>
      <c r="U14" s="19">
        <v>8.6246000000000009</v>
      </c>
      <c r="V14" s="19">
        <v>8.3615999999999993</v>
      </c>
      <c r="W14" s="19">
        <v>9.7689000000000004</v>
      </c>
      <c r="X14" s="24">
        <v>10.425162187210381</v>
      </c>
      <c r="Y14" s="19">
        <v>10.3797</v>
      </c>
      <c r="Z14" s="19">
        <v>9.6904000000000003</v>
      </c>
      <c r="AA14" s="19">
        <v>10.348699999999999</v>
      </c>
      <c r="AB14" s="19">
        <v>7.6063000000000001</v>
      </c>
      <c r="AC14" s="19">
        <v>9.6539000000000001</v>
      </c>
      <c r="AD14" s="19">
        <v>8.6784999999999997</v>
      </c>
      <c r="AE14" s="19">
        <v>9.7265999999999995</v>
      </c>
      <c r="AF14" s="19">
        <v>8.4853000000000005</v>
      </c>
      <c r="AG14" s="19">
        <v>9.1309000000000005</v>
      </c>
      <c r="AH14" s="19">
        <v>7.1078999999999999</v>
      </c>
      <c r="AI14" s="19">
        <v>5.1778000000000004</v>
      </c>
      <c r="AJ14" s="19">
        <v>6.1191000000000004</v>
      </c>
      <c r="AK14" s="19">
        <v>16.831</v>
      </c>
      <c r="AL14" s="19">
        <v>7.7440999999999995</v>
      </c>
      <c r="AM14" s="19">
        <v>8.0893999999999995</v>
      </c>
      <c r="AN14" s="19">
        <v>20.950800000000001</v>
      </c>
      <c r="AO14" s="19">
        <v>10.316599999999999</v>
      </c>
      <c r="AP14" s="19">
        <v>10.8996</v>
      </c>
      <c r="AQ14" s="19">
        <v>14.675000000000001</v>
      </c>
      <c r="AR14" s="19">
        <v>14.855</v>
      </c>
      <c r="AS14" s="19">
        <v>13.157999999999999</v>
      </c>
      <c r="AT14" s="19">
        <v>12.602</v>
      </c>
      <c r="AU14" s="19">
        <v>10.992000000000001</v>
      </c>
      <c r="AV14" s="19">
        <v>12.274000000000001</v>
      </c>
      <c r="AW14" s="19">
        <v>12.525</v>
      </c>
      <c r="AX14" s="19">
        <v>12.15</v>
      </c>
      <c r="AY14" s="19">
        <v>14.007</v>
      </c>
      <c r="AZ14" s="19">
        <v>11.564</v>
      </c>
      <c r="BA14" s="19">
        <v>10.34</v>
      </c>
      <c r="BB14" s="19">
        <v>14.856999999999999</v>
      </c>
      <c r="BC14" s="19">
        <v>14.478999999999999</v>
      </c>
      <c r="BD14" s="19">
        <v>12.157</v>
      </c>
      <c r="BE14" s="19">
        <v>14.952999999999999</v>
      </c>
      <c r="BF14" s="19">
        <v>14.172000000000001</v>
      </c>
      <c r="BG14" s="19">
        <v>30.419</v>
      </c>
      <c r="BH14" s="19">
        <v>17.259</v>
      </c>
      <c r="BI14" s="19">
        <v>16.03</v>
      </c>
      <c r="BJ14" s="19">
        <v>16.216999999999999</v>
      </c>
      <c r="BK14" s="19">
        <v>16.587</v>
      </c>
      <c r="BL14" s="19">
        <v>17.986000000000001</v>
      </c>
      <c r="BM14" s="19">
        <v>18.472999999999999</v>
      </c>
      <c r="BN14" s="19">
        <v>17.41</v>
      </c>
      <c r="BO14" s="19">
        <v>20.199000000000002</v>
      </c>
      <c r="BP14" s="19">
        <v>26.509</v>
      </c>
    </row>
    <row r="15" spans="1:68">
      <c r="A15" s="6" t="s">
        <v>163</v>
      </c>
      <c r="B15" s="6" t="s">
        <v>162</v>
      </c>
      <c r="C15" s="17">
        <v>6.3792</v>
      </c>
      <c r="D15" s="17">
        <v>10.709300000000001</v>
      </c>
      <c r="E15" s="17">
        <v>17.175899999999999</v>
      </c>
      <c r="F15" s="21">
        <v>15.475845690454126</v>
      </c>
      <c r="G15" s="17">
        <v>13.685700000000001</v>
      </c>
      <c r="H15" s="17">
        <v>12.0143</v>
      </c>
      <c r="I15" s="17">
        <v>11.352235866543097</v>
      </c>
      <c r="J15" s="17">
        <v>13.3245</v>
      </c>
      <c r="K15" s="17">
        <v>12.866899999999999</v>
      </c>
      <c r="L15" s="17">
        <v>13.047700000000001</v>
      </c>
      <c r="M15" s="17">
        <v>12.178800000000001</v>
      </c>
      <c r="N15" s="17">
        <v>6.7648999999999999</v>
      </c>
      <c r="O15" s="17">
        <v>6.7648999999999999</v>
      </c>
      <c r="P15" s="17">
        <v>6.7648999999999999</v>
      </c>
      <c r="Q15" s="17">
        <v>6.6364000000000001</v>
      </c>
      <c r="R15" s="17">
        <v>1.8132999999999999</v>
      </c>
      <c r="S15" s="17">
        <v>1.113</v>
      </c>
      <c r="T15" s="17">
        <v>1.8132999999999999</v>
      </c>
      <c r="U15" s="17">
        <v>1.8132999999999999</v>
      </c>
      <c r="V15" s="17">
        <v>1.113</v>
      </c>
      <c r="W15" s="17">
        <v>1.113</v>
      </c>
      <c r="X15" s="17">
        <v>1.1130097312326228</v>
      </c>
      <c r="Y15" s="17">
        <v>1.1052</v>
      </c>
      <c r="Z15" s="17">
        <v>0.40949999999999998</v>
      </c>
      <c r="AA15" s="17">
        <v>0.40949999999999998</v>
      </c>
      <c r="AB15" s="17">
        <v>0.40949999999999998</v>
      </c>
      <c r="AC15" s="17">
        <v>0.40949999999999998</v>
      </c>
      <c r="AD15" s="17">
        <v>5.7099999999999998E-2</v>
      </c>
      <c r="AE15" s="17">
        <v>5.7099999999999998E-2</v>
      </c>
      <c r="AF15" s="17">
        <v>5.7099999999999998E-2</v>
      </c>
      <c r="AG15" s="17">
        <v>5.7099999999999998E-2</v>
      </c>
      <c r="AH15" s="17">
        <v>8.1100000000000005E-2</v>
      </c>
      <c r="AI15" s="17">
        <v>8.1100000000000005E-2</v>
      </c>
      <c r="AJ15" s="17">
        <v>7.3300000000000004E-2</v>
      </c>
      <c r="AK15" s="17">
        <v>8.1100000000000005E-2</v>
      </c>
      <c r="AL15" s="17">
        <v>6.5199999999999994E-2</v>
      </c>
      <c r="AM15" s="17">
        <v>6.5199999999999994E-2</v>
      </c>
      <c r="AN15" s="17">
        <v>6.5199999999999994E-2</v>
      </c>
      <c r="AO15" s="17">
        <v>7.1689999999999996</v>
      </c>
      <c r="AP15" s="17">
        <v>3.5834999999999999</v>
      </c>
      <c r="AQ15" s="17">
        <v>0.97699999999999998</v>
      </c>
      <c r="AR15" s="17">
        <v>0.97699999999999998</v>
      </c>
      <c r="AS15" s="17">
        <v>2.5999999999999999E-2</v>
      </c>
      <c r="AT15" s="17">
        <v>3.2959999999999998</v>
      </c>
      <c r="AU15" s="17">
        <v>3.2959999999999998</v>
      </c>
      <c r="AV15" s="17">
        <v>0.82299999999999995</v>
      </c>
      <c r="AW15" s="17">
        <v>0.82299999999999995</v>
      </c>
      <c r="AX15" s="17">
        <v>0.81</v>
      </c>
      <c r="AY15" s="17">
        <v>0.81</v>
      </c>
      <c r="AZ15" s="17">
        <v>0</v>
      </c>
      <c r="BA15" s="17">
        <v>0</v>
      </c>
      <c r="BB15" s="17">
        <v>0</v>
      </c>
      <c r="BC15" s="17">
        <v>3.137</v>
      </c>
      <c r="BD15" s="17">
        <v>7.8730000000000002</v>
      </c>
      <c r="BE15" s="17">
        <v>7.8730000000000002</v>
      </c>
      <c r="BF15" s="17">
        <v>7.8730000000000002</v>
      </c>
      <c r="BG15" s="17">
        <v>2.3730000000000002</v>
      </c>
      <c r="BH15" s="17">
        <v>20.376000000000001</v>
      </c>
      <c r="BI15" s="17">
        <v>29.427</v>
      </c>
      <c r="BJ15" s="17">
        <v>38.122</v>
      </c>
      <c r="BK15" s="17">
        <v>38.835999999999999</v>
      </c>
      <c r="BL15" s="17">
        <v>39.813000000000002</v>
      </c>
      <c r="BM15" s="17">
        <v>40.25</v>
      </c>
      <c r="BN15" s="17">
        <v>39.667999999999999</v>
      </c>
      <c r="BO15" s="17">
        <v>40.29</v>
      </c>
      <c r="BP15" s="17">
        <v>34.627000000000002</v>
      </c>
    </row>
    <row r="16" spans="1:68">
      <c r="A16" s="5" t="s">
        <v>161</v>
      </c>
      <c r="B16" s="5" t="s">
        <v>160</v>
      </c>
      <c r="C16" s="19">
        <v>7.0339999999999998</v>
      </c>
      <c r="D16" s="19">
        <v>11.364100000000001</v>
      </c>
      <c r="E16" s="19">
        <v>17.8307</v>
      </c>
      <c r="F16" s="22">
        <v>16.06840824837813</v>
      </c>
      <c r="G16" s="19">
        <v>14.2783</v>
      </c>
      <c r="H16" s="19">
        <v>12.6069</v>
      </c>
      <c r="I16" s="24">
        <v>11.9447984244671</v>
      </c>
      <c r="J16" s="19">
        <v>13.829599999999999</v>
      </c>
      <c r="K16" s="19">
        <v>13.372</v>
      </c>
      <c r="L16" s="19">
        <v>13.5528</v>
      </c>
      <c r="M16" s="19">
        <v>12.6839</v>
      </c>
      <c r="N16" s="19">
        <v>7.2862999999999998</v>
      </c>
      <c r="O16" s="19">
        <v>7.2854000000000001</v>
      </c>
      <c r="P16" s="19">
        <v>7.2844999999999995</v>
      </c>
      <c r="Q16" s="19">
        <v>7.1551</v>
      </c>
      <c r="R16" s="19">
        <v>2.3942999999999999</v>
      </c>
      <c r="S16" s="19">
        <v>1.1763999999999999</v>
      </c>
      <c r="T16" s="19">
        <v>1.9218999999999999</v>
      </c>
      <c r="U16" s="19">
        <v>2.3904999999999998</v>
      </c>
      <c r="V16" s="19">
        <v>1.2074</v>
      </c>
      <c r="W16" s="19">
        <v>1.1735</v>
      </c>
      <c r="X16" s="24">
        <v>1.1680375347544023</v>
      </c>
      <c r="Y16" s="19">
        <v>1.1598999999999999</v>
      </c>
      <c r="Z16" s="19">
        <v>0.64270000000000005</v>
      </c>
      <c r="AA16" s="19">
        <v>0.64119999999999999</v>
      </c>
      <c r="AB16" s="19">
        <v>0.64319999999999999</v>
      </c>
      <c r="AC16" s="19">
        <v>0.64119999999999999</v>
      </c>
      <c r="AD16" s="19">
        <v>0.3458</v>
      </c>
      <c r="AE16" s="19">
        <v>0.3458</v>
      </c>
      <c r="AF16" s="19">
        <v>0.3458</v>
      </c>
      <c r="AG16" s="19">
        <v>0.3458</v>
      </c>
      <c r="AH16" s="19">
        <v>0.56559999999999999</v>
      </c>
      <c r="AI16" s="19">
        <v>0.56559999999999999</v>
      </c>
      <c r="AJ16" s="19">
        <v>0.55779999999999996</v>
      </c>
      <c r="AK16" s="19">
        <v>0.56559999999999999</v>
      </c>
      <c r="AL16" s="19">
        <v>0.54590000000000005</v>
      </c>
      <c r="AM16" s="19">
        <v>0.54590000000000005</v>
      </c>
      <c r="AN16" s="19">
        <v>0.54590000000000005</v>
      </c>
      <c r="AO16" s="19">
        <v>7.6497000000000002</v>
      </c>
      <c r="AP16" s="19">
        <v>4.1786000000000003</v>
      </c>
      <c r="AQ16" s="19">
        <v>1.5720000000000001</v>
      </c>
      <c r="AR16" s="19">
        <v>1.6080000000000001</v>
      </c>
      <c r="AS16" s="19">
        <v>0.746</v>
      </c>
      <c r="AT16" s="19">
        <v>4.016</v>
      </c>
      <c r="AU16" s="19">
        <v>4.0149999999999997</v>
      </c>
      <c r="AV16" s="19">
        <v>1.524</v>
      </c>
      <c r="AW16" s="19">
        <v>1.5230000000000001</v>
      </c>
      <c r="AX16" s="19">
        <v>1.5089999999999999</v>
      </c>
      <c r="AY16" s="19">
        <v>1.5089999999999999</v>
      </c>
      <c r="AZ16" s="19">
        <v>0.76300000000000001</v>
      </c>
      <c r="BA16" s="19">
        <v>0.76200000000000001</v>
      </c>
      <c r="BB16" s="19">
        <v>0.76100000000000001</v>
      </c>
      <c r="BC16" s="19">
        <v>3.8970000000000002</v>
      </c>
      <c r="BD16" s="19">
        <v>8.74</v>
      </c>
      <c r="BE16" s="19">
        <v>8.7390000000000008</v>
      </c>
      <c r="BF16" s="19">
        <v>8.7379999999999995</v>
      </c>
      <c r="BG16" s="19">
        <v>3.2370000000000001</v>
      </c>
      <c r="BH16" s="19">
        <v>21.059000000000001</v>
      </c>
      <c r="BI16" s="19">
        <v>30.11</v>
      </c>
      <c r="BJ16" s="19">
        <v>38.804000000000002</v>
      </c>
      <c r="BK16" s="19">
        <v>39.517000000000003</v>
      </c>
      <c r="BL16" s="19">
        <v>40.566000000000003</v>
      </c>
      <c r="BM16" s="19">
        <v>41.003</v>
      </c>
      <c r="BN16" s="19">
        <v>40.966000000000001</v>
      </c>
      <c r="BO16" s="19">
        <v>40.997999999999998</v>
      </c>
      <c r="BP16" s="19">
        <v>35.292000000000002</v>
      </c>
    </row>
    <row r="17" spans="1:68">
      <c r="A17" s="5" t="s">
        <v>159</v>
      </c>
      <c r="B17" s="5" t="s">
        <v>158</v>
      </c>
      <c r="C17" s="19">
        <v>14.7712</v>
      </c>
      <c r="D17" s="19">
        <v>16.9526</v>
      </c>
      <c r="E17" s="19">
        <v>24.807400000000001</v>
      </c>
      <c r="F17" s="22">
        <v>24.00167979610751</v>
      </c>
      <c r="G17" s="19">
        <v>24.444500000000001</v>
      </c>
      <c r="H17" s="19">
        <v>24.9163</v>
      </c>
      <c r="I17" s="24">
        <v>24.730943002780354</v>
      </c>
      <c r="J17" s="19">
        <v>24.218</v>
      </c>
      <c r="K17" s="19">
        <v>24.104500000000002</v>
      </c>
      <c r="L17" s="19">
        <v>22.881399999999999</v>
      </c>
      <c r="M17" s="19">
        <v>22.986599999999999</v>
      </c>
      <c r="N17" s="19">
        <v>20.901599999999998</v>
      </c>
      <c r="O17" s="19">
        <v>20.370699999999999</v>
      </c>
      <c r="P17" s="19">
        <v>20.202400000000001</v>
      </c>
      <c r="Q17" s="19">
        <v>20.8292</v>
      </c>
      <c r="R17" s="19">
        <v>18.5916</v>
      </c>
      <c r="S17" s="19">
        <v>9.5798000000000005</v>
      </c>
      <c r="T17" s="19">
        <v>10.584199999999999</v>
      </c>
      <c r="U17" s="19">
        <v>11.0151</v>
      </c>
      <c r="V17" s="19">
        <v>9.5689999999999991</v>
      </c>
      <c r="W17" s="19">
        <v>10.942399999999999</v>
      </c>
      <c r="X17" s="24">
        <v>11.593199721964783</v>
      </c>
      <c r="Y17" s="19">
        <v>11.5396</v>
      </c>
      <c r="Z17" s="19">
        <v>10.3331</v>
      </c>
      <c r="AA17" s="19">
        <v>10.9899</v>
      </c>
      <c r="AB17" s="19">
        <v>8.2494999999999994</v>
      </c>
      <c r="AC17" s="19">
        <v>10.2951</v>
      </c>
      <c r="AD17" s="19">
        <v>9.0243000000000002</v>
      </c>
      <c r="AE17" s="19">
        <v>10.0724</v>
      </c>
      <c r="AF17" s="19">
        <v>8.8310999999999993</v>
      </c>
      <c r="AG17" s="19">
        <v>9.4766999999999992</v>
      </c>
      <c r="AH17" s="19">
        <v>7.6734999999999998</v>
      </c>
      <c r="AI17" s="19">
        <v>5.7435</v>
      </c>
      <c r="AJ17" s="19">
        <v>6.6768999999999998</v>
      </c>
      <c r="AK17" s="19">
        <v>17.396599999999999</v>
      </c>
      <c r="AL17" s="19">
        <v>8.2901000000000007</v>
      </c>
      <c r="AM17" s="19">
        <v>8.6353000000000009</v>
      </c>
      <c r="AN17" s="19">
        <v>21.4968</v>
      </c>
      <c r="AO17" s="19">
        <v>17.9663</v>
      </c>
      <c r="AP17" s="19">
        <v>15.078200000000001</v>
      </c>
      <c r="AQ17" s="19">
        <v>16.247</v>
      </c>
      <c r="AR17" s="19">
        <v>16.463000000000001</v>
      </c>
      <c r="AS17" s="19">
        <v>13.904</v>
      </c>
      <c r="AT17" s="19">
        <v>16.617999999999999</v>
      </c>
      <c r="AU17" s="19">
        <v>15.007</v>
      </c>
      <c r="AV17" s="19">
        <v>13.798</v>
      </c>
      <c r="AW17" s="19">
        <v>14.048</v>
      </c>
      <c r="AX17" s="19">
        <v>13.659000000000001</v>
      </c>
      <c r="AY17" s="19">
        <v>15.516</v>
      </c>
      <c r="AZ17" s="19">
        <v>12.327</v>
      </c>
      <c r="BA17" s="19">
        <v>11.102</v>
      </c>
      <c r="BB17" s="19">
        <v>15.618</v>
      </c>
      <c r="BC17" s="19">
        <v>18.376000000000001</v>
      </c>
      <c r="BD17" s="19">
        <v>20.896999999999998</v>
      </c>
      <c r="BE17" s="19">
        <v>23.692</v>
      </c>
      <c r="BF17" s="19">
        <v>22.91</v>
      </c>
      <c r="BG17" s="19">
        <v>33.655999999999999</v>
      </c>
      <c r="BH17" s="19">
        <v>38.317999999999998</v>
      </c>
      <c r="BI17" s="19">
        <v>46.14</v>
      </c>
      <c r="BJ17" s="19">
        <v>55.021000000000001</v>
      </c>
      <c r="BK17" s="19">
        <v>56.103999999999999</v>
      </c>
      <c r="BL17" s="19">
        <v>58.552</v>
      </c>
      <c r="BM17" s="19">
        <v>59.475999999999999</v>
      </c>
      <c r="BN17" s="19">
        <v>58.375999999999998</v>
      </c>
      <c r="BO17" s="19">
        <v>61.197000000000003</v>
      </c>
      <c r="BP17" s="19">
        <v>61.801000000000002</v>
      </c>
    </row>
    <row r="18" spans="1:68">
      <c r="A18" s="6" t="s">
        <v>157</v>
      </c>
      <c r="B18" s="6" t="s">
        <v>156</v>
      </c>
      <c r="C18" s="17">
        <v>4.5021000000000004</v>
      </c>
      <c r="D18" s="17">
        <v>4.5021000000000004</v>
      </c>
      <c r="E18" s="17">
        <v>4.5021000000000004</v>
      </c>
      <c r="F18" s="17">
        <v>4.5021000000000004</v>
      </c>
      <c r="G18" s="17">
        <v>4.5021000000000004</v>
      </c>
      <c r="H18" s="17">
        <v>4.5021000000000004</v>
      </c>
      <c r="I18" s="17">
        <v>4.5021431881371639</v>
      </c>
      <c r="J18" s="17">
        <v>4.5021000000000004</v>
      </c>
      <c r="K18" s="17">
        <v>4.5021000000000004</v>
      </c>
      <c r="L18" s="17">
        <v>4.5021000000000004</v>
      </c>
      <c r="M18" s="17">
        <v>4.5021000000000004</v>
      </c>
      <c r="N18" s="17">
        <v>4.5021000000000004</v>
      </c>
      <c r="O18" s="17">
        <v>4.5021000000000004</v>
      </c>
      <c r="P18" s="17">
        <v>4.5021000000000004</v>
      </c>
      <c r="Q18" s="17">
        <v>4.5021000000000004</v>
      </c>
      <c r="R18" s="17">
        <v>4.5021000000000004</v>
      </c>
      <c r="S18" s="17">
        <v>4.5021000000000004</v>
      </c>
      <c r="T18" s="17">
        <v>4.5021000000000004</v>
      </c>
      <c r="U18" s="17">
        <v>4.5021000000000004</v>
      </c>
      <c r="V18" s="17">
        <v>4.5021000000000004</v>
      </c>
      <c r="W18" s="17">
        <v>4.5021000000000004</v>
      </c>
      <c r="X18" s="17">
        <v>1.3038982854494905</v>
      </c>
      <c r="Y18" s="17">
        <v>4.5021000000000004</v>
      </c>
      <c r="Z18" s="17">
        <v>4.5021000000000004</v>
      </c>
      <c r="AA18" s="17">
        <v>4.5021000000000004</v>
      </c>
      <c r="AB18" s="17">
        <v>4.5021000000000004</v>
      </c>
      <c r="AC18" s="17">
        <v>4.5021000000000004</v>
      </c>
      <c r="AD18" s="17">
        <v>4.5021000000000004</v>
      </c>
      <c r="AE18" s="17">
        <v>4.5021000000000004</v>
      </c>
      <c r="AF18" s="17">
        <v>4.5021000000000004</v>
      </c>
      <c r="AG18" s="17">
        <v>4.5021000000000004</v>
      </c>
      <c r="AH18" s="17">
        <v>4.5021000000000004</v>
      </c>
      <c r="AI18" s="17">
        <v>4.5021000000000004</v>
      </c>
      <c r="AJ18" s="17">
        <v>4.5021000000000004</v>
      </c>
      <c r="AK18" s="17">
        <v>4.5021000000000004</v>
      </c>
      <c r="AL18" s="17">
        <v>4.5021000000000004</v>
      </c>
      <c r="AM18" s="17">
        <v>4.5021000000000004</v>
      </c>
      <c r="AN18" s="17">
        <v>4.5021000000000004</v>
      </c>
      <c r="AO18" s="17">
        <v>4.5021000000000004</v>
      </c>
      <c r="AP18" s="17">
        <v>4.5021000000000004</v>
      </c>
      <c r="AQ18" s="17">
        <v>4.5019999999999998</v>
      </c>
      <c r="AR18" s="17">
        <v>4.508</v>
      </c>
      <c r="AS18" s="17">
        <v>4.508</v>
      </c>
      <c r="AT18" s="17">
        <v>4.508</v>
      </c>
      <c r="AU18" s="17">
        <v>4.508</v>
      </c>
      <c r="AV18" s="17">
        <v>4.508</v>
      </c>
      <c r="AW18" s="17">
        <v>4.508</v>
      </c>
      <c r="AX18" s="17">
        <v>4.508</v>
      </c>
      <c r="AY18" s="17">
        <v>4.508</v>
      </c>
      <c r="AZ18" s="17">
        <v>4.508</v>
      </c>
      <c r="BA18" s="17">
        <v>4.508</v>
      </c>
      <c r="BB18" s="17">
        <v>4.508</v>
      </c>
      <c r="BC18" s="17">
        <v>4.508</v>
      </c>
      <c r="BD18" s="17">
        <v>4.508</v>
      </c>
      <c r="BE18" s="17">
        <v>4.508</v>
      </c>
      <c r="BF18" s="17">
        <v>4.508</v>
      </c>
      <c r="BG18" s="17">
        <v>4.508</v>
      </c>
      <c r="BH18" s="17">
        <v>4.508</v>
      </c>
      <c r="BI18" s="17">
        <v>4.508</v>
      </c>
      <c r="BJ18" s="17">
        <v>4.508</v>
      </c>
      <c r="BK18" s="17">
        <v>4.508</v>
      </c>
      <c r="BL18" s="17">
        <v>4.508</v>
      </c>
      <c r="BM18" s="17">
        <v>4.508</v>
      </c>
      <c r="BN18" s="17">
        <v>4.508</v>
      </c>
      <c r="BO18" s="17">
        <v>4.508</v>
      </c>
      <c r="BP18" s="17">
        <v>4.508</v>
      </c>
    </row>
    <row r="19" spans="1:68">
      <c r="A19" s="6" t="s">
        <v>155</v>
      </c>
      <c r="B19" s="6" t="s">
        <v>154</v>
      </c>
      <c r="C19" s="17">
        <v>3.2023000000000001</v>
      </c>
      <c r="D19" s="17">
        <v>2.1394000000000002</v>
      </c>
      <c r="E19" s="17">
        <v>2.5487000000000002</v>
      </c>
      <c r="F19" s="21">
        <v>2.9147358665430958</v>
      </c>
      <c r="G19" s="17">
        <v>3.0792000000000002</v>
      </c>
      <c r="H19" s="17">
        <v>1.8692</v>
      </c>
      <c r="I19" s="17">
        <v>1.6922497683039852</v>
      </c>
      <c r="J19" s="17">
        <v>0.92</v>
      </c>
      <c r="K19" s="17">
        <v>0.30320000000000003</v>
      </c>
      <c r="L19" s="17">
        <v>0.4617</v>
      </c>
      <c r="M19" s="17">
        <v>1.1619999999999999</v>
      </c>
      <c r="N19" s="17">
        <v>0.8448</v>
      </c>
      <c r="O19" s="17">
        <v>0.29020000000000001</v>
      </c>
      <c r="P19" s="17">
        <v>-0.29049999999999998</v>
      </c>
      <c r="Q19" s="17">
        <v>-0.48799999999999999</v>
      </c>
      <c r="R19" s="17">
        <v>2.9205000000000001</v>
      </c>
      <c r="S19" s="17">
        <v>8.0555000000000003</v>
      </c>
      <c r="T19" s="17">
        <v>3.9329999999999998</v>
      </c>
      <c r="U19" s="17">
        <v>5.4686000000000003</v>
      </c>
      <c r="V19" s="17">
        <v>8.0146999999999995</v>
      </c>
      <c r="W19" s="17">
        <v>10.0747</v>
      </c>
      <c r="X19" s="17">
        <v>4.4523285449490269</v>
      </c>
      <c r="Y19" s="17">
        <v>6.9176000000000002</v>
      </c>
      <c r="Z19" s="17">
        <v>8.8742000000000001</v>
      </c>
      <c r="AA19" s="17">
        <v>10.8726</v>
      </c>
      <c r="AB19" s="17">
        <v>8.2574000000000005</v>
      </c>
      <c r="AC19" s="17">
        <v>10.438499999999999</v>
      </c>
      <c r="AD19" s="17">
        <v>12.137700000000001</v>
      </c>
      <c r="AE19" s="17">
        <v>13.9177</v>
      </c>
      <c r="AF19" s="17">
        <v>4.0350000000000001</v>
      </c>
      <c r="AG19" s="17">
        <v>6.5521000000000003</v>
      </c>
      <c r="AH19" s="17">
        <v>8.6622000000000003</v>
      </c>
      <c r="AI19" s="17">
        <v>9.5846999999999998</v>
      </c>
      <c r="AJ19" s="17">
        <v>10.181900000000001</v>
      </c>
      <c r="AK19" s="17">
        <v>1.8372999999999999</v>
      </c>
      <c r="AL19" s="17">
        <v>2.694</v>
      </c>
      <c r="AM19" s="17">
        <v>4.2828999999999997</v>
      </c>
      <c r="AN19" s="17">
        <v>2.7297000000000002</v>
      </c>
      <c r="AO19" s="17">
        <v>3.9817</v>
      </c>
      <c r="AP19" s="17">
        <v>4.7842000000000002</v>
      </c>
      <c r="AQ19" s="17">
        <v>5.601</v>
      </c>
      <c r="AR19" s="17">
        <v>6.423</v>
      </c>
      <c r="AS19" s="17">
        <v>7.649</v>
      </c>
      <c r="AT19" s="17">
        <v>4.1319999999999997</v>
      </c>
      <c r="AU19" s="17">
        <v>5.2439999999999998</v>
      </c>
      <c r="AV19" s="17">
        <v>6.758</v>
      </c>
      <c r="AW19" s="17">
        <v>7.1740000000000004</v>
      </c>
      <c r="AX19" s="17">
        <v>7.0279999999999996</v>
      </c>
      <c r="AY19" s="17">
        <v>8.1859999999999999</v>
      </c>
      <c r="AZ19" s="17">
        <v>10.138</v>
      </c>
      <c r="BA19" s="17">
        <v>11.583</v>
      </c>
      <c r="BB19" s="17">
        <v>10.407</v>
      </c>
      <c r="BC19" s="17">
        <v>11.066000000000001</v>
      </c>
      <c r="BD19" s="17">
        <v>11.343</v>
      </c>
      <c r="BE19" s="17">
        <v>11.759</v>
      </c>
      <c r="BF19" s="17">
        <v>11.599</v>
      </c>
      <c r="BG19" s="17">
        <v>12.178000000000001</v>
      </c>
      <c r="BH19" s="17">
        <v>15.193</v>
      </c>
      <c r="BI19" s="17">
        <v>16.754999999999999</v>
      </c>
      <c r="BJ19" s="17">
        <v>17.53</v>
      </c>
      <c r="BK19" s="17">
        <v>16.911999999999999</v>
      </c>
      <c r="BL19" s="17">
        <v>0.47070000000000001</v>
      </c>
      <c r="BM19" s="17">
        <v>22.030999999999999</v>
      </c>
      <c r="BN19" s="17">
        <v>22.890999999999998</v>
      </c>
      <c r="BO19" s="17">
        <v>22.257000000000001</v>
      </c>
      <c r="BP19" s="17">
        <v>20.167000000000002</v>
      </c>
    </row>
    <row r="20" spans="1:68">
      <c r="A20" s="5" t="s">
        <v>153</v>
      </c>
      <c r="B20" s="5" t="s">
        <v>152</v>
      </c>
      <c r="C20" s="19">
        <v>10.4918</v>
      </c>
      <c r="D20" s="19">
        <v>9.5481999999999996</v>
      </c>
      <c r="E20" s="19">
        <v>9.9573999999999998</v>
      </c>
      <c r="F20" s="22">
        <v>10.261526876737721</v>
      </c>
      <c r="G20" s="19">
        <v>10.426</v>
      </c>
      <c r="H20" s="19">
        <v>9.2608999999999995</v>
      </c>
      <c r="I20" s="24">
        <v>9.0839318813716403</v>
      </c>
      <c r="J20" s="19">
        <v>7.5998999999999999</v>
      </c>
      <c r="K20" s="19">
        <v>7.6367000000000003</v>
      </c>
      <c r="L20" s="19">
        <v>7.7950999999999997</v>
      </c>
      <c r="M20" s="19">
        <v>8.5053000000000001</v>
      </c>
      <c r="N20" s="19">
        <v>8.1209000000000007</v>
      </c>
      <c r="O20" s="19">
        <v>7.5663</v>
      </c>
      <c r="P20" s="19">
        <v>7.0435999999999996</v>
      </c>
      <c r="Q20" s="19">
        <v>6.8460000000000001</v>
      </c>
      <c r="R20" s="19">
        <v>10.1549</v>
      </c>
      <c r="S20" s="19">
        <v>13.0077</v>
      </c>
      <c r="T20" s="19">
        <v>8.8853000000000009</v>
      </c>
      <c r="U20" s="19">
        <v>12.741300000000001</v>
      </c>
      <c r="V20" s="19">
        <v>12.966900000000001</v>
      </c>
      <c r="W20" s="19">
        <v>15.026899999999999</v>
      </c>
      <c r="X20" s="24">
        <v>16.645041705282669</v>
      </c>
      <c r="Y20" s="19">
        <v>19.110299999999999</v>
      </c>
      <c r="Z20" s="19">
        <v>21.067</v>
      </c>
      <c r="AA20" s="19">
        <v>23.065300000000001</v>
      </c>
      <c r="AB20" s="19">
        <v>20.450099999999999</v>
      </c>
      <c r="AC20" s="19">
        <v>22.6312</v>
      </c>
      <c r="AD20" s="19">
        <v>24.330400000000001</v>
      </c>
      <c r="AE20" s="19">
        <v>26.110399999999998</v>
      </c>
      <c r="AF20" s="19">
        <v>16.227699999999999</v>
      </c>
      <c r="AG20" s="19">
        <v>18.744800000000001</v>
      </c>
      <c r="AH20" s="19">
        <v>20.855</v>
      </c>
      <c r="AI20" s="19">
        <v>21.7774</v>
      </c>
      <c r="AJ20" s="19">
        <v>22.374600000000001</v>
      </c>
      <c r="AK20" s="19">
        <v>14.030099999999999</v>
      </c>
      <c r="AL20" s="19">
        <v>14.886800000000001</v>
      </c>
      <c r="AM20" s="19">
        <v>16.4756</v>
      </c>
      <c r="AN20" s="19">
        <v>7.6818999999999997</v>
      </c>
      <c r="AO20" s="19">
        <v>8.9338999999999995</v>
      </c>
      <c r="AP20" s="19">
        <v>9.7363999999999997</v>
      </c>
      <c r="AQ20" s="19">
        <v>10.553000000000001</v>
      </c>
      <c r="AR20" s="19">
        <v>11.381</v>
      </c>
      <c r="AS20" s="19">
        <v>12.606999999999999</v>
      </c>
      <c r="AT20" s="19">
        <v>9.0909999999999993</v>
      </c>
      <c r="AU20" s="19">
        <v>9.7520000000000007</v>
      </c>
      <c r="AV20" s="19">
        <v>11.266</v>
      </c>
      <c r="AW20" s="19">
        <v>12.132999999999999</v>
      </c>
      <c r="AX20" s="19">
        <v>11.987</v>
      </c>
      <c r="AY20" s="19">
        <v>13.145</v>
      </c>
      <c r="AZ20" s="19">
        <v>14.646000000000001</v>
      </c>
      <c r="BA20" s="19">
        <v>16.091000000000001</v>
      </c>
      <c r="BB20" s="19">
        <v>14.914999999999999</v>
      </c>
      <c r="BC20" s="19">
        <v>15.574</v>
      </c>
      <c r="BD20" s="19">
        <v>15.850999999999999</v>
      </c>
      <c r="BE20" s="19">
        <v>16.266999999999999</v>
      </c>
      <c r="BF20" s="19">
        <v>16.106999999999999</v>
      </c>
      <c r="BG20" s="19">
        <v>16.686</v>
      </c>
      <c r="BH20" s="19">
        <v>19.701000000000001</v>
      </c>
      <c r="BI20" s="19">
        <v>21.263000000000002</v>
      </c>
      <c r="BJ20" s="19">
        <v>22.038</v>
      </c>
      <c r="BK20" s="19">
        <v>21.42</v>
      </c>
      <c r="BL20" s="19">
        <v>24.687999999999999</v>
      </c>
      <c r="BM20" s="19">
        <v>26.539000000000001</v>
      </c>
      <c r="BN20" s="19">
        <v>27.399000000000001</v>
      </c>
      <c r="BO20" s="19">
        <v>26.763999999999999</v>
      </c>
      <c r="BP20" s="19">
        <v>25.126000000000001</v>
      </c>
    </row>
    <row r="21" spans="1:68">
      <c r="A21" s="5" t="s">
        <v>151</v>
      </c>
      <c r="B21" s="5" t="s">
        <v>150</v>
      </c>
      <c r="C21" s="19">
        <v>25.263000000000002</v>
      </c>
      <c r="D21" s="19">
        <v>26.500800000000002</v>
      </c>
      <c r="E21" s="19">
        <v>34.764800000000001</v>
      </c>
      <c r="F21" s="22">
        <v>34.263206672845229</v>
      </c>
      <c r="G21" s="19">
        <v>34.8705</v>
      </c>
      <c r="H21" s="19">
        <v>34.177199999999999</v>
      </c>
      <c r="I21" s="24">
        <v>33.81487488415199</v>
      </c>
      <c r="J21" s="19">
        <v>31.817900000000002</v>
      </c>
      <c r="K21" s="19">
        <v>31.741199999999999</v>
      </c>
      <c r="L21" s="19">
        <v>30.676600000000001</v>
      </c>
      <c r="M21" s="19">
        <v>31.491800000000001</v>
      </c>
      <c r="N21" s="19">
        <v>29.022500000000001</v>
      </c>
      <c r="O21" s="19">
        <v>27.937000000000001</v>
      </c>
      <c r="P21" s="19">
        <v>27.245999999999999</v>
      </c>
      <c r="Q21" s="19">
        <v>27.6752</v>
      </c>
      <c r="R21" s="19">
        <v>28.746500000000001</v>
      </c>
      <c r="S21" s="19">
        <v>22.587499999999999</v>
      </c>
      <c r="T21" s="19">
        <v>19.4694</v>
      </c>
      <c r="U21" s="19">
        <v>23.756399999999999</v>
      </c>
      <c r="V21" s="19">
        <v>22.535900000000002</v>
      </c>
      <c r="W21" s="19">
        <v>25.9694</v>
      </c>
      <c r="X21" s="24">
        <v>28.238241427247456</v>
      </c>
      <c r="Y21" s="19">
        <v>30.649899999999999</v>
      </c>
      <c r="Z21" s="19">
        <v>31.4</v>
      </c>
      <c r="AA21" s="19">
        <v>34.055300000000003</v>
      </c>
      <c r="AB21" s="19">
        <v>28.6996</v>
      </c>
      <c r="AC21" s="19">
        <v>32.926299999999998</v>
      </c>
      <c r="AD21" s="19">
        <v>33.354700000000001</v>
      </c>
      <c r="AE21" s="19">
        <v>36.1828</v>
      </c>
      <c r="AF21" s="19">
        <v>25.058800000000002</v>
      </c>
      <c r="AG21" s="19">
        <v>28.221399999999999</v>
      </c>
      <c r="AH21" s="19">
        <v>28.528400000000001</v>
      </c>
      <c r="AI21" s="19">
        <v>27.520900000000001</v>
      </c>
      <c r="AJ21" s="19">
        <v>29.051500000000001</v>
      </c>
      <c r="AK21" s="19">
        <v>31.4267</v>
      </c>
      <c r="AL21" s="19">
        <v>23.1768</v>
      </c>
      <c r="AM21" s="19">
        <v>25.110900000000001</v>
      </c>
      <c r="AN21" s="19">
        <v>29.178599999999999</v>
      </c>
      <c r="AO21" s="19">
        <v>26.900200000000002</v>
      </c>
      <c r="AP21" s="19">
        <v>24.814599999999999</v>
      </c>
      <c r="AQ21" s="19">
        <v>26.8</v>
      </c>
      <c r="AR21" s="19">
        <v>27.844000000000001</v>
      </c>
      <c r="AS21" s="19">
        <v>26.510999999999999</v>
      </c>
      <c r="AT21" s="19">
        <v>25.709</v>
      </c>
      <c r="AU21" s="19">
        <v>24.759</v>
      </c>
      <c r="AV21" s="19">
        <v>25.064</v>
      </c>
      <c r="AW21" s="19">
        <v>26.181000000000001</v>
      </c>
      <c r="AX21" s="19">
        <v>25.646000000000001</v>
      </c>
      <c r="AY21" s="19">
        <v>28.661000000000001</v>
      </c>
      <c r="AZ21" s="19">
        <v>26.972999999999999</v>
      </c>
      <c r="BA21" s="19">
        <v>27.193000000000001</v>
      </c>
      <c r="BB21" s="19">
        <v>30.533000000000001</v>
      </c>
      <c r="BC21" s="19">
        <v>33.950000000000003</v>
      </c>
      <c r="BD21" s="19">
        <v>36.747999999999998</v>
      </c>
      <c r="BE21" s="19">
        <v>39.959000000000003</v>
      </c>
      <c r="BF21" s="19">
        <v>39.017000000000003</v>
      </c>
      <c r="BG21" s="19">
        <v>50.341999999999999</v>
      </c>
      <c r="BH21" s="19">
        <v>58.018999999999998</v>
      </c>
      <c r="BI21" s="19">
        <v>67.403000000000006</v>
      </c>
      <c r="BJ21" s="19">
        <v>77.058999999999997</v>
      </c>
      <c r="BK21" s="19">
        <v>77.524000000000001</v>
      </c>
      <c r="BL21" s="19">
        <v>83.24</v>
      </c>
      <c r="BM21" s="19">
        <v>86.015000000000001</v>
      </c>
      <c r="BN21" s="19">
        <v>85.775000000000006</v>
      </c>
      <c r="BO21" s="19">
        <v>87.960999999999999</v>
      </c>
      <c r="BP21" s="19">
        <v>86.927000000000007</v>
      </c>
    </row>
    <row r="22" spans="1:68">
      <c r="A22" s="6" t="s">
        <v>149</v>
      </c>
      <c r="B22" s="6" t="s">
        <v>148</v>
      </c>
      <c r="C22" s="17">
        <v>3.8862999999999999</v>
      </c>
      <c r="D22" s="17">
        <v>3.8862999999999999</v>
      </c>
      <c r="E22" s="17">
        <v>3.8862999999999999</v>
      </c>
      <c r="F22" s="17">
        <v>3.8862999999999999</v>
      </c>
      <c r="G22" s="17">
        <v>3.8862999999999999</v>
      </c>
      <c r="H22" s="17">
        <v>3.8862999999999999</v>
      </c>
      <c r="I22" s="17">
        <v>3.8862999999999999</v>
      </c>
      <c r="J22" s="17">
        <v>3.8860000000000001</v>
      </c>
      <c r="K22" s="17">
        <v>3.8862999999999999</v>
      </c>
      <c r="L22" s="17">
        <v>3.8862999999999999</v>
      </c>
      <c r="M22" s="17">
        <v>3.8862999999999999</v>
      </c>
      <c r="N22" s="17">
        <v>3.8860000000000001</v>
      </c>
      <c r="O22" s="17">
        <v>3.8862999999999999</v>
      </c>
      <c r="P22" s="17">
        <v>3.8862999999999999</v>
      </c>
      <c r="Q22" s="17">
        <v>3.8862999999999999</v>
      </c>
      <c r="R22" s="17">
        <v>3.8862999999999999</v>
      </c>
      <c r="S22" s="17">
        <v>3.8862999999999999</v>
      </c>
      <c r="T22" s="17">
        <v>3.8862999999999999</v>
      </c>
      <c r="U22" s="17">
        <v>3.8862999999999999</v>
      </c>
      <c r="V22" s="17">
        <v>3.8862999999999999</v>
      </c>
      <c r="W22" s="17">
        <v>3.8862999999999999</v>
      </c>
      <c r="X22" s="17">
        <v>3.8862999999999999</v>
      </c>
      <c r="Y22" s="17">
        <v>3.8862999999999999</v>
      </c>
      <c r="Z22" s="17">
        <v>3.8862999999999999</v>
      </c>
      <c r="AA22" s="17">
        <v>3.8862999999999999</v>
      </c>
      <c r="AB22" s="17">
        <v>3.8862999999999999</v>
      </c>
      <c r="AC22" s="17">
        <v>3.8862999999999999</v>
      </c>
      <c r="AD22" s="17">
        <v>3.8862999999999999</v>
      </c>
      <c r="AE22" s="17">
        <v>3.8862999999999999</v>
      </c>
      <c r="AF22" s="17">
        <v>3.8862999999999999</v>
      </c>
      <c r="AG22" s="17">
        <v>3.8862999999999999</v>
      </c>
      <c r="AH22" s="17">
        <v>3.8862999999999999</v>
      </c>
      <c r="AI22" s="17">
        <v>3.8862999999999999</v>
      </c>
      <c r="AJ22" s="17">
        <v>3.8862999999999999</v>
      </c>
      <c r="AK22" s="17">
        <v>3.8862999999999999</v>
      </c>
      <c r="AL22" s="17">
        <v>3.8862999999999999</v>
      </c>
      <c r="AM22" s="17">
        <v>3.8862999999999999</v>
      </c>
      <c r="AN22" s="17">
        <v>3.8862999999999999</v>
      </c>
      <c r="AO22" s="17">
        <v>3.8862999999999999</v>
      </c>
      <c r="AP22" s="17">
        <v>3.8862999999999999</v>
      </c>
      <c r="AQ22" s="17">
        <v>3.8862999999999999</v>
      </c>
      <c r="AR22" s="17">
        <v>3.8862999999999999</v>
      </c>
      <c r="AS22" s="17">
        <v>3.8862999999999999</v>
      </c>
      <c r="AT22" s="17">
        <v>3.8862999999999999</v>
      </c>
      <c r="AU22" s="17">
        <v>3.8862999999999999</v>
      </c>
      <c r="AV22" s="17">
        <v>3.8862999999999999</v>
      </c>
      <c r="AW22" s="17">
        <v>3.8862999999999999</v>
      </c>
      <c r="AX22" s="17">
        <v>3.8862999999999999</v>
      </c>
      <c r="AY22" s="17">
        <v>3.8862999999999999</v>
      </c>
      <c r="AZ22" s="17">
        <v>3.8862999999999999</v>
      </c>
      <c r="BA22" s="17">
        <v>3.8862999999999999</v>
      </c>
      <c r="BB22" s="17">
        <v>3.8862999999999999</v>
      </c>
      <c r="BC22" s="17">
        <v>3.8862999999999999</v>
      </c>
      <c r="BD22" s="17">
        <v>3.8862999999999999</v>
      </c>
      <c r="BE22" s="17">
        <v>3.8862999999999999</v>
      </c>
      <c r="BF22" s="17">
        <v>3.8862999999999999</v>
      </c>
      <c r="BG22" s="17">
        <v>3.8862999999999999</v>
      </c>
      <c r="BH22" s="17">
        <v>3.8862999999999999</v>
      </c>
      <c r="BI22" s="17">
        <v>3.8862999999999999</v>
      </c>
      <c r="BJ22" s="17">
        <v>3.8862999999999999</v>
      </c>
      <c r="BK22" s="17">
        <v>3.8862999999999999</v>
      </c>
      <c r="BL22" s="17">
        <v>3.8862999999999999</v>
      </c>
      <c r="BM22" s="17">
        <v>3.8862999999999999</v>
      </c>
      <c r="BN22" s="17">
        <v>3.8862999999999999</v>
      </c>
      <c r="BO22" s="17">
        <v>3.8862999999999999</v>
      </c>
      <c r="BP22" s="17">
        <v>3.8862999999999999</v>
      </c>
    </row>
    <row r="23" spans="1:68">
      <c r="A23" s="6" t="s">
        <v>147</v>
      </c>
      <c r="B23" s="6" t="s">
        <v>146</v>
      </c>
      <c r="C23" s="25">
        <v>1042</v>
      </c>
      <c r="D23" s="25">
        <v>1058</v>
      </c>
      <c r="E23" s="25">
        <v>1091</v>
      </c>
      <c r="F23" s="26">
        <v>1096</v>
      </c>
      <c r="G23" s="25">
        <v>1079</v>
      </c>
      <c r="H23" s="25">
        <v>944</v>
      </c>
      <c r="I23" s="25">
        <v>868</v>
      </c>
      <c r="J23" s="25">
        <v>842</v>
      </c>
      <c r="K23" s="25">
        <v>812</v>
      </c>
      <c r="L23" s="25">
        <v>811</v>
      </c>
      <c r="M23" s="25">
        <v>734</v>
      </c>
      <c r="N23" s="25">
        <v>821</v>
      </c>
      <c r="O23" s="25">
        <v>625</v>
      </c>
      <c r="P23" s="25">
        <v>673</v>
      </c>
      <c r="Q23" s="25">
        <v>641</v>
      </c>
      <c r="R23" s="25">
        <v>561</v>
      </c>
      <c r="S23" s="25">
        <v>538</v>
      </c>
      <c r="T23" s="25">
        <v>463</v>
      </c>
      <c r="U23" s="25">
        <v>428</v>
      </c>
      <c r="V23" s="25">
        <v>433</v>
      </c>
      <c r="W23" s="25">
        <v>431</v>
      </c>
      <c r="X23" s="25">
        <v>440</v>
      </c>
      <c r="Y23" s="25">
        <v>448</v>
      </c>
      <c r="Z23" s="25">
        <v>453</v>
      </c>
      <c r="AA23" s="25">
        <v>460</v>
      </c>
      <c r="AB23" s="25">
        <v>461</v>
      </c>
      <c r="AC23" s="25">
        <v>492</v>
      </c>
      <c r="AD23" s="25">
        <v>507</v>
      </c>
      <c r="AE23" s="25">
        <v>497</v>
      </c>
      <c r="AF23" s="25">
        <v>486</v>
      </c>
      <c r="AG23" s="25">
        <v>472</v>
      </c>
      <c r="AH23" s="25">
        <v>464</v>
      </c>
      <c r="AI23" s="25">
        <v>443</v>
      </c>
      <c r="AJ23" s="25">
        <v>410</v>
      </c>
      <c r="AK23" s="25">
        <v>454</v>
      </c>
      <c r="AL23" s="25">
        <v>405</v>
      </c>
      <c r="AM23" s="25">
        <v>545</v>
      </c>
      <c r="AN23" s="25">
        <v>606</v>
      </c>
      <c r="AO23" s="25">
        <v>641</v>
      </c>
      <c r="AP23" s="25">
        <v>629</v>
      </c>
      <c r="AQ23" s="25">
        <v>699</v>
      </c>
      <c r="AR23" s="25">
        <v>755</v>
      </c>
      <c r="AS23" s="25">
        <v>683</v>
      </c>
      <c r="AT23" s="25">
        <v>650</v>
      </c>
      <c r="AU23" s="25">
        <v>611</v>
      </c>
      <c r="AV23" s="25">
        <v>572</v>
      </c>
      <c r="AW23" s="25">
        <v>594</v>
      </c>
      <c r="AX23" s="25">
        <v>616</v>
      </c>
      <c r="AY23" s="25">
        <v>626</v>
      </c>
      <c r="AZ23" s="25">
        <v>636</v>
      </c>
      <c r="BA23" s="25">
        <v>667</v>
      </c>
      <c r="BB23" s="25">
        <v>698</v>
      </c>
      <c r="BC23" s="25">
        <v>737</v>
      </c>
      <c r="BD23" s="25">
        <v>776</v>
      </c>
      <c r="BE23" s="25">
        <v>726</v>
      </c>
      <c r="BF23" s="25">
        <v>675</v>
      </c>
      <c r="BG23" s="25">
        <v>674</v>
      </c>
      <c r="BH23" s="25">
        <v>672</v>
      </c>
      <c r="BI23" s="25">
        <v>715</v>
      </c>
      <c r="BJ23" s="25">
        <v>757</v>
      </c>
      <c r="BK23" s="25">
        <v>769</v>
      </c>
      <c r="BL23" s="25">
        <v>780</v>
      </c>
      <c r="BM23" s="25">
        <v>839</v>
      </c>
      <c r="BN23" s="25">
        <v>898</v>
      </c>
      <c r="BO23" s="25">
        <v>911</v>
      </c>
      <c r="BP23" s="25">
        <v>923</v>
      </c>
    </row>
    <row r="24" spans="1:68">
      <c r="A24" s="13" t="s">
        <v>65</v>
      </c>
      <c r="B24" s="13"/>
      <c r="C24" s="13" t="s">
        <v>2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 t="s">
        <v>2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7" spans="1:68">
      <c r="A27" s="9" t="s">
        <v>3</v>
      </c>
      <c r="B27" s="9"/>
      <c r="C27" s="10" t="s">
        <v>4</v>
      </c>
      <c r="D27" s="10" t="s">
        <v>5</v>
      </c>
      <c r="E27" s="10" t="s">
        <v>6</v>
      </c>
      <c r="F27" s="2" t="s">
        <v>180</v>
      </c>
      <c r="G27" s="10" t="s">
        <v>7</v>
      </c>
      <c r="H27" s="10" t="s">
        <v>8</v>
      </c>
      <c r="I27" s="2" t="s">
        <v>182</v>
      </c>
      <c r="J27" s="10" t="s">
        <v>9</v>
      </c>
      <c r="K27" s="10" t="s">
        <v>10</v>
      </c>
      <c r="L27" s="10" t="s">
        <v>11</v>
      </c>
      <c r="M27" s="10" t="s">
        <v>12</v>
      </c>
      <c r="N27" s="10" t="s">
        <v>13</v>
      </c>
      <c r="O27" s="10" t="s">
        <v>14</v>
      </c>
      <c r="P27" s="10" t="s">
        <v>15</v>
      </c>
      <c r="Q27" s="10" t="s">
        <v>16</v>
      </c>
      <c r="R27" s="10" t="s">
        <v>17</v>
      </c>
      <c r="S27" s="10" t="s">
        <v>18</v>
      </c>
      <c r="T27" s="10" t="s">
        <v>19</v>
      </c>
      <c r="U27" s="10" t="s">
        <v>20</v>
      </c>
      <c r="V27" s="10" t="s">
        <v>21</v>
      </c>
      <c r="W27" s="10" t="s">
        <v>22</v>
      </c>
      <c r="X27" s="10" t="s">
        <v>23</v>
      </c>
      <c r="Y27" s="10" t="s">
        <v>24</v>
      </c>
      <c r="Z27" s="10" t="s">
        <v>25</v>
      </c>
      <c r="AA27" s="10" t="s">
        <v>26</v>
      </c>
      <c r="AB27" s="10" t="s">
        <v>27</v>
      </c>
      <c r="AC27" s="2" t="s">
        <v>145</v>
      </c>
      <c r="AD27" s="2" t="s">
        <v>144</v>
      </c>
      <c r="AE27" s="2" t="s">
        <v>143</v>
      </c>
      <c r="AF27" s="2" t="s">
        <v>142</v>
      </c>
      <c r="AG27" s="2" t="s">
        <v>141</v>
      </c>
      <c r="AH27" s="2" t="s">
        <v>140</v>
      </c>
      <c r="AI27" s="2" t="s">
        <v>139</v>
      </c>
      <c r="AJ27" s="2" t="s">
        <v>138</v>
      </c>
      <c r="AK27" s="2" t="s">
        <v>137</v>
      </c>
      <c r="AL27" s="2" t="s">
        <v>136</v>
      </c>
      <c r="AM27" s="2" t="s">
        <v>135</v>
      </c>
      <c r="AN27" s="2" t="s">
        <v>134</v>
      </c>
      <c r="AO27" s="2" t="s">
        <v>133</v>
      </c>
      <c r="AP27" s="2" t="s">
        <v>132</v>
      </c>
      <c r="AQ27" s="2" t="s">
        <v>131</v>
      </c>
      <c r="AR27" s="2" t="s">
        <v>130</v>
      </c>
      <c r="AS27" s="2" t="s">
        <v>129</v>
      </c>
      <c r="AT27" s="2" t="s">
        <v>128</v>
      </c>
      <c r="AU27" s="2" t="s">
        <v>127</v>
      </c>
      <c r="AV27" s="2" t="s">
        <v>126</v>
      </c>
      <c r="AW27" s="2" t="s">
        <v>125</v>
      </c>
      <c r="AX27" s="2" t="s">
        <v>124</v>
      </c>
      <c r="AY27" s="2" t="s">
        <v>123</v>
      </c>
      <c r="AZ27" s="2" t="s">
        <v>122</v>
      </c>
      <c r="BA27" s="2" t="s">
        <v>121</v>
      </c>
      <c r="BB27" s="2" t="s">
        <v>120</v>
      </c>
      <c r="BC27" s="2" t="s">
        <v>119</v>
      </c>
      <c r="BD27" s="2" t="s">
        <v>118</v>
      </c>
      <c r="BE27" s="2" t="s">
        <v>117</v>
      </c>
      <c r="BF27" s="2" t="s">
        <v>116</v>
      </c>
      <c r="BG27" s="2" t="s">
        <v>115</v>
      </c>
      <c r="BH27" s="2" t="s">
        <v>114</v>
      </c>
      <c r="BI27" s="2" t="s">
        <v>113</v>
      </c>
      <c r="BJ27" s="2" t="s">
        <v>112</v>
      </c>
      <c r="BK27" s="2" t="s">
        <v>111</v>
      </c>
      <c r="BL27" s="2" t="s">
        <v>110</v>
      </c>
      <c r="BM27" s="2" t="s">
        <v>109</v>
      </c>
      <c r="BN27" s="2" t="s">
        <v>108</v>
      </c>
      <c r="BO27" s="2" t="s">
        <v>107</v>
      </c>
      <c r="BP27" s="2" t="s">
        <v>106</v>
      </c>
    </row>
    <row r="28" spans="1:68">
      <c r="A28" s="15" t="s">
        <v>28</v>
      </c>
      <c r="B28" s="15"/>
      <c r="C28" s="11" t="s">
        <v>29</v>
      </c>
      <c r="D28" s="11" t="s">
        <v>30</v>
      </c>
      <c r="E28" s="11" t="s">
        <v>31</v>
      </c>
      <c r="F28" s="4" t="s">
        <v>181</v>
      </c>
      <c r="G28" s="11" t="s">
        <v>32</v>
      </c>
      <c r="H28" s="11" t="s">
        <v>33</v>
      </c>
      <c r="I28" s="4" t="s">
        <v>183</v>
      </c>
      <c r="J28" s="11" t="s">
        <v>34</v>
      </c>
      <c r="K28" s="11" t="s">
        <v>35</v>
      </c>
      <c r="L28" s="11" t="s">
        <v>36</v>
      </c>
      <c r="M28" s="11" t="s">
        <v>37</v>
      </c>
      <c r="N28" s="11" t="s">
        <v>38</v>
      </c>
      <c r="O28" s="11" t="s">
        <v>39</v>
      </c>
      <c r="P28" s="11" t="s">
        <v>40</v>
      </c>
      <c r="Q28" s="11" t="s">
        <v>41</v>
      </c>
      <c r="R28" s="11" t="s">
        <v>42</v>
      </c>
      <c r="S28" s="11" t="s">
        <v>43</v>
      </c>
      <c r="T28" s="11" t="s">
        <v>44</v>
      </c>
      <c r="U28" s="11" t="s">
        <v>45</v>
      </c>
      <c r="V28" s="11" t="s">
        <v>46</v>
      </c>
      <c r="W28" s="11" t="s">
        <v>47</v>
      </c>
      <c r="X28" s="11" t="s">
        <v>48</v>
      </c>
      <c r="Y28" s="11" t="s">
        <v>49</v>
      </c>
      <c r="Z28" s="11" t="s">
        <v>50</v>
      </c>
      <c r="AA28" s="11" t="s">
        <v>51</v>
      </c>
      <c r="AB28" s="11" t="s">
        <v>52</v>
      </c>
      <c r="AC28" s="4" t="s">
        <v>105</v>
      </c>
      <c r="AD28" s="4" t="s">
        <v>104</v>
      </c>
      <c r="AE28" s="4" t="s">
        <v>103</v>
      </c>
      <c r="AF28" s="4" t="s">
        <v>102</v>
      </c>
      <c r="AG28" s="4" t="s">
        <v>101</v>
      </c>
      <c r="AH28" s="4" t="s">
        <v>100</v>
      </c>
      <c r="AI28" s="4" t="s">
        <v>99</v>
      </c>
      <c r="AJ28" s="4" t="s">
        <v>98</v>
      </c>
      <c r="AK28" s="4" t="s">
        <v>97</v>
      </c>
      <c r="AL28" s="4" t="s">
        <v>96</v>
      </c>
      <c r="AM28" s="4" t="s">
        <v>95</v>
      </c>
      <c r="AN28" s="4" t="s">
        <v>94</v>
      </c>
      <c r="AO28" s="4" t="s">
        <v>93</v>
      </c>
      <c r="AP28" s="4" t="s">
        <v>92</v>
      </c>
      <c r="AQ28" s="4" t="s">
        <v>91</v>
      </c>
      <c r="AR28" s="4" t="s">
        <v>90</v>
      </c>
      <c r="AS28" s="4" t="s">
        <v>89</v>
      </c>
      <c r="AT28" s="4" t="s">
        <v>88</v>
      </c>
      <c r="AU28" s="4" t="s">
        <v>87</v>
      </c>
      <c r="AV28" s="4" t="s">
        <v>86</v>
      </c>
      <c r="AW28" s="4" t="s">
        <v>85</v>
      </c>
      <c r="AX28" s="4" t="s">
        <v>84</v>
      </c>
      <c r="AY28" s="4" t="s">
        <v>83</v>
      </c>
      <c r="AZ28" s="4" t="s">
        <v>82</v>
      </c>
      <c r="BA28" s="4" t="s">
        <v>81</v>
      </c>
      <c r="BB28" s="4" t="s">
        <v>80</v>
      </c>
      <c r="BC28" s="4" t="s">
        <v>79</v>
      </c>
      <c r="BD28" s="4" t="s">
        <v>78</v>
      </c>
      <c r="BE28" s="4" t="s">
        <v>77</v>
      </c>
      <c r="BF28" s="4" t="s">
        <v>76</v>
      </c>
      <c r="BG28" s="4" t="s">
        <v>75</v>
      </c>
      <c r="BH28" s="4" t="s">
        <v>74</v>
      </c>
      <c r="BI28" s="4" t="s">
        <v>73</v>
      </c>
      <c r="BJ28" s="4" t="s">
        <v>72</v>
      </c>
      <c r="BK28" s="4" t="s">
        <v>71</v>
      </c>
      <c r="BL28" s="4" t="s">
        <v>70</v>
      </c>
      <c r="BM28" s="4" t="s">
        <v>69</v>
      </c>
      <c r="BN28" s="4" t="s">
        <v>68</v>
      </c>
      <c r="BO28" s="4" t="s">
        <v>67</v>
      </c>
      <c r="BP28" s="4" t="s">
        <v>66</v>
      </c>
    </row>
    <row r="29" spans="1:68">
      <c r="A29" s="12" t="s">
        <v>0</v>
      </c>
      <c r="B29" s="12" t="s">
        <v>53</v>
      </c>
      <c r="C29" s="19">
        <v>6.8850999999999996</v>
      </c>
      <c r="D29" s="19">
        <v>7.1555999999999997</v>
      </c>
      <c r="E29" s="19">
        <v>8.6712000000000007</v>
      </c>
      <c r="F29" s="23">
        <v>9.3921894346617005</v>
      </c>
      <c r="G29" s="19">
        <v>7.6505999999999998</v>
      </c>
      <c r="H29" s="19">
        <v>7.6002000000000001</v>
      </c>
      <c r="I29" s="23">
        <v>8.2967556070435968</v>
      </c>
      <c r="J29" s="19">
        <v>8.3942999999999994</v>
      </c>
      <c r="K29" s="19">
        <v>9.8348999999999993</v>
      </c>
      <c r="L29" s="19">
        <v>11.696300000000001</v>
      </c>
      <c r="M29" s="19">
        <v>11.5388</v>
      </c>
      <c r="N29" s="19">
        <v>10.7797</v>
      </c>
      <c r="O29" s="19">
        <v>8.7731999999999992</v>
      </c>
      <c r="P29" s="19">
        <v>9.6438000000000006</v>
      </c>
      <c r="Q29" s="19">
        <v>11.069000000000001</v>
      </c>
      <c r="R29" s="19">
        <v>10.343500000000001</v>
      </c>
      <c r="S29" s="19">
        <v>10.086600000000001</v>
      </c>
      <c r="T29" s="19">
        <v>8.3497000000000003</v>
      </c>
      <c r="U29" s="19">
        <v>12.0829</v>
      </c>
      <c r="V29" s="19">
        <v>12.6242</v>
      </c>
      <c r="W29" s="19">
        <v>12.509600000000001</v>
      </c>
      <c r="X29" s="23">
        <v>12.59991890639481</v>
      </c>
      <c r="Y29" s="19">
        <v>15.8932</v>
      </c>
      <c r="Z29" s="19">
        <v>16.1145</v>
      </c>
      <c r="AA29" s="19">
        <v>16.382899999999999</v>
      </c>
      <c r="AB29" s="19">
        <v>16.872700000000002</v>
      </c>
      <c r="AC29" s="19">
        <v>18.71</v>
      </c>
      <c r="AD29" s="19">
        <v>17.070499999999999</v>
      </c>
      <c r="AE29" s="19">
        <v>16.943100000000001</v>
      </c>
      <c r="AF29" s="19">
        <v>16.4785</v>
      </c>
      <c r="AG29" s="19">
        <v>18.461200000000002</v>
      </c>
      <c r="AH29" s="19">
        <v>14.7706</v>
      </c>
      <c r="AI29" s="19">
        <v>10.175800000000001</v>
      </c>
      <c r="AJ29" s="19">
        <v>9.6113</v>
      </c>
      <c r="AK29" s="19">
        <v>15.458500000000001</v>
      </c>
      <c r="AL29" s="19">
        <v>12.8649</v>
      </c>
      <c r="AM29" s="19">
        <v>15.324999999999999</v>
      </c>
      <c r="AN29" s="19">
        <v>14.077</v>
      </c>
      <c r="AO29" s="19">
        <v>16.583600000000001</v>
      </c>
      <c r="AP29" s="19">
        <v>15.7226</v>
      </c>
      <c r="AQ29" s="19">
        <v>16.507999999999999</v>
      </c>
      <c r="AR29" s="19">
        <v>16.088000000000001</v>
      </c>
      <c r="AS29" s="19">
        <v>16.331</v>
      </c>
      <c r="AT29" s="19">
        <v>13.252000000000001</v>
      </c>
      <c r="AU29" s="19">
        <v>12.903</v>
      </c>
      <c r="AV29" s="19">
        <v>16.466999999999999</v>
      </c>
      <c r="AW29" s="19">
        <v>16.042999999999999</v>
      </c>
      <c r="AX29" s="19">
        <v>13.4</v>
      </c>
      <c r="AY29" s="19">
        <v>16.536999999999999</v>
      </c>
      <c r="AZ29" s="19">
        <v>17.443000000000001</v>
      </c>
      <c r="BA29" s="19">
        <v>17.638999999999999</v>
      </c>
      <c r="BB29" s="19">
        <v>13.750999999999999</v>
      </c>
      <c r="BC29" s="19">
        <v>18.239000000000001</v>
      </c>
      <c r="BD29" s="19">
        <v>19.693000000000001</v>
      </c>
      <c r="BE29" s="19">
        <v>20.844999999999999</v>
      </c>
      <c r="BF29" s="19">
        <v>18.408999999999999</v>
      </c>
      <c r="BG29" s="19">
        <v>19.792000000000002</v>
      </c>
      <c r="BH29" s="19">
        <v>15.186999999999999</v>
      </c>
      <c r="BI29" s="19">
        <v>21.347999999999999</v>
      </c>
      <c r="BJ29" s="19">
        <v>19.065000000000001</v>
      </c>
      <c r="BK29" s="19">
        <v>10.566000000000001</v>
      </c>
      <c r="BL29" s="19">
        <v>22.344999999999999</v>
      </c>
      <c r="BM29" s="19">
        <v>24.48</v>
      </c>
      <c r="BN29" s="19">
        <v>21.626999999999999</v>
      </c>
      <c r="BO29" s="19">
        <v>25.405999999999999</v>
      </c>
      <c r="BP29" s="19">
        <v>27.850999999999999</v>
      </c>
    </row>
    <row r="30" spans="1:68">
      <c r="A30" s="16" t="s">
        <v>54</v>
      </c>
      <c r="B30" s="16" t="s">
        <v>55</v>
      </c>
      <c r="C30" s="17">
        <v>6.0678000000000001</v>
      </c>
      <c r="D30" s="17">
        <v>6.2664999999999997</v>
      </c>
      <c r="E30" s="17">
        <v>7.5597000000000003</v>
      </c>
      <c r="F30" s="23">
        <v>8.2260764596848972</v>
      </c>
      <c r="G30" s="17">
        <v>6.6734</v>
      </c>
      <c r="H30" s="17">
        <v>6.9865000000000004</v>
      </c>
      <c r="I30" s="23">
        <v>7.8281676552362986</v>
      </c>
      <c r="J30" s="17">
        <v>8.3628</v>
      </c>
      <c r="K30" s="17">
        <v>9.0402000000000005</v>
      </c>
      <c r="L30" s="17">
        <v>10.237500000000001</v>
      </c>
      <c r="M30" s="17">
        <v>10.1648</v>
      </c>
      <c r="N30" s="17">
        <v>10.1167</v>
      </c>
      <c r="O30" s="17">
        <v>8.1709999999999994</v>
      </c>
      <c r="P30" s="17">
        <v>9.0388000000000002</v>
      </c>
      <c r="Q30" s="17">
        <v>10.3142</v>
      </c>
      <c r="R30" s="17">
        <v>9.9278999999999993</v>
      </c>
      <c r="S30" s="17">
        <v>9.0077999999999996</v>
      </c>
      <c r="T30" s="17">
        <v>7.3520000000000003</v>
      </c>
      <c r="U30" s="17">
        <v>8.9116</v>
      </c>
      <c r="V30" s="17">
        <v>9.4270999999999994</v>
      </c>
      <c r="W30" s="17">
        <v>9.6205999999999996</v>
      </c>
      <c r="X30" s="23">
        <v>10.048945783132531</v>
      </c>
      <c r="Y30" s="17">
        <v>12.3729</v>
      </c>
      <c r="Z30" s="17">
        <v>13.0326</v>
      </c>
      <c r="AA30" s="17">
        <v>13.367100000000001</v>
      </c>
      <c r="AB30" s="17">
        <v>13.731199999999999</v>
      </c>
      <c r="AC30" s="17">
        <v>15.344899999999999</v>
      </c>
      <c r="AD30" s="17">
        <v>14.4998</v>
      </c>
      <c r="AE30" s="17">
        <v>14.138999999999999</v>
      </c>
      <c r="AF30" s="17">
        <v>13.210100000000001</v>
      </c>
      <c r="AG30" s="17">
        <v>14.7599</v>
      </c>
      <c r="AH30" s="17">
        <v>11.939</v>
      </c>
      <c r="AI30" s="17">
        <v>8.4820999999999991</v>
      </c>
      <c r="AJ30" s="17">
        <v>8.5287000000000006</v>
      </c>
      <c r="AK30" s="17">
        <v>12.7079</v>
      </c>
      <c r="AL30" s="17">
        <v>11.214700000000001</v>
      </c>
      <c r="AM30" s="17">
        <v>13.004200000000001</v>
      </c>
      <c r="AN30" s="17">
        <v>12.206</v>
      </c>
      <c r="AO30" s="17">
        <v>14.525600000000001</v>
      </c>
      <c r="AP30" s="17">
        <v>14.0228</v>
      </c>
      <c r="AQ30" s="17">
        <v>14.739000000000001</v>
      </c>
      <c r="AR30" s="17">
        <v>14.319000000000001</v>
      </c>
      <c r="AS30" s="17">
        <v>14.394</v>
      </c>
      <c r="AT30" s="17">
        <v>11.84</v>
      </c>
      <c r="AU30" s="17">
        <v>11.28</v>
      </c>
      <c r="AV30" s="17">
        <v>13.782</v>
      </c>
      <c r="AW30" s="17">
        <v>14.082000000000001</v>
      </c>
      <c r="AX30" s="17">
        <v>11.372999999999999</v>
      </c>
      <c r="AY30" s="17">
        <v>14.319000000000001</v>
      </c>
      <c r="AZ30" s="17">
        <v>14.811</v>
      </c>
      <c r="BA30" s="17">
        <v>15.122</v>
      </c>
      <c r="BB30" s="17">
        <v>12.853</v>
      </c>
      <c r="BC30" s="17">
        <v>16.436</v>
      </c>
      <c r="BD30" s="17">
        <v>18.463999999999999</v>
      </c>
      <c r="BE30" s="17">
        <v>19.152000000000001</v>
      </c>
      <c r="BF30" s="17">
        <v>17.125</v>
      </c>
      <c r="BG30" s="17">
        <v>17.968</v>
      </c>
      <c r="BH30" s="17">
        <v>13.24</v>
      </c>
      <c r="BI30" s="17">
        <v>18.548999999999999</v>
      </c>
      <c r="BJ30" s="17">
        <v>16.856000000000002</v>
      </c>
      <c r="BK30" s="17">
        <v>10.083</v>
      </c>
      <c r="BL30" s="17">
        <v>18.376999999999999</v>
      </c>
      <c r="BM30" s="17">
        <v>20.873000000000001</v>
      </c>
      <c r="BN30" s="17">
        <v>19.274000000000001</v>
      </c>
      <c r="BO30" s="17">
        <v>23.994</v>
      </c>
      <c r="BP30" s="17">
        <v>27.872</v>
      </c>
    </row>
    <row r="31" spans="1:68">
      <c r="A31" s="12" t="s">
        <v>1</v>
      </c>
      <c r="B31" s="12" t="s">
        <v>56</v>
      </c>
      <c r="C31" s="19">
        <v>0.81730000000000003</v>
      </c>
      <c r="D31" s="19">
        <v>0.8891</v>
      </c>
      <c r="E31" s="19">
        <v>1.1115999999999999</v>
      </c>
      <c r="F31" s="19">
        <v>1.1661129749768033</v>
      </c>
      <c r="G31" s="19">
        <v>0.97719999999999996</v>
      </c>
      <c r="H31" s="19">
        <v>0.61370000000000002</v>
      </c>
      <c r="I31" s="19">
        <v>0.46858795180729818</v>
      </c>
      <c r="J31" s="19">
        <v>3.1600000000000003E-2</v>
      </c>
      <c r="K31" s="19">
        <v>0.79469999999999996</v>
      </c>
      <c r="L31" s="19">
        <v>1.4588000000000001</v>
      </c>
      <c r="M31" s="19">
        <v>1.3740000000000001</v>
      </c>
      <c r="N31" s="19">
        <v>0.66290000000000004</v>
      </c>
      <c r="O31" s="19">
        <v>0.60209999999999997</v>
      </c>
      <c r="P31" s="19">
        <v>0.60499999999999998</v>
      </c>
      <c r="Q31" s="19">
        <v>0.75480000000000003</v>
      </c>
      <c r="R31" s="19">
        <v>0.41560000000000002</v>
      </c>
      <c r="S31" s="19">
        <v>1.0788</v>
      </c>
      <c r="T31" s="19">
        <v>0.99770000000000003</v>
      </c>
      <c r="U31" s="19">
        <v>3.1713</v>
      </c>
      <c r="V31" s="19">
        <v>3.1970999999999998</v>
      </c>
      <c r="W31" s="19">
        <v>2.8890000000000002</v>
      </c>
      <c r="X31" s="19">
        <v>2.5509731232622799</v>
      </c>
      <c r="Y31" s="19">
        <v>3.5202999999999998</v>
      </c>
      <c r="Z31" s="19">
        <v>3.0817999999999999</v>
      </c>
      <c r="AA31" s="19">
        <v>3.0158</v>
      </c>
      <c r="AB31" s="19">
        <v>3.1415000000000002</v>
      </c>
      <c r="AC31" s="19">
        <v>3.3651</v>
      </c>
      <c r="AD31" s="19">
        <v>2.5707</v>
      </c>
      <c r="AE31" s="19">
        <v>2.8041</v>
      </c>
      <c r="AF31" s="19">
        <v>3.2684000000000002</v>
      </c>
      <c r="AG31" s="19">
        <v>3.7012999999999998</v>
      </c>
      <c r="AH31" s="19">
        <v>2.8315999999999999</v>
      </c>
      <c r="AI31" s="19">
        <v>1.6937</v>
      </c>
      <c r="AJ31" s="19">
        <v>1.0826</v>
      </c>
      <c r="AK31" s="19">
        <v>2.7504999999999997</v>
      </c>
      <c r="AL31" s="19">
        <v>1.6503000000000001</v>
      </c>
      <c r="AM31" s="19">
        <v>2.3207</v>
      </c>
      <c r="AN31" s="19">
        <v>1.8709</v>
      </c>
      <c r="AO31" s="19">
        <v>2.0579999999999998</v>
      </c>
      <c r="AP31" s="19">
        <v>1.6998</v>
      </c>
      <c r="AQ31" s="19">
        <v>1.7690000000000001</v>
      </c>
      <c r="AR31" s="19">
        <v>1.7689999999999999</v>
      </c>
      <c r="AS31" s="19">
        <v>1.9370000000000001</v>
      </c>
      <c r="AT31" s="19">
        <v>1.4119999999999999</v>
      </c>
      <c r="AU31" s="19">
        <v>1.623</v>
      </c>
      <c r="AV31" s="19">
        <v>2.6850000000000001</v>
      </c>
      <c r="AW31" s="19">
        <v>1.9609999999999999</v>
      </c>
      <c r="AX31" s="19">
        <v>2.0270000000000001</v>
      </c>
      <c r="AY31" s="19">
        <v>2.218</v>
      </c>
      <c r="AZ31" s="19">
        <v>2.6320000000000001</v>
      </c>
      <c r="BA31" s="19">
        <v>2.5169999999999999</v>
      </c>
      <c r="BB31" s="19">
        <v>0.89800000000000002</v>
      </c>
      <c r="BC31" s="19">
        <v>1.8029999999999999</v>
      </c>
      <c r="BD31" s="19">
        <v>1.2290000000000001</v>
      </c>
      <c r="BE31" s="19">
        <v>1.6930000000000001</v>
      </c>
      <c r="BF31" s="19">
        <v>1.284</v>
      </c>
      <c r="BG31" s="19">
        <v>1.8239999999999998</v>
      </c>
      <c r="BH31" s="19">
        <v>1.9470000000000001</v>
      </c>
      <c r="BI31" s="19">
        <v>2.7989999999999999</v>
      </c>
      <c r="BJ31" s="19">
        <v>2.2090000000000001</v>
      </c>
      <c r="BK31" s="19">
        <v>0.48299999999999998</v>
      </c>
      <c r="BL31" s="19">
        <v>3.968</v>
      </c>
      <c r="BM31" s="19">
        <v>3.6070000000000002</v>
      </c>
      <c r="BN31" s="19">
        <v>2.3529999999999998</v>
      </c>
      <c r="BO31" s="19">
        <v>1.4119999999999999</v>
      </c>
      <c r="BP31" s="19">
        <v>-2.1000000000000001E-2</v>
      </c>
    </row>
    <row r="32" spans="1:68">
      <c r="A32" s="12" t="s">
        <v>57</v>
      </c>
      <c r="B32" s="12" t="s">
        <v>58</v>
      </c>
      <c r="C32" s="19">
        <v>0.1784</v>
      </c>
      <c r="D32" s="19">
        <v>0.32090000000000002</v>
      </c>
      <c r="E32" s="19">
        <v>0.64180000000000004</v>
      </c>
      <c r="F32" s="23">
        <v>0.62905755329007984</v>
      </c>
      <c r="G32" s="19">
        <v>0.50629999999999997</v>
      </c>
      <c r="H32" s="19">
        <v>0.16189999999999999</v>
      </c>
      <c r="I32" s="23">
        <v>-7.5767377201109709E-3</v>
      </c>
      <c r="J32" s="19">
        <v>-1.0874999999999999</v>
      </c>
      <c r="K32" s="19">
        <v>0.28899999999999998</v>
      </c>
      <c r="L32" s="19">
        <v>0.75039999999999996</v>
      </c>
      <c r="M32" s="19">
        <v>1.2642</v>
      </c>
      <c r="N32" s="19">
        <v>-0.20910000000000001</v>
      </c>
      <c r="O32" s="19">
        <v>6.1699999999999998E-2</v>
      </c>
      <c r="P32" s="19">
        <v>3.2000000000000002E-3</v>
      </c>
      <c r="Q32" s="19">
        <v>0.3901</v>
      </c>
      <c r="R32" s="19">
        <v>-0.13150000000000001</v>
      </c>
      <c r="S32" s="19">
        <v>0.11409999999999999</v>
      </c>
      <c r="T32" s="19">
        <v>0.5595</v>
      </c>
      <c r="U32" s="19">
        <v>3.1970999999999998</v>
      </c>
      <c r="V32" s="19">
        <v>2.2547000000000001</v>
      </c>
      <c r="W32" s="19">
        <v>2.3607</v>
      </c>
      <c r="X32" s="23">
        <v>1.8553058387395736</v>
      </c>
      <c r="Y32" s="19">
        <v>2.8105000000000002</v>
      </c>
      <c r="Z32" s="19">
        <v>2.1804999999999999</v>
      </c>
      <c r="AA32" s="19">
        <v>2.1964999999999999</v>
      </c>
      <c r="AB32" s="19">
        <v>2.1052</v>
      </c>
      <c r="AC32" s="19">
        <v>2.4861</v>
      </c>
      <c r="AD32" s="19">
        <v>1.8084</v>
      </c>
      <c r="AE32" s="19">
        <v>2.0093999999999999</v>
      </c>
      <c r="AF32" s="19">
        <v>1.6028</v>
      </c>
      <c r="AG32" s="19">
        <v>2.9420000000000002</v>
      </c>
      <c r="AH32" s="19">
        <v>1.9054</v>
      </c>
      <c r="AI32" s="19">
        <v>1.0777000000000001</v>
      </c>
      <c r="AJ32" s="19">
        <v>0.55579999999999996</v>
      </c>
      <c r="AK32" s="19">
        <v>2.0047000000000001</v>
      </c>
      <c r="AL32" s="19">
        <v>0.89459999999999995</v>
      </c>
      <c r="AM32" s="19">
        <v>1.7231999999999998</v>
      </c>
      <c r="AN32" s="19">
        <v>1.2633000000000001</v>
      </c>
      <c r="AO32" s="19">
        <v>1.4188000000000001</v>
      </c>
      <c r="AP32" s="19">
        <v>0.90910000000000002</v>
      </c>
      <c r="AQ32" s="19">
        <v>0.99299999999999999</v>
      </c>
      <c r="AR32" s="19">
        <v>0.97399999999999998</v>
      </c>
      <c r="AS32" s="19">
        <v>0.878</v>
      </c>
      <c r="AT32" s="19">
        <v>0.501</v>
      </c>
      <c r="AU32" s="19">
        <v>0.8</v>
      </c>
      <c r="AV32" s="19">
        <v>1.748</v>
      </c>
      <c r="AW32" s="19">
        <v>1.0349999999999999</v>
      </c>
      <c r="AX32" s="19">
        <v>1.0820000000000001</v>
      </c>
      <c r="AY32" s="19">
        <v>1.3820000000000001</v>
      </c>
      <c r="AZ32" s="19">
        <v>1.5129999999999999</v>
      </c>
      <c r="BA32" s="19">
        <v>1.7669999999999999</v>
      </c>
      <c r="BB32" s="19">
        <v>-0.13400000000000001</v>
      </c>
      <c r="BC32" s="19">
        <v>0.875</v>
      </c>
      <c r="BD32" s="19">
        <v>0.191</v>
      </c>
      <c r="BE32" s="19">
        <v>0.55400000000000005</v>
      </c>
      <c r="BF32" s="19">
        <v>0.216</v>
      </c>
      <c r="BG32" s="19">
        <v>0.72399999999999998</v>
      </c>
      <c r="BH32" s="19">
        <v>0.83499999999999996</v>
      </c>
      <c r="BI32" s="19">
        <v>1.573</v>
      </c>
      <c r="BJ32" s="19">
        <v>0.80600000000000005</v>
      </c>
      <c r="BK32" s="19">
        <v>-0.61199999999999999</v>
      </c>
      <c r="BL32" s="19">
        <v>2.5409999999999999</v>
      </c>
      <c r="BM32" s="19">
        <v>2.0680000000000001</v>
      </c>
      <c r="BN32" s="19">
        <v>1.37</v>
      </c>
      <c r="BO32" s="19">
        <v>-0.61</v>
      </c>
      <c r="BP32" s="19">
        <v>-1.5369999999999999</v>
      </c>
    </row>
    <row r="33" spans="1:69">
      <c r="A33" s="12" t="s">
        <v>59</v>
      </c>
      <c r="B33" s="12" t="s">
        <v>60</v>
      </c>
      <c r="C33" s="19">
        <v>0.12690000000000001</v>
      </c>
      <c r="D33" s="19">
        <v>0.214</v>
      </c>
      <c r="E33" s="19">
        <v>0.48159999999999997</v>
      </c>
      <c r="F33" s="23">
        <v>0.40838507877664015</v>
      </c>
      <c r="G33" s="19">
        <v>0.22040000000000001</v>
      </c>
      <c r="H33" s="19">
        <v>-5.5E-2</v>
      </c>
      <c r="I33" s="23">
        <v>-0.21811084337349401</v>
      </c>
      <c r="J33" s="19">
        <v>-1.5747</v>
      </c>
      <c r="K33" s="19">
        <v>4.4900000000000002E-2</v>
      </c>
      <c r="L33" s="19">
        <v>0.25890000000000002</v>
      </c>
      <c r="M33" s="19">
        <v>0.88970000000000005</v>
      </c>
      <c r="N33" s="19">
        <v>-0.40689999999999998</v>
      </c>
      <c r="O33" s="19">
        <v>-0.55459999999999998</v>
      </c>
      <c r="P33" s="19">
        <v>-0.52280000000000004</v>
      </c>
      <c r="Q33" s="19">
        <v>-0.19750000000000001</v>
      </c>
      <c r="R33" s="19">
        <v>3.3089</v>
      </c>
      <c r="S33" s="19">
        <v>6.6900000000000001E-2</v>
      </c>
      <c r="T33" s="19">
        <v>0.48399999999999999</v>
      </c>
      <c r="U33" s="19">
        <v>2.8348</v>
      </c>
      <c r="V33" s="19">
        <v>2.2610999999999999</v>
      </c>
      <c r="W33" s="19">
        <v>2.3729</v>
      </c>
      <c r="X33" s="23">
        <v>1.9097544022242818</v>
      </c>
      <c r="Y33" s="19">
        <v>2.891</v>
      </c>
      <c r="Z33" s="19">
        <v>2.3016000000000001</v>
      </c>
      <c r="AA33" s="19">
        <v>2.3151999999999999</v>
      </c>
      <c r="AB33" s="19">
        <v>2.2111999999999998</v>
      </c>
      <c r="AC33" s="19">
        <v>2.5605000000000002</v>
      </c>
      <c r="AD33" s="19">
        <v>1.8616999999999999</v>
      </c>
      <c r="AE33" s="19">
        <v>2.0840999999999998</v>
      </c>
      <c r="AF33" s="19">
        <v>1.6322999999999999</v>
      </c>
      <c r="AG33" s="19">
        <v>2.9491999999999998</v>
      </c>
      <c r="AH33" s="19">
        <v>1.9173</v>
      </c>
      <c r="AI33" s="19">
        <v>1.0878000000000001</v>
      </c>
      <c r="AJ33" s="19">
        <v>0.56159999999999999</v>
      </c>
      <c r="AK33" s="19">
        <v>2.0200999999999998</v>
      </c>
      <c r="AL33" s="19">
        <v>0.88419999999999999</v>
      </c>
      <c r="AM33" s="19">
        <v>1.7143000000000002</v>
      </c>
      <c r="AN33" s="19">
        <v>1.2399</v>
      </c>
      <c r="AO33" s="19">
        <v>1.3742000000000001</v>
      </c>
      <c r="AP33" s="19">
        <v>0.87180000000000002</v>
      </c>
      <c r="AQ33" s="19">
        <v>0.95899999999999996</v>
      </c>
      <c r="AR33" s="19">
        <v>0.94199999999999995</v>
      </c>
      <c r="AS33" s="19">
        <v>0.85599999999999998</v>
      </c>
      <c r="AT33" s="19">
        <v>0.48</v>
      </c>
      <c r="AU33" s="19">
        <v>0.77700000000000002</v>
      </c>
      <c r="AV33" s="19">
        <v>1.726</v>
      </c>
      <c r="AW33" s="19">
        <v>1.02</v>
      </c>
      <c r="AX33" s="19">
        <v>1.0649999999999999</v>
      </c>
      <c r="AY33" s="19">
        <v>1.363</v>
      </c>
      <c r="AZ33" s="19">
        <v>1.5</v>
      </c>
      <c r="BA33" s="19">
        <v>1.7570000000000001</v>
      </c>
      <c r="BB33" s="19">
        <v>-0.14599999999999999</v>
      </c>
      <c r="BC33" s="19">
        <v>0.83399999999999996</v>
      </c>
      <c r="BD33" s="19">
        <v>0.192</v>
      </c>
      <c r="BE33" s="19">
        <v>0.51400000000000001</v>
      </c>
      <c r="BF33" s="19">
        <v>0.184</v>
      </c>
      <c r="BG33" s="19">
        <v>0.67500000000000004</v>
      </c>
      <c r="BH33" s="19">
        <v>0.82299999999999995</v>
      </c>
      <c r="BI33" s="19">
        <v>1.5629999999999999</v>
      </c>
      <c r="BJ33" s="19">
        <v>0.78400000000000003</v>
      </c>
      <c r="BK33" s="19">
        <v>-0.621</v>
      </c>
      <c r="BL33" s="19">
        <v>2.3130000000000002</v>
      </c>
      <c r="BM33" s="19">
        <v>1.73</v>
      </c>
      <c r="BN33" s="19">
        <v>1.0269999999999999</v>
      </c>
      <c r="BO33" s="19">
        <v>-0.99</v>
      </c>
      <c r="BP33" s="19">
        <v>-1.9159999999999999</v>
      </c>
    </row>
    <row r="34" spans="1:69">
      <c r="A34" s="12" t="s">
        <v>61</v>
      </c>
      <c r="B34" s="12" t="s">
        <v>62</v>
      </c>
      <c r="C34" s="19">
        <v>0.1077</v>
      </c>
      <c r="D34" s="19">
        <v>0.18190000000000001</v>
      </c>
      <c r="E34" s="19">
        <v>0.40949999999999998</v>
      </c>
      <c r="F34" s="23">
        <v>0.2989305838739571</v>
      </c>
      <c r="G34" s="19">
        <v>0.16450000000000001</v>
      </c>
      <c r="H34" s="19">
        <v>-4.3400000000000001E-2</v>
      </c>
      <c r="I34" s="23">
        <v>-0.17699666357738653</v>
      </c>
      <c r="J34" s="19">
        <v>-1.484</v>
      </c>
      <c r="K34" s="19">
        <v>3.6799999999999999E-2</v>
      </c>
      <c r="L34" s="19">
        <v>0.15840000000000001</v>
      </c>
      <c r="M34" s="19">
        <v>0.69450000000000001</v>
      </c>
      <c r="N34" s="19">
        <v>-0.36870000000000003</v>
      </c>
      <c r="O34" s="19">
        <v>-0.55459999999999998</v>
      </c>
      <c r="P34" s="19">
        <v>-0.52280000000000004</v>
      </c>
      <c r="Q34" s="19">
        <v>-0.19750000000000001</v>
      </c>
      <c r="R34" s="19">
        <v>3.3089</v>
      </c>
      <c r="S34" s="19">
        <v>2.58E-2</v>
      </c>
      <c r="T34" s="19">
        <v>0.38640000000000002</v>
      </c>
      <c r="U34" s="19">
        <v>2.2324000000000002</v>
      </c>
      <c r="V34" s="19">
        <v>1.8879999999999999</v>
      </c>
      <c r="W34" s="19">
        <v>2.0192000000000001</v>
      </c>
      <c r="X34" s="23">
        <v>1.6181070435588507</v>
      </c>
      <c r="Y34" s="19">
        <v>2.4651999999999998</v>
      </c>
      <c r="Z34" s="19">
        <v>1.9567000000000001</v>
      </c>
      <c r="AA34" s="19">
        <v>1.9897</v>
      </c>
      <c r="AB34" s="19">
        <v>1.8869</v>
      </c>
      <c r="AC34" s="19">
        <v>2.1810999999999998</v>
      </c>
      <c r="AD34" s="19">
        <v>1.6992</v>
      </c>
      <c r="AE34" s="19">
        <v>1.7719</v>
      </c>
      <c r="AF34" s="19">
        <v>1.3728</v>
      </c>
      <c r="AG34" s="19">
        <v>2.5171000000000001</v>
      </c>
      <c r="AH34" s="19">
        <v>2.1101999999999999</v>
      </c>
      <c r="AI34" s="19">
        <v>0.9224</v>
      </c>
      <c r="AJ34" s="19">
        <v>0.59719999999999995</v>
      </c>
      <c r="AK34" s="19">
        <v>1.7852000000000001</v>
      </c>
      <c r="AL34" s="19">
        <v>0.83989999999999998</v>
      </c>
      <c r="AM34" s="19">
        <v>1.5889</v>
      </c>
      <c r="AN34" s="19">
        <v>1.111</v>
      </c>
      <c r="AO34" s="19">
        <v>1.252</v>
      </c>
      <c r="AP34" s="19">
        <v>0.81989999999999996</v>
      </c>
      <c r="AQ34" s="19">
        <v>0.81799999999999995</v>
      </c>
      <c r="AR34" s="19">
        <v>0.82199999999999995</v>
      </c>
      <c r="AS34" s="19">
        <v>0.71899999999999997</v>
      </c>
      <c r="AT34" s="19">
        <v>0.37</v>
      </c>
      <c r="AU34" s="19">
        <v>0.66100000000000003</v>
      </c>
      <c r="AV34" s="19">
        <v>1.4929999999999999</v>
      </c>
      <c r="AW34" s="19">
        <v>0.86699999999999999</v>
      </c>
      <c r="AX34" s="19">
        <v>0.90300000000000002</v>
      </c>
      <c r="AY34" s="19">
        <v>1.1579999999999999</v>
      </c>
      <c r="AZ34" s="19">
        <v>1.522</v>
      </c>
      <c r="BA34" s="19">
        <v>1.4450000000000001</v>
      </c>
      <c r="BB34" s="19">
        <v>-0.127</v>
      </c>
      <c r="BC34" s="19">
        <v>0.66200000000000003</v>
      </c>
      <c r="BD34" s="19">
        <v>0.28299999999999997</v>
      </c>
      <c r="BE34" s="19">
        <v>0.41599999999999998</v>
      </c>
      <c r="BF34" s="19">
        <v>0.151</v>
      </c>
      <c r="BG34" s="19">
        <v>0.57899999999999996</v>
      </c>
      <c r="BH34" s="19">
        <v>2.9249999999999998</v>
      </c>
      <c r="BI34" s="19">
        <v>1.5620000000000001</v>
      </c>
      <c r="BJ34" s="19">
        <v>0.77500000000000002</v>
      </c>
      <c r="BK34" s="19">
        <v>-0.61899999999999999</v>
      </c>
      <c r="BL34" s="19">
        <v>3.31</v>
      </c>
      <c r="BM34" s="19">
        <v>1.8520000000000001</v>
      </c>
      <c r="BN34" s="19">
        <v>0.78500000000000003</v>
      </c>
      <c r="BO34" s="19">
        <v>-0.63400000000000001</v>
      </c>
      <c r="BP34" s="19">
        <v>-1.6800000000000002</v>
      </c>
    </row>
    <row r="35" spans="1:69">
      <c r="A35" s="12" t="s">
        <v>63</v>
      </c>
      <c r="B35" s="12" t="s">
        <v>64</v>
      </c>
      <c r="C35" s="19">
        <v>2.7699999999999999E-2</v>
      </c>
      <c r="D35" s="19">
        <v>4.6800000000000001E-2</v>
      </c>
      <c r="E35" s="19">
        <v>0.10539999999999999</v>
      </c>
      <c r="F35" s="23">
        <v>7.7861816496755998E-2</v>
      </c>
      <c r="G35" s="19">
        <v>4.2299999999999997E-2</v>
      </c>
      <c r="H35" s="19">
        <v>-1.12E-2</v>
      </c>
      <c r="I35" s="23">
        <v>-4.5544133631936899E-2</v>
      </c>
      <c r="J35" s="19">
        <v>-0.38190000000000002</v>
      </c>
      <c r="K35" s="19">
        <v>9.4999999999999998E-3</v>
      </c>
      <c r="L35" s="19">
        <v>4.0800000000000003E-2</v>
      </c>
      <c r="M35" s="19">
        <v>0.1787</v>
      </c>
      <c r="N35" s="19">
        <v>-9.4899999999999998E-2</v>
      </c>
      <c r="O35" s="19">
        <v>-0.14269999999999999</v>
      </c>
      <c r="P35" s="19">
        <v>-0.13450000000000001</v>
      </c>
      <c r="Q35" s="19">
        <v>-5.0799999999999998E-2</v>
      </c>
      <c r="R35" s="19">
        <v>0.85150000000000003</v>
      </c>
      <c r="S35" s="19">
        <v>6.6E-3</v>
      </c>
      <c r="T35" s="19">
        <v>9.9299999999999999E-2</v>
      </c>
      <c r="U35" s="19">
        <v>0.57450000000000001</v>
      </c>
      <c r="V35" s="19">
        <v>0.4859</v>
      </c>
      <c r="W35" s="19">
        <v>0.51959999999999995</v>
      </c>
      <c r="X35" s="23">
        <v>0.41705282669138088</v>
      </c>
      <c r="Y35" s="19">
        <v>1.2532000000000001</v>
      </c>
      <c r="Z35" s="19">
        <v>0.503</v>
      </c>
      <c r="AA35" s="19">
        <v>0.51200000000000001</v>
      </c>
      <c r="AB35" s="19">
        <v>0.48559999999999998</v>
      </c>
      <c r="AC35" s="19">
        <v>0.56130000000000002</v>
      </c>
      <c r="AD35" s="19">
        <v>0.43730000000000002</v>
      </c>
      <c r="AE35" s="19">
        <v>0.45600000000000002</v>
      </c>
      <c r="AF35" s="19">
        <v>0.3533</v>
      </c>
      <c r="AG35" s="19">
        <v>0.64770000000000005</v>
      </c>
      <c r="AH35" s="19">
        <v>0.27189999999999998</v>
      </c>
      <c r="AI35" s="19">
        <v>0.2374</v>
      </c>
      <c r="AJ35" s="19">
        <v>0.1537</v>
      </c>
      <c r="AK35" s="19">
        <v>0.46039999999999998</v>
      </c>
      <c r="AL35" s="19">
        <v>0.1081</v>
      </c>
      <c r="AM35" s="19">
        <v>0.40839999999999999</v>
      </c>
      <c r="AN35" s="19">
        <v>0.28670000000000001</v>
      </c>
      <c r="AO35" s="19">
        <v>0.32150000000000001</v>
      </c>
      <c r="AP35" s="19">
        <v>0.2056</v>
      </c>
      <c r="AQ35" s="19">
        <v>0.21</v>
      </c>
      <c r="AR35" s="19">
        <v>0.21</v>
      </c>
      <c r="AS35" s="19">
        <v>0.18</v>
      </c>
      <c r="AT35" s="19">
        <v>0.1</v>
      </c>
      <c r="AU35" s="19">
        <v>0.1701</v>
      </c>
      <c r="AV35" s="19">
        <v>0.38419999999999999</v>
      </c>
      <c r="AW35" s="19">
        <v>0.22</v>
      </c>
      <c r="AX35" s="19">
        <v>0.23</v>
      </c>
      <c r="AY35" s="19">
        <v>0.3</v>
      </c>
      <c r="AZ35" s="19">
        <v>0.39169999999999999</v>
      </c>
      <c r="BA35" s="19">
        <v>0.37</v>
      </c>
      <c r="BB35" s="19">
        <v>-0.03</v>
      </c>
      <c r="BC35" s="19">
        <v>0.17</v>
      </c>
      <c r="BD35" s="19">
        <v>7.2800000000000004E-2</v>
      </c>
      <c r="BE35" s="19">
        <v>0.11</v>
      </c>
      <c r="BF35" s="19">
        <v>0.04</v>
      </c>
      <c r="BG35" s="19">
        <v>0.15</v>
      </c>
      <c r="BH35" s="19">
        <v>0.75290000000000001</v>
      </c>
      <c r="BI35" s="19">
        <v>0.4</v>
      </c>
      <c r="BJ35" s="19">
        <v>0.2</v>
      </c>
      <c r="BK35" s="19">
        <v>-0.16</v>
      </c>
      <c r="BL35" s="19">
        <v>0.85199999999999998</v>
      </c>
      <c r="BM35" s="19">
        <v>0.48</v>
      </c>
      <c r="BN35" s="19">
        <v>0.2</v>
      </c>
      <c r="BO35" s="19">
        <v>-0.16</v>
      </c>
      <c r="BP35" s="19">
        <v>-0.43</v>
      </c>
    </row>
    <row r="36" spans="1:69">
      <c r="A36" s="13" t="s">
        <v>65</v>
      </c>
      <c r="B36" s="13"/>
      <c r="C36" s="13" t="s">
        <v>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2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0B4F-9C2B-4130-A819-E55FF553B1CD}">
  <dimension ref="A1:BU39"/>
  <sheetViews>
    <sheetView tabSelected="1" workbookViewId="0">
      <pane xSplit="3" ySplit="1" topLeftCell="AV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40.5703125" style="27" customWidth="1"/>
    <col min="2" max="2" width="39.28515625" style="27" hidden="1" customWidth="1"/>
    <col min="3" max="3" width="8.42578125" style="27" customWidth="1"/>
    <col min="4" max="5" width="9.140625" bestFit="1" customWidth="1"/>
    <col min="6" max="18" width="8" bestFit="1" customWidth="1"/>
    <col min="19" max="19" width="8.42578125" bestFit="1" customWidth="1"/>
    <col min="20" max="69" width="8" bestFit="1" customWidth="1"/>
  </cols>
  <sheetData>
    <row r="1" spans="1:69">
      <c r="B1" s="27" t="s">
        <v>184</v>
      </c>
      <c r="D1" s="2" t="s">
        <v>4</v>
      </c>
      <c r="E1" s="2" t="s">
        <v>5</v>
      </c>
      <c r="F1" s="2" t="s">
        <v>6</v>
      </c>
      <c r="G1" s="2" t="s">
        <v>180</v>
      </c>
      <c r="H1" s="2" t="s">
        <v>7</v>
      </c>
      <c r="I1" s="2" t="s">
        <v>8</v>
      </c>
      <c r="J1" s="2" t="s">
        <v>182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145</v>
      </c>
      <c r="AE1" s="2" t="s">
        <v>144</v>
      </c>
      <c r="AF1" s="2" t="s">
        <v>143</v>
      </c>
      <c r="AG1" s="2" t="s">
        <v>142</v>
      </c>
      <c r="AH1" s="2" t="s">
        <v>141</v>
      </c>
      <c r="AI1" s="2" t="s">
        <v>140</v>
      </c>
      <c r="AJ1" s="2" t="s">
        <v>139</v>
      </c>
      <c r="AK1" s="2" t="s">
        <v>138</v>
      </c>
      <c r="AL1" s="2" t="s">
        <v>137</v>
      </c>
      <c r="AM1" s="2" t="s">
        <v>136</v>
      </c>
      <c r="AN1" s="2" t="s">
        <v>135</v>
      </c>
      <c r="AO1" s="2" t="s">
        <v>134</v>
      </c>
      <c r="AP1" s="2" t="s">
        <v>133</v>
      </c>
      <c r="AQ1" s="2" t="s">
        <v>132</v>
      </c>
      <c r="AR1" s="2" t="s">
        <v>131</v>
      </c>
      <c r="AS1" s="2" t="s">
        <v>130</v>
      </c>
      <c r="AT1" s="65" t="s">
        <v>129</v>
      </c>
      <c r="AU1" s="2" t="s">
        <v>128</v>
      </c>
      <c r="AV1" s="2" t="s">
        <v>127</v>
      </c>
      <c r="AW1" s="2" t="s">
        <v>126</v>
      </c>
      <c r="AX1" s="2" t="s">
        <v>125</v>
      </c>
      <c r="AY1" s="2" t="s">
        <v>124</v>
      </c>
      <c r="AZ1" s="2" t="s">
        <v>123</v>
      </c>
      <c r="BA1" s="2" t="s">
        <v>122</v>
      </c>
      <c r="BB1" s="2" t="s">
        <v>121</v>
      </c>
      <c r="BC1" s="2" t="s">
        <v>120</v>
      </c>
      <c r="BD1" s="2" t="s">
        <v>119</v>
      </c>
      <c r="BE1" s="2" t="s">
        <v>118</v>
      </c>
      <c r="BF1" s="2" t="s">
        <v>117</v>
      </c>
      <c r="BG1" s="2" t="s">
        <v>116</v>
      </c>
      <c r="BH1" s="2" t="s">
        <v>115</v>
      </c>
      <c r="BI1" s="2" t="s">
        <v>114</v>
      </c>
      <c r="BJ1" s="2" t="s">
        <v>113</v>
      </c>
      <c r="BK1" s="2" t="s">
        <v>112</v>
      </c>
      <c r="BL1" s="2" t="s">
        <v>111</v>
      </c>
      <c r="BM1" s="2" t="s">
        <v>110</v>
      </c>
      <c r="BN1" s="2" t="s">
        <v>109</v>
      </c>
      <c r="BO1" s="2" t="s">
        <v>108</v>
      </c>
      <c r="BP1" s="2" t="s">
        <v>107</v>
      </c>
      <c r="BQ1" s="2" t="s">
        <v>106</v>
      </c>
    </row>
    <row r="2" spans="1:69" s="31" customFormat="1">
      <c r="A2" s="28" t="s">
        <v>246</v>
      </c>
      <c r="B2" s="29" t="s">
        <v>185</v>
      </c>
      <c r="C2" s="29" t="s">
        <v>186</v>
      </c>
      <c r="D2" s="30">
        <f>BS!C9/BS!C14</f>
        <v>0.77537093522204414</v>
      </c>
      <c r="E2" s="30">
        <f>BS!D9/BS!D14</f>
        <v>1.2004652411201575</v>
      </c>
      <c r="F2" s="30">
        <f>BS!E9/BS!E14</f>
        <v>1.0483179726804936</v>
      </c>
      <c r="G2" s="30">
        <f>BS!F9/BS!F14</f>
        <v>0.88135221962616817</v>
      </c>
      <c r="H2" s="30">
        <f>BS!G9/BS!G14</f>
        <v>0.81169955342212419</v>
      </c>
      <c r="I2" s="30">
        <f>BS!H9/BS!H14</f>
        <v>0.658561749557249</v>
      </c>
      <c r="J2" s="30">
        <f>BS!I9/BS!I14</f>
        <v>0.64290568089154654</v>
      </c>
      <c r="K2" s="30">
        <f>BS!J9/BS!J14</f>
        <v>0.64668283855069109</v>
      </c>
      <c r="L2" s="30">
        <f>BS!K9/BS!K14</f>
        <v>0.67680108829339192</v>
      </c>
      <c r="M2" s="30">
        <f>BS!L9/BS!L14</f>
        <v>0.75031890831519943</v>
      </c>
      <c r="N2" s="30">
        <f>BS!M9/BS!M14</f>
        <v>0.8417308084288585</v>
      </c>
      <c r="O2" s="30">
        <f>BS!N9/BS!N14</f>
        <v>0.53902594874883403</v>
      </c>
      <c r="P2" s="30">
        <f>BS!O9/BS!O14</f>
        <v>0.53987298724522936</v>
      </c>
      <c r="Q2" s="30">
        <f>BS!P9/BS!P14</f>
        <v>0.55377422026800027</v>
      </c>
      <c r="R2" s="30">
        <f>BS!Q9/BS!Q14</f>
        <v>0.61659633906436262</v>
      </c>
      <c r="S2" s="30">
        <f>BS!R9/BS!R14</f>
        <v>0.95617170763028414</v>
      </c>
      <c r="T2" s="30">
        <f>BS!S9/BS!S14</f>
        <v>1.5047778848785596</v>
      </c>
      <c r="U2" s="30">
        <f>BS!T9/BS!T14</f>
        <v>1.0372884486620029</v>
      </c>
      <c r="V2" s="30">
        <f>BS!U9/BS!U14</f>
        <v>1.3395635739628504</v>
      </c>
      <c r="W2" s="30">
        <f>BS!V9/BS!V14</f>
        <v>1.506111270570226</v>
      </c>
      <c r="X2" s="30">
        <f>BS!W9/BS!W14</f>
        <v>1.67186684273562</v>
      </c>
      <c r="Y2" s="30">
        <f>BS!X9/BS!X14</f>
        <v>1.8187020780086673</v>
      </c>
      <c r="Z2" s="30">
        <f>BS!Y9/BS!Y14</f>
        <v>2.0876133221576731</v>
      </c>
      <c r="AA2" s="30">
        <f>BS!Z9/BS!Z14</f>
        <v>2.3370655494097252</v>
      </c>
      <c r="AB2" s="30">
        <f>BS!AA9/BS!AA14</f>
        <v>2.4738662827215014</v>
      </c>
      <c r="AC2" s="30">
        <f>BS!AB9/BS!AB14</f>
        <v>2.625481508749326</v>
      </c>
      <c r="AD2" s="30">
        <f>BS!AC9/BS!AC14</f>
        <v>2.5051119236785135</v>
      </c>
      <c r="AE2" s="30">
        <f>BS!AD9/BS!AD14</f>
        <v>2.8502506193466615</v>
      </c>
      <c r="AF2" s="30">
        <f>BS!AE9/BS!AE14</f>
        <v>2.8582032776098534</v>
      </c>
      <c r="AG2" s="30">
        <f>BS!AF9/BS!AF14</f>
        <v>1.8899508561865814</v>
      </c>
      <c r="AH2" s="30">
        <f>BS!AG9/BS!AG14</f>
        <v>2.124708407714464</v>
      </c>
      <c r="AI2" s="30">
        <f>BS!AH9/BS!AH14</f>
        <v>2.4314495139211298</v>
      </c>
      <c r="AJ2" s="30">
        <f>BS!AI9/BS!AI14</f>
        <v>3.1175982077330135</v>
      </c>
      <c r="AK2" s="30">
        <f>BS!AJ9/BS!AJ14</f>
        <v>2.7968001830334526</v>
      </c>
      <c r="AL2" s="30">
        <f>BS!AK9/BS!AK14</f>
        <v>1.1430633949260294</v>
      </c>
      <c r="AM2" s="30">
        <f>BS!AL9/BS!AL14</f>
        <v>1.1503079763949329</v>
      </c>
      <c r="AN2" s="30">
        <f>BS!AM9/BS!AM14</f>
        <v>1.3530051672559154</v>
      </c>
      <c r="AO2" s="30">
        <f>BS!AN9/BS!AN14</f>
        <v>0.69604501976058186</v>
      </c>
      <c r="AP2" s="30">
        <f>BS!AO9/BS!AO14</f>
        <v>1.2193842932749162</v>
      </c>
      <c r="AQ2" s="30">
        <f>BS!AP9/BS!AP14</f>
        <v>0.99111894014459245</v>
      </c>
      <c r="AR2" s="30">
        <f>BS!AQ9/BS!AQ14</f>
        <v>0.89274275979557072</v>
      </c>
      <c r="AS2" s="30">
        <f>BS!AR9/BS!AR14</f>
        <v>0.97394816560080777</v>
      </c>
      <c r="AT2" s="30">
        <f>BS!AS9/BS!AS14</f>
        <v>1.089907280741754</v>
      </c>
      <c r="AU2" s="30">
        <f>BS!AT9/BS!AT14</f>
        <v>1.0722901126805269</v>
      </c>
      <c r="AV2" s="30">
        <f>BS!AU9/BS!AU14</f>
        <v>1.1552037845705967</v>
      </c>
      <c r="AW2" s="30">
        <f>BS!AV9/BS!AV14</f>
        <v>1.0737330943457715</v>
      </c>
      <c r="AX2" s="30">
        <f>BS!AW9/BS!AW14</f>
        <v>1.0954091816367266</v>
      </c>
      <c r="AY2" s="30">
        <f>BS!AX9/BS!AX14</f>
        <v>1.0787654320987654</v>
      </c>
      <c r="AZ2" s="30">
        <f>BS!AY9/BS!AY14</f>
        <v>1.0913114871135861</v>
      </c>
      <c r="BA2" s="30">
        <f>BS!AZ9/BS!AZ14</f>
        <v>1.1629194050501557</v>
      </c>
      <c r="BB2" s="30">
        <f>BS!BA9/BS!BA14</f>
        <v>1.2562862669245649</v>
      </c>
      <c r="BC2" s="30">
        <f>BS!BB9/BS!BB14</f>
        <v>1.0580870969913174</v>
      </c>
      <c r="BD2" s="30">
        <f>BS!BC9/BS!BC14</f>
        <v>1.0833621106430003</v>
      </c>
      <c r="BE2" s="30">
        <f>BS!BD9/BS!BD14</f>
        <v>1.3129884017438513</v>
      </c>
      <c r="BF2" s="30">
        <f>BS!BE9/BS!BE14</f>
        <v>1.1977529592723868</v>
      </c>
      <c r="BG2" s="30">
        <f>BS!BF9/BS!BF14</f>
        <v>1.0994919559695173</v>
      </c>
      <c r="BH2" s="30">
        <f>BS!BG9/BS!BG14</f>
        <v>0.58844800946776676</v>
      </c>
      <c r="BI2" s="30">
        <f>BS!BH9/BS!BH14</f>
        <v>0.69100179616432011</v>
      </c>
      <c r="BJ2" s="30">
        <f>BS!BI9/BS!BI14</f>
        <v>0.79775421085464748</v>
      </c>
      <c r="BK2" s="30">
        <f>BS!BJ9/BS!BJ14</f>
        <v>0.78861688351729675</v>
      </c>
      <c r="BL2" s="30">
        <f>BS!BK9/BS!BK14</f>
        <v>0.66937963465364436</v>
      </c>
      <c r="BM2" s="30">
        <f>BS!BL9/BS!BL14</f>
        <v>0.85344156566218166</v>
      </c>
      <c r="BN2" s="30">
        <f>BS!BM9/BS!BM14</f>
        <v>0.96816976127320964</v>
      </c>
      <c r="BO2" s="30">
        <f>BS!BN9/BS!BN14</f>
        <v>1.0176909821941413</v>
      </c>
      <c r="BP2" s="30">
        <f>BS!BO9/BS!BO14</f>
        <v>0.97326600326748836</v>
      </c>
      <c r="BQ2" s="30">
        <f>BS!BP9/BS!BP14</f>
        <v>0.70323286431023424</v>
      </c>
    </row>
    <row r="3" spans="1:69" s="35" customFormat="1">
      <c r="A3" s="32" t="s">
        <v>247</v>
      </c>
      <c r="B3" s="33" t="s">
        <v>187</v>
      </c>
      <c r="C3" s="29" t="s">
        <v>188</v>
      </c>
      <c r="D3" s="34">
        <f>(BS!C9-BS!C8)/BS!C14</f>
        <v>0.30242206482965417</v>
      </c>
      <c r="E3" s="34">
        <f>(BS!D9-BS!D8)/BS!D14</f>
        <v>0.49487340073364949</v>
      </c>
      <c r="F3" s="34">
        <f>(BS!E9-BS!E8)/BS!E14</f>
        <v>0.46764229506786875</v>
      </c>
      <c r="G3" s="34">
        <f>(BS!F9-BS!F8)/BS!F14</f>
        <v>0.35838931074766345</v>
      </c>
      <c r="H3" s="34">
        <f>(BS!G9-BS!G8)/BS!G14</f>
        <v>0.2621530168597902</v>
      </c>
      <c r="I3" s="34">
        <f>(BS!H9-BS!H8)/BS!H14</f>
        <v>0.24742879425479716</v>
      </c>
      <c r="J3" s="34">
        <f>(BS!I9-BS!I8)/BS!I14</f>
        <v>0.228254960587116</v>
      </c>
      <c r="K3" s="34">
        <f>(BS!J9-BS!J8)/BS!J14</f>
        <v>0.26732701859766661</v>
      </c>
      <c r="L3" s="34">
        <f>(BS!K9-BS!K8)/BS!K14</f>
        <v>0.31441243337930008</v>
      </c>
      <c r="M3" s="34">
        <f>(BS!L9-BS!L8)/BS!L14</f>
        <v>0.35047755850225654</v>
      </c>
      <c r="N3" s="34">
        <f>(BS!M9-BS!M8)/BS!M14</f>
        <v>0.48059246605258821</v>
      </c>
      <c r="O3" s="34">
        <f>(BS!N9-BS!N8)/BS!N14</f>
        <v>0.2925532305568001</v>
      </c>
      <c r="P3" s="34">
        <f>(BS!O9-BS!O8)/BS!O14</f>
        <v>0.26832399715711525</v>
      </c>
      <c r="Q3" s="34">
        <f>(BS!P9-BS!P8)/BS!P14</f>
        <v>0.29022519140107911</v>
      </c>
      <c r="R3" s="34">
        <f>(BS!Q9-BS!Q8)/BS!Q14</f>
        <v>0.38225550493268301</v>
      </c>
      <c r="S3" s="34">
        <f>(BS!R9-BS!R8)/BS!R14</f>
        <v>0.73325183826934126</v>
      </c>
      <c r="T3" s="34">
        <f>(BS!S9-BS!S8)/BS!S14</f>
        <v>1.0220984613187676</v>
      </c>
      <c r="U3" s="34">
        <f>(BS!T9-BS!T8)/BS!T14</f>
        <v>0.65134723280459939</v>
      </c>
      <c r="V3" s="34">
        <f>(BS!U9-BS!U8)/BS!U14</f>
        <v>1.0208125594230455</v>
      </c>
      <c r="W3" s="34">
        <f>(BS!V9-BS!V8)/BS!V14</f>
        <v>1.0210246842709532</v>
      </c>
      <c r="X3" s="34">
        <f>(BS!W9-BS!W8)/BS!W14</f>
        <v>1.3201895812220412</v>
      </c>
      <c r="Y3" s="34">
        <f>(BS!X9-BS!X8)/BS!X14</f>
        <v>1.3972663629292141</v>
      </c>
      <c r="Z3" s="34">
        <f>(BS!Y9-BS!Y8)/BS!Y14</f>
        <v>1.6726494985404206</v>
      </c>
      <c r="AA3" s="34">
        <f>(BS!Z9-BS!Z8)/BS!Z14</f>
        <v>1.7578840914719722</v>
      </c>
      <c r="AB3" s="34">
        <f>(BS!AA9-BS!AA8)/BS!AA14</f>
        <v>1.9366683738054056</v>
      </c>
      <c r="AC3" s="34">
        <f>(BS!AB9-BS!AB8)/BS!AB14</f>
        <v>2.0210614885029514</v>
      </c>
      <c r="AD3" s="34">
        <f>(BS!AC9-BS!AC8)/BS!AC14</f>
        <v>2.0669263199328771</v>
      </c>
      <c r="AE3" s="34">
        <f>(BS!AD9-BS!AD8)/BS!AD14</f>
        <v>2.3831422480843467</v>
      </c>
      <c r="AF3" s="34">
        <f>(BS!AE9-BS!AE8)/BS!AE14</f>
        <v>2.3206259124462814</v>
      </c>
      <c r="AG3" s="34">
        <f>(BS!AF9-BS!AF8)/BS!AF14</f>
        <v>1.4121009274863585</v>
      </c>
      <c r="AH3" s="34">
        <f>(BS!AG9-BS!AG8)/BS!AG14</f>
        <v>1.675979366765598</v>
      </c>
      <c r="AI3" s="34">
        <f>(BS!AH9-BS!AH8)/BS!AH14</f>
        <v>1.681030965545379</v>
      </c>
      <c r="AJ3" s="34">
        <f>(BS!AI9-BS!AI8)/BS!AI14</f>
        <v>2.1973038742322988</v>
      </c>
      <c r="AK3" s="34">
        <f>(BS!AJ9-BS!AJ8)/BS!AJ14</f>
        <v>1.8695069536369731</v>
      </c>
      <c r="AL3" s="34">
        <f>(BS!AK9-BS!AK8)/BS!AK14</f>
        <v>0.85390648208662601</v>
      </c>
      <c r="AM3" s="34">
        <f>(BS!AL9-BS!AL8)/BS!AL14</f>
        <v>0.64399994834777441</v>
      </c>
      <c r="AN3" s="34">
        <f>(BS!AM9-BS!AM8)/BS!AM14</f>
        <v>0.83458600143397543</v>
      </c>
      <c r="AO3" s="34">
        <f>(BS!AN9-BS!AN8)/BS!AN14</f>
        <v>0.44853179830841772</v>
      </c>
      <c r="AP3" s="34">
        <f>(BS!AO9-BS!AO8)/BS!AO14</f>
        <v>0.72836011864373928</v>
      </c>
      <c r="AQ3" s="34">
        <f>(BS!AP9-BS!AP8)/BS!AP14</f>
        <v>0.57458071855847925</v>
      </c>
      <c r="AR3" s="34">
        <f>(BS!AQ9-BS!AQ8)/BS!AQ14</f>
        <v>0.52790459965928449</v>
      </c>
      <c r="AS3" s="34">
        <f>(BS!AR9-BS!AR8)/BS!AR14</f>
        <v>0.43493773140356784</v>
      </c>
      <c r="AT3" s="34">
        <f>(BS!AS9-BS!AS8)/BS!AS14</f>
        <v>0.52378780969752237</v>
      </c>
      <c r="AU3" s="34">
        <f>(BS!AT9-BS!AT8)/BS!AT14</f>
        <v>0.46532296460879224</v>
      </c>
      <c r="AV3" s="34">
        <f>(BS!AU9-BS!AU8)/BS!AU14</f>
        <v>0.47125181950509465</v>
      </c>
      <c r="AW3" s="34">
        <f>(BS!AV9-BS!AV8)/BS!AV14</f>
        <v>0.53340394329476948</v>
      </c>
      <c r="AX3" s="34">
        <f>(BS!AW9-BS!AW8)/BS!AW14</f>
        <v>0.5019560878243513</v>
      </c>
      <c r="AY3" s="34">
        <f>(BS!AX9-BS!AX8)/BS!AX14</f>
        <v>0.43818930041152254</v>
      </c>
      <c r="AZ3" s="34">
        <f>(BS!AY9-BS!AY8)/BS!AY14</f>
        <v>0.48447204968944096</v>
      </c>
      <c r="BA3" s="34">
        <f>(BS!AZ9-BS!AZ8)/BS!AZ14</f>
        <v>0.60143548945001735</v>
      </c>
      <c r="BB3" s="34">
        <f>(BS!BA9-BS!BA8)/BS!BA14</f>
        <v>0.6964216634429401</v>
      </c>
      <c r="BC3" s="34">
        <f>(BS!BB9-BS!BB8)/BS!BB14</f>
        <v>0.58699602880796931</v>
      </c>
      <c r="BD3" s="34">
        <f>(BS!BC9-BS!BC8)/BS!BC14</f>
        <v>0.57911457973616964</v>
      </c>
      <c r="BE3" s="34">
        <f>(BS!BD9-BS!BD8)/BS!BD14</f>
        <v>0.72616599490005751</v>
      </c>
      <c r="BF3" s="34">
        <f>(BS!BE9-BS!BE8)/BS!BE14</f>
        <v>0.66006821373637403</v>
      </c>
      <c r="BG3" s="34">
        <f>(BS!BF9-BS!BF8)/BS!BF14</f>
        <v>0.52321478972622071</v>
      </c>
      <c r="BH3" s="34">
        <f>(BS!BG9-BS!BG8)/BS!BG14</f>
        <v>0.28653144416318743</v>
      </c>
      <c r="BI3" s="34">
        <f>(BS!BH9-BS!BH8)/BS!BH14</f>
        <v>0.25928501071904514</v>
      </c>
      <c r="BJ3" s="34">
        <f>(BS!BI9-BS!BI8)/BS!BI14</f>
        <v>0.39026824703680596</v>
      </c>
      <c r="BK3" s="34">
        <f>(BS!BJ9-BS!BJ8)/BS!BJ14</f>
        <v>0.29012764383054823</v>
      </c>
      <c r="BL3" s="34">
        <f>(BS!BK9-BS!BK8)/BS!BK14</f>
        <v>0.24911074938204616</v>
      </c>
      <c r="BM3" s="34">
        <f>(BS!BL9-BS!BL8)/BS!BL14</f>
        <v>0.47520293561659072</v>
      </c>
      <c r="BN3" s="34">
        <f>(BS!BM9-BS!BM8)/BS!BM14</f>
        <v>0.54360417907215952</v>
      </c>
      <c r="BO3" s="34">
        <f>(BS!BN9-BS!BN8)/BS!BN14</f>
        <v>0.37599080987937961</v>
      </c>
      <c r="BP3" s="34">
        <f>(BS!BO9-BS!BO8)/BS!BO14</f>
        <v>0.31471855042328822</v>
      </c>
      <c r="BQ3" s="34">
        <f>(BS!BP9-BS!BP8)/BS!BP14</f>
        <v>0.25033007657776601</v>
      </c>
    </row>
    <row r="4" spans="1:69" s="35" customFormat="1">
      <c r="A4" s="32" t="s">
        <v>248</v>
      </c>
      <c r="B4" s="33" t="s">
        <v>189</v>
      </c>
      <c r="C4" s="29" t="s">
        <v>190</v>
      </c>
      <c r="D4" s="34">
        <f>BS!C7/BS!C14</f>
        <v>0</v>
      </c>
      <c r="E4" s="34">
        <f>BS!D7/BS!D14</f>
        <v>1.1452089111568401E-3</v>
      </c>
      <c r="F4" s="34">
        <f>BS!E7/BS!E14</f>
        <v>7.4533805380767404E-4</v>
      </c>
      <c r="G4" s="34">
        <f>BS!F7/BS!F14</f>
        <v>2.9205607476635517E-4</v>
      </c>
      <c r="H4" s="34">
        <f>BS!G7/BS!G14</f>
        <v>1.7410635242273416E-3</v>
      </c>
      <c r="I4" s="34">
        <f>BS!H7/BS!H14</f>
        <v>8.2051115407737174E-4</v>
      </c>
      <c r="J4" s="34">
        <f>BS!I7/BS!I14</f>
        <v>7.7013681253963945E-4</v>
      </c>
      <c r="K4" s="34">
        <f>BS!J7/BS!J14</f>
        <v>4.1392322205536944E-4</v>
      </c>
      <c r="L4" s="34">
        <f>BS!K7/BS!K14</f>
        <v>3.8202079683947673E-4</v>
      </c>
      <c r="M4" s="34">
        <f>BS!L7/BS!L14</f>
        <v>4.3950389657722945E-4</v>
      </c>
      <c r="N4" s="34">
        <f>BS!M7/BS!M14</f>
        <v>4.165898259679502E-2</v>
      </c>
      <c r="O4" s="34">
        <f>BS!N7/BS!N14</f>
        <v>1.3000080791462547E-3</v>
      </c>
      <c r="P4" s="34">
        <f>BS!O7/BS!O14</f>
        <v>8.8649094785751945E-4</v>
      </c>
      <c r="Q4" s="34">
        <f>BS!P7/BS!P14</f>
        <v>8.7475518466623831E-4</v>
      </c>
      <c r="R4" s="34">
        <f>BS!Q7/BS!Q14</f>
        <v>8.7025837166614269E-4</v>
      </c>
      <c r="S4" s="34">
        <f>BS!R7/BS!R14</f>
        <v>3.2104116118118455E-4</v>
      </c>
      <c r="T4" s="34">
        <f>BS!S7/BS!S14</f>
        <v>1.9278140730427332E-3</v>
      </c>
      <c r="U4" s="34">
        <f>BS!T7/BS!T14</f>
        <v>1.5007734755604811E-3</v>
      </c>
      <c r="V4" s="34">
        <f>BS!U7/BS!U14</f>
        <v>2.3189481251304407E-3</v>
      </c>
      <c r="W4" s="34">
        <f>BS!V7/BS!V14</f>
        <v>1.9374282433983927E-3</v>
      </c>
      <c r="X4" s="34">
        <f>BS!W7/BS!W14</f>
        <v>2.2213350530766E-3</v>
      </c>
      <c r="Y4" s="34">
        <f>BS!X7/BS!X14</f>
        <v>1.7501944660517836E-3</v>
      </c>
      <c r="Z4" s="34">
        <f>BS!Y7/BS!Y14</f>
        <v>2.0906191893792694E-3</v>
      </c>
      <c r="AA4" s="34">
        <f>BS!Z7/BS!Z14</f>
        <v>1.3724923635763228E-3</v>
      </c>
      <c r="AB4" s="34">
        <f>BS!AA7/BS!AA14</f>
        <v>4.6595224520954326E-2</v>
      </c>
      <c r="AC4" s="34">
        <f>BS!AB7/BS!AB14</f>
        <v>1.5303104005889854E-2</v>
      </c>
      <c r="AD4" s="34">
        <f>BS!AC7/BS!AC14</f>
        <v>0.19029614974259107</v>
      </c>
      <c r="AE4" s="34">
        <f>BS!AD7/BS!AD14</f>
        <v>5.1022642161663884E-2</v>
      </c>
      <c r="AF4" s="34">
        <f>BS!AE7/BS!AE14</f>
        <v>9.3352250529475878E-2</v>
      </c>
      <c r="AG4" s="34">
        <f>BS!AF7/BS!AF14</f>
        <v>0.11096838061117462</v>
      </c>
      <c r="AH4" s="34">
        <f>BS!AG7/BS!AG14</f>
        <v>0.20121784270991905</v>
      </c>
      <c r="AI4" s="34">
        <f>BS!AH7/BS!AH14</f>
        <v>0.12920834564357969</v>
      </c>
      <c r="AJ4" s="34">
        <f>BS!AI7/BS!AI14</f>
        <v>0.30194291011626562</v>
      </c>
      <c r="AK4" s="34">
        <f>BS!AJ7/BS!AJ14</f>
        <v>0.71028419211975613</v>
      </c>
      <c r="AL4" s="34">
        <f>BS!AK7/BS!AK14</f>
        <v>0.49571623789436164</v>
      </c>
      <c r="AM4" s="34">
        <f>BS!AL7/BS!AL14</f>
        <v>7.7865730039643088E-2</v>
      </c>
      <c r="AN4" s="34">
        <f>BS!AM7/BS!AM14</f>
        <v>8.5173189606151264E-2</v>
      </c>
      <c r="AO4" s="34">
        <f>BS!AN7/BS!AN14</f>
        <v>0.1669387326498272</v>
      </c>
      <c r="AP4" s="34">
        <f>BS!AO7/BS!AO14</f>
        <v>9.4827753329585332E-2</v>
      </c>
      <c r="AQ4" s="34">
        <f>BS!AP7/BS!AP14</f>
        <v>0.10051745018165804</v>
      </c>
      <c r="AR4" s="34">
        <f>BS!AQ7/BS!AQ14</f>
        <v>4.2930153321976148E-3</v>
      </c>
      <c r="AS4" s="34">
        <f>BS!AR7/BS!AR14</f>
        <v>8.3473577919892291E-3</v>
      </c>
      <c r="AT4" s="34">
        <f>BS!AS7/BS!AS14</f>
        <v>6.6347469220246244E-2</v>
      </c>
      <c r="AU4" s="34">
        <f>BS!AT7/BS!AT14</f>
        <v>7.2607522615457859E-2</v>
      </c>
      <c r="AV4" s="34">
        <f>BS!AU7/BS!AU14</f>
        <v>4.9126637554585146E-3</v>
      </c>
      <c r="AW4" s="34">
        <f>BS!AV7/BS!AV14</f>
        <v>6.1512139481831513E-2</v>
      </c>
      <c r="AX4" s="34">
        <f>BS!AW7/BS!AW14</f>
        <v>7.8243512974051892E-3</v>
      </c>
      <c r="AY4" s="34">
        <f>BS!AX7/BS!AX14</f>
        <v>1.6049382716049384E-2</v>
      </c>
      <c r="AZ4" s="34">
        <f>BS!AY7/BS!AY14</f>
        <v>8.7813236239023349E-3</v>
      </c>
      <c r="BA4" s="34">
        <f>BS!AZ7/BS!AZ14</f>
        <v>8.2497405741957797E-2</v>
      </c>
      <c r="BB4" s="34">
        <f>BS!BA7/BS!BA14</f>
        <v>1.3249516441005804E-2</v>
      </c>
      <c r="BC4" s="34">
        <f>BS!BB7/BS!BB14</f>
        <v>1.615400148078347E-2</v>
      </c>
      <c r="BD4" s="34">
        <f>BS!BC7/BS!BC14</f>
        <v>6.3402168658056507E-2</v>
      </c>
      <c r="BE4" s="34">
        <f>BS!BD7/BS!BD14</f>
        <v>6.9342765484905811E-2</v>
      </c>
      <c r="BF4" s="34">
        <f>BS!BE7/BS!BE14</f>
        <v>3.6113154550926237E-2</v>
      </c>
      <c r="BG4" s="34">
        <f>BS!BF7/BS!BF14</f>
        <v>1.7852102737792832E-2</v>
      </c>
      <c r="BH4" s="34">
        <f>BS!BG7/BS!BG14</f>
        <v>5.983102666096847E-2</v>
      </c>
      <c r="BI4" s="34">
        <f>BS!BH7/BS!BH14</f>
        <v>9.3400544643374481E-2</v>
      </c>
      <c r="BJ4" s="34">
        <f>BS!BI7/BS!BI14</f>
        <v>0.10499064254522769</v>
      </c>
      <c r="BK4" s="34">
        <f>BS!BJ7/BS!BJ14</f>
        <v>8.1396065856816927E-2</v>
      </c>
      <c r="BL4" s="34">
        <f>BS!BK7/BS!BK14</f>
        <v>9.5255320431663362E-2</v>
      </c>
      <c r="BM4" s="34">
        <f>BS!BL7/BS!BL14</f>
        <v>0.2776048037362393</v>
      </c>
      <c r="BN4" s="34">
        <f>BS!BM7/BS!BM14</f>
        <v>0.13073133762788935</v>
      </c>
      <c r="BO4" s="34">
        <f>BS!BN7/BS!BN14</f>
        <v>7.9781734635267082E-2</v>
      </c>
      <c r="BP4" s="34">
        <f>BS!BO7/BS!BO14</f>
        <v>5.9903955641368379E-3</v>
      </c>
      <c r="BQ4" s="34">
        <f>BS!BP7/BS!BP14</f>
        <v>3.1310121090950245E-3</v>
      </c>
    </row>
    <row r="5" spans="1:69" s="35" customFormat="1">
      <c r="A5" s="32" t="s">
        <v>249</v>
      </c>
      <c r="B5" s="33" t="s">
        <v>191</v>
      </c>
      <c r="C5" s="29" t="s">
        <v>192</v>
      </c>
      <c r="D5" s="36">
        <f>BS!C9-BS!C14</f>
        <v>-1.7379999999999995</v>
      </c>
      <c r="E5" s="36">
        <f>BS!D9-BS!D14</f>
        <v>1.1203000000000003</v>
      </c>
      <c r="F5" s="36">
        <f>BS!E9-BS!E14</f>
        <v>0.33709999999999951</v>
      </c>
      <c r="G5" s="36">
        <f>BS!F9-BS!F14</f>
        <v>-0.94126506024096468</v>
      </c>
      <c r="H5" s="36">
        <f>BS!G9-BS!G14</f>
        <v>-1.9143000000000008</v>
      </c>
      <c r="I5" s="36">
        <f>BS!H9-BS!H14</f>
        <v>-4.2028999999999996</v>
      </c>
      <c r="J5" s="36">
        <f>BS!I9-BS!I14</f>
        <v>-4.5658595922150162</v>
      </c>
      <c r="K5" s="36">
        <f>BS!J9-BS!J14</f>
        <v>-3.6704000000000008</v>
      </c>
      <c r="L5" s="36">
        <f>BS!K9-BS!K14</f>
        <v>-3.4687000000000001</v>
      </c>
      <c r="M5" s="36">
        <f>BS!L9-BS!L14</f>
        <v>-2.3291999999999993</v>
      </c>
      <c r="N5" s="36">
        <f>BS!M9-BS!M14</f>
        <v>-1.6305999999999994</v>
      </c>
      <c r="O5" s="36">
        <f>BS!N9-BS!N14</f>
        <v>-6.2762999999999991</v>
      </c>
      <c r="P5" s="36">
        <f>BS!O9-BS!O14</f>
        <v>-6.0209000000000001</v>
      </c>
      <c r="Q5" s="36">
        <f>BS!P9-BS!P14</f>
        <v>-5.7642999999999995</v>
      </c>
      <c r="R5" s="36">
        <f>BS!Q9-BS!Q14</f>
        <v>-5.2426999999999992</v>
      </c>
      <c r="S5" s="36">
        <f>BS!R9-BS!R14</f>
        <v>-0.70989999999999931</v>
      </c>
      <c r="T5" s="36">
        <f>BS!S9-BS!S14</f>
        <v>4.2417999999999996</v>
      </c>
      <c r="U5" s="36">
        <f>BS!T9-BS!T14</f>
        <v>0.3230000000000004</v>
      </c>
      <c r="V5" s="36">
        <f>BS!U9-BS!U14</f>
        <v>2.9285999999999994</v>
      </c>
      <c r="W5" s="36">
        <f>BS!V9-BS!V14</f>
        <v>4.2319000000000013</v>
      </c>
      <c r="X5" s="36">
        <f>BS!W9-BS!W14</f>
        <v>6.5633999999999997</v>
      </c>
      <c r="Y5" s="36">
        <f>BS!X9-BS!X14</f>
        <v>8.5351019462465221</v>
      </c>
      <c r="Z5" s="36">
        <f>BS!Y9-BS!Y14</f>
        <v>11.289100000000001</v>
      </c>
      <c r="AA5" s="36">
        <f>BS!Z9-BS!Z14</f>
        <v>12.956700000000001</v>
      </c>
      <c r="AB5" s="36">
        <f>BS!AA9-BS!AA14</f>
        <v>15.252599999999999</v>
      </c>
      <c r="AC5" s="36">
        <f>BS!AB9-BS!AB14</f>
        <v>12.363899999999997</v>
      </c>
      <c r="AD5" s="36">
        <f>BS!AC9-BS!AC14</f>
        <v>14.530200000000001</v>
      </c>
      <c r="AE5" s="36">
        <f>BS!AD9-BS!AD14</f>
        <v>16.057400000000001</v>
      </c>
      <c r="AF5" s="36">
        <f>BS!AE9-BS!AE14</f>
        <v>18.073999999999998</v>
      </c>
      <c r="AG5" s="36">
        <f>BS!AF9-BS!AF14</f>
        <v>7.551499999999999</v>
      </c>
      <c r="AH5" s="36">
        <f>BS!AG9-BS!AG14</f>
        <v>10.269600000000001</v>
      </c>
      <c r="AI5" s="36">
        <f>BS!AH9-BS!AH14</f>
        <v>10.174599999999998</v>
      </c>
      <c r="AJ5" s="36">
        <f>BS!AI9-BS!AI14</f>
        <v>10.964499999999997</v>
      </c>
      <c r="AK5" s="36">
        <f>BS!AJ9-BS!AJ14</f>
        <v>10.994800000000001</v>
      </c>
      <c r="AL5" s="36">
        <f>BS!AK9-BS!AK14</f>
        <v>2.4079000000000015</v>
      </c>
      <c r="AM5" s="36">
        <f>BS!AL9-BS!AL14</f>
        <v>1.1639999999999997</v>
      </c>
      <c r="AN5" s="36">
        <f>BS!AM9-BS!AM14</f>
        <v>2.8556000000000008</v>
      </c>
      <c r="AO5" s="36">
        <f>BS!AN9-BS!AN14</f>
        <v>-6.3681000000000019</v>
      </c>
      <c r="AP5" s="36">
        <f>BS!AO9-BS!AO14</f>
        <v>2.263300000000001</v>
      </c>
      <c r="AQ5" s="36">
        <f>BS!AP9-BS!AP14</f>
        <v>-9.6799999999999997E-2</v>
      </c>
      <c r="AR5" s="36">
        <f>BS!AQ9-BS!AQ14</f>
        <v>-1.5739999999999998</v>
      </c>
      <c r="AS5" s="36">
        <f>BS!AR9-BS!AR14</f>
        <v>-0.38700000000000045</v>
      </c>
      <c r="AT5" s="36">
        <f>BS!AS9-BS!AS14</f>
        <v>1.1829999999999998</v>
      </c>
      <c r="AU5" s="36">
        <f>BS!AT9-BS!AT14</f>
        <v>0.91099999999999959</v>
      </c>
      <c r="AV5" s="36">
        <f>BS!AU9-BS!AU14</f>
        <v>1.7059999999999995</v>
      </c>
      <c r="AW5" s="36">
        <f>BS!AV9-BS!AV14</f>
        <v>0.90499999999999936</v>
      </c>
      <c r="AX5" s="36">
        <f>BS!AW9-BS!AW14</f>
        <v>1.1950000000000003</v>
      </c>
      <c r="AY5" s="36">
        <f>BS!AX9-BS!AX14</f>
        <v>0.95699999999999896</v>
      </c>
      <c r="AZ5" s="36">
        <f>BS!AY9-BS!AY14</f>
        <v>1.2789999999999999</v>
      </c>
      <c r="BA5" s="36">
        <f>BS!AZ9-BS!AZ14</f>
        <v>1.8840000000000003</v>
      </c>
      <c r="BB5" s="36">
        <f>BS!BA9-BS!BA14</f>
        <v>2.6500000000000004</v>
      </c>
      <c r="BC5" s="36">
        <f>BS!BB9-BS!BB14</f>
        <v>0.86300000000000132</v>
      </c>
      <c r="BD5" s="36">
        <f>BS!BC9-BS!BC14</f>
        <v>1.2070000000000007</v>
      </c>
      <c r="BE5" s="36">
        <f>BS!BD9-BS!BD14</f>
        <v>3.8049999999999997</v>
      </c>
      <c r="BF5" s="36">
        <f>BS!BE9-BS!BE14</f>
        <v>2.9570000000000007</v>
      </c>
      <c r="BG5" s="36">
        <f>BS!BF9-BS!BF14</f>
        <v>1.4100000000000001</v>
      </c>
      <c r="BH5" s="36">
        <f>BS!BG9-BS!BG14</f>
        <v>-12.519000000000002</v>
      </c>
      <c r="BI5" s="36">
        <f>BS!BH9-BS!BH14</f>
        <v>-5.3330000000000002</v>
      </c>
      <c r="BJ5" s="36">
        <f>BS!BI9-BS!BI14</f>
        <v>-3.2420000000000009</v>
      </c>
      <c r="BK5" s="36">
        <f>BS!BJ9-BS!BJ14</f>
        <v>-3.427999999999999</v>
      </c>
      <c r="BL5" s="36">
        <f>BS!BK9-BS!BK14</f>
        <v>-5.484</v>
      </c>
      <c r="BM5" s="36">
        <f>BS!BL9-BS!BL14</f>
        <v>-2.636000000000001</v>
      </c>
      <c r="BN5" s="36">
        <f>BS!BM9-BS!BM14</f>
        <v>-0.58799999999999741</v>
      </c>
      <c r="BO5" s="36">
        <f>BS!BN9-BS!BN14</f>
        <v>0.30799999999999983</v>
      </c>
      <c r="BP5" s="36">
        <f>BS!BO9-BS!BO14</f>
        <v>-0.5400000000000027</v>
      </c>
      <c r="BQ5" s="36">
        <f>BS!BP9-BS!BP14</f>
        <v>-7.8670000000000009</v>
      </c>
    </row>
    <row r="6" spans="1:69" s="40" customFormat="1">
      <c r="A6" s="37" t="s">
        <v>250</v>
      </c>
      <c r="B6" s="38" t="s">
        <v>193</v>
      </c>
      <c r="C6" s="29" t="s">
        <v>194</v>
      </c>
      <c r="D6" s="39">
        <f>D5/BS!C11</f>
        <v>-6.8796263309978997E-2</v>
      </c>
      <c r="E6" s="39">
        <f>E5/BS!D11</f>
        <v>4.2274195495985038E-2</v>
      </c>
      <c r="F6" s="39">
        <f>F5/BS!E11</f>
        <v>9.6965896539027846E-3</v>
      </c>
      <c r="G6" s="39">
        <f>G5/BS!F11</f>
        <v>-2.7471598593454175E-2</v>
      </c>
      <c r="H6" s="39">
        <f>H5/BS!G11</f>
        <v>-5.4897406116918332E-2</v>
      </c>
      <c r="I6" s="39">
        <f>I5/BS!H11</f>
        <v>-0.12297379539576091</v>
      </c>
      <c r="J6" s="39">
        <f>J5/BS!I11</f>
        <v>-0.13502518071876399</v>
      </c>
      <c r="K6" s="39">
        <f>K5/BS!J11</f>
        <v>-0.11535645029998839</v>
      </c>
      <c r="L6" s="39">
        <f>L5/BS!K11</f>
        <v>-0.10928068251987953</v>
      </c>
      <c r="M6" s="39">
        <f>M5/BS!L11</f>
        <v>-7.5927579979528342E-2</v>
      </c>
      <c r="N6" s="39">
        <f>N5/BS!M11</f>
        <v>-5.1778558227856118E-2</v>
      </c>
      <c r="O6" s="39">
        <f>O5/BS!N11</f>
        <v>-0.21625635282970104</v>
      </c>
      <c r="P6" s="39">
        <f>P5/BS!O11</f>
        <v>-0.2155170562336686</v>
      </c>
      <c r="Q6" s="39">
        <f>Q5/BS!P11</f>
        <v>-0.21156500036702636</v>
      </c>
      <c r="R6" s="39">
        <f>R5/BS!Q11</f>
        <v>-0.18943675203792562</v>
      </c>
      <c r="S6" s="39">
        <f>S5/BS!R11</f>
        <v>-2.4695180282817013E-2</v>
      </c>
      <c r="T6" s="39">
        <f>T5/BS!S11</f>
        <v>0.18779413392363031</v>
      </c>
      <c r="U6" s="39">
        <f>U5/BS!T11</f>
        <v>1.6590136316476132E-2</v>
      </c>
      <c r="V6" s="39">
        <f>V5/BS!U11</f>
        <v>0.12327625397787542</v>
      </c>
      <c r="W6" s="39">
        <f>W5/BS!V11</f>
        <v>0.18778482332633714</v>
      </c>
      <c r="X6" s="39">
        <f>X5/BS!W11</f>
        <v>0.25273591226597458</v>
      </c>
      <c r="Y6" s="39">
        <f>Y5/BS!X11</f>
        <v>0.3022533102224591</v>
      </c>
      <c r="Z6" s="39">
        <f>Z5/BS!Y11</f>
        <v>0.36832420334160965</v>
      </c>
      <c r="AA6" s="39">
        <f>AA5/BS!Z11</f>
        <v>0.41263375796178353</v>
      </c>
      <c r="AB6" s="39">
        <f>AB5/BS!AA11</f>
        <v>0.44787742289746379</v>
      </c>
      <c r="AC6" s="39">
        <f>AC5/BS!AB11</f>
        <v>0.43080391364339565</v>
      </c>
      <c r="AD6" s="39">
        <f>AD5/BS!AC11</f>
        <v>0.44129464895843146</v>
      </c>
      <c r="AE6" s="39">
        <f>AE5/BS!AD11</f>
        <v>0.48141341400162496</v>
      </c>
      <c r="AF6" s="39">
        <f>AF5/BS!AE11</f>
        <v>0.49951910852670323</v>
      </c>
      <c r="AG6" s="39">
        <f>AG5/BS!AF11</f>
        <v>0.30135122192602992</v>
      </c>
      <c r="AH6" s="39">
        <f>AH5/BS!AG11</f>
        <v>0.36389406620507847</v>
      </c>
      <c r="AI6" s="39">
        <f>AI5/BS!AH11</f>
        <v>0.35664811205675739</v>
      </c>
      <c r="AJ6" s="39">
        <f>AJ5/BS!AI11</f>
        <v>0.39840630211947997</v>
      </c>
      <c r="AK6" s="39">
        <f>AK5/BS!AJ11</f>
        <v>0.37845894360015836</v>
      </c>
      <c r="AL6" s="39">
        <f>AL5/BS!AK11</f>
        <v>7.6619562346667058E-2</v>
      </c>
      <c r="AM6" s="39">
        <f>AM5/BS!AL11</f>
        <v>5.0222636429532966E-2</v>
      </c>
      <c r="AN6" s="39">
        <f>AN5/BS!AM11</f>
        <v>0.11371954012002758</v>
      </c>
      <c r="AO6" s="39">
        <f>AO5/BS!AN11</f>
        <v>-0.21824556352943603</v>
      </c>
      <c r="AP6" s="39">
        <f>AP5/BS!AO11</f>
        <v>8.4136920915086164E-2</v>
      </c>
      <c r="AQ6" s="39">
        <f>AQ5/BS!AP11</f>
        <v>-3.9009292916267037E-3</v>
      </c>
      <c r="AR6" s="39">
        <f>AR5/BS!AQ11</f>
        <v>-5.873134328358208E-2</v>
      </c>
      <c r="AS6" s="39">
        <f>AS5/BS!AR11</f>
        <v>-1.3898865105588293E-2</v>
      </c>
      <c r="AT6" s="39">
        <f>AT5/BS!AS11</f>
        <v>4.4622986684772353E-2</v>
      </c>
      <c r="AU6" s="39">
        <f>AU5/BS!AT11</f>
        <v>3.5435061651561697E-2</v>
      </c>
      <c r="AV6" s="39">
        <f>AV5/BS!AU11</f>
        <v>6.8904236843168126E-2</v>
      </c>
      <c r="AW6" s="39">
        <f>AW5/BS!AV11</f>
        <v>3.6107564634535565E-2</v>
      </c>
      <c r="AX6" s="39">
        <f>AX5/BS!AW11</f>
        <v>4.5643787479469851E-2</v>
      </c>
      <c r="AY6" s="39">
        <f>AY5/BS!AX11</f>
        <v>3.7315760742415931E-2</v>
      </c>
      <c r="AZ6" s="39">
        <f>AZ5/BS!AY11</f>
        <v>4.4625100310526494E-2</v>
      </c>
      <c r="BA6" s="39">
        <f>BA5/BS!AZ11</f>
        <v>6.9847625403180971E-2</v>
      </c>
      <c r="BB6" s="39">
        <f>BB5/BS!BA11</f>
        <v>9.745155003125805E-2</v>
      </c>
      <c r="BC6" s="39">
        <f>BC5/BS!BB11</f>
        <v>2.82645007041562E-2</v>
      </c>
      <c r="BD6" s="39">
        <f>BD5/BS!BC11</f>
        <v>3.5552282768777636E-2</v>
      </c>
      <c r="BE6" s="39">
        <f>BE5/BS!BD11</f>
        <v>0.10354304996190269</v>
      </c>
      <c r="BF6" s="39">
        <f>BF5/BS!BE11</f>
        <v>7.4000850872143961E-2</v>
      </c>
      <c r="BG6" s="39">
        <f>BG5/BS!BF11</f>
        <v>3.6138093651485251E-2</v>
      </c>
      <c r="BH6" s="39">
        <f>BH5/BS!BG11</f>
        <v>-0.24867903539787856</v>
      </c>
      <c r="BI6" s="39">
        <f>BI5/BS!BH11</f>
        <v>-9.1918164739137179E-2</v>
      </c>
      <c r="BJ6" s="39">
        <f>BJ5/BS!BI11</f>
        <v>-4.8098749313828772E-2</v>
      </c>
      <c r="BK6" s="39">
        <f>BK5/BS!BJ11</f>
        <v>-4.4485394308257299E-2</v>
      </c>
      <c r="BL6" s="39">
        <f>BL5/BS!BK11</f>
        <v>-7.0739383932717614E-2</v>
      </c>
      <c r="BM6" s="39">
        <f>BM5/BS!BL11</f>
        <v>-3.1667467563671323E-2</v>
      </c>
      <c r="BN6" s="39">
        <f>BN5/BS!BM11</f>
        <v>-6.8360169737836122E-3</v>
      </c>
      <c r="BO6" s="39">
        <f>BO5/BS!BN11</f>
        <v>3.5907898571844923E-3</v>
      </c>
      <c r="BP6" s="39">
        <f>BP5/BS!BO11</f>
        <v>-6.1390843669353774E-3</v>
      </c>
      <c r="BQ6" s="39">
        <f>BQ5/BS!BP11</f>
        <v>-9.0501225165943847E-2</v>
      </c>
    </row>
    <row r="7" spans="1:69" s="35" customFormat="1">
      <c r="A7" s="41" t="s">
        <v>251</v>
      </c>
      <c r="B7" s="29" t="s">
        <v>195</v>
      </c>
      <c r="C7" s="29" t="s">
        <v>196</v>
      </c>
      <c r="D7" s="42">
        <f>BS!C34/BS!C29</f>
        <v>1.5642474328622681E-2</v>
      </c>
      <c r="E7" s="42">
        <f>BS!D34/BS!D29</f>
        <v>2.542064956118285E-2</v>
      </c>
      <c r="F7" s="42">
        <f>BS!E34/BS!E29</f>
        <v>4.7225297536673115E-2</v>
      </c>
      <c r="G7" s="42">
        <f>BS!F34/BS!F29</f>
        <v>3.1827571830137853E-2</v>
      </c>
      <c r="H7" s="42">
        <f>BS!G34/BS!G29</f>
        <v>2.1501581575301285E-2</v>
      </c>
      <c r="I7" s="42">
        <f>BS!H34/BS!H29</f>
        <v>-5.7103760427357174E-3</v>
      </c>
      <c r="J7" s="42">
        <f>BS!I34/BS!I29</f>
        <v>-2.1333238190977183E-2</v>
      </c>
      <c r="K7" s="42">
        <f>BS!J34/BS!J29</f>
        <v>-0.17678662902207451</v>
      </c>
      <c r="L7" s="42">
        <f>BS!K34/BS!K29</f>
        <v>3.7417767338762979E-3</v>
      </c>
      <c r="M7" s="42">
        <f>BS!L34/BS!L29</f>
        <v>1.3542744286654754E-2</v>
      </c>
      <c r="N7" s="42">
        <f>BS!M34/BS!M29</f>
        <v>6.0188234478455296E-2</v>
      </c>
      <c r="O7" s="42">
        <f>BS!N34/BS!N29</f>
        <v>-3.4203178196053695E-2</v>
      </c>
      <c r="P7" s="42">
        <f>BS!O34/BS!O29</f>
        <v>-6.3215246432316602E-2</v>
      </c>
      <c r="Q7" s="42">
        <f>BS!P34/BS!P29</f>
        <v>-5.4210995665608996E-2</v>
      </c>
      <c r="R7" s="42">
        <f>BS!Q34/BS!Q29</f>
        <v>-1.7842623543228835E-2</v>
      </c>
      <c r="S7" s="42">
        <f>BS!R34/BS!R29</f>
        <v>0.31990138734470924</v>
      </c>
      <c r="T7" s="42">
        <f>BS!S34/BS!S29</f>
        <v>2.5578490274225209E-3</v>
      </c>
      <c r="U7" s="42">
        <f>BS!T34/BS!T29</f>
        <v>4.6277111752518058E-2</v>
      </c>
      <c r="V7" s="42">
        <f>BS!U34/BS!U29</f>
        <v>0.18475697059480756</v>
      </c>
      <c r="W7" s="42">
        <f>BS!V34/BS!V29</f>
        <v>0.1495540311465281</v>
      </c>
      <c r="X7" s="42">
        <f>BS!W34/BS!W29</f>
        <v>0.16141203555669245</v>
      </c>
      <c r="Y7" s="42">
        <f>BS!X34/BS!X29</f>
        <v>0.12842202045741868</v>
      </c>
      <c r="Z7" s="42">
        <f>BS!Y34/BS!Y29</f>
        <v>0.15511036166410791</v>
      </c>
      <c r="AA7" s="42">
        <f>BS!Z34/BS!Z29</f>
        <v>0.12142480374817712</v>
      </c>
      <c r="AB7" s="42">
        <f>BS!AA34/BS!AA29</f>
        <v>0.12144980436918983</v>
      </c>
      <c r="AC7" s="42">
        <f>BS!AB34/BS!AB29</f>
        <v>0.11183153852080578</v>
      </c>
      <c r="AD7" s="42">
        <f>BS!AC34/BS!AC29</f>
        <v>0.11657402458578299</v>
      </c>
      <c r="AE7" s="42">
        <f>BS!AD34/BS!AD29</f>
        <v>9.9540142350839175E-2</v>
      </c>
      <c r="AF7" s="42">
        <f>BS!AE34/BS!AE29</f>
        <v>0.10457944531992373</v>
      </c>
      <c r="AG7" s="42">
        <f>BS!AF34/BS!AF29</f>
        <v>8.3308553569803073E-2</v>
      </c>
      <c r="AH7" s="42">
        <f>BS!AG34/BS!AG29</f>
        <v>0.13634541633263275</v>
      </c>
      <c r="AI7" s="42">
        <f>BS!AH34/BS!AH29</f>
        <v>0.14286488023506153</v>
      </c>
      <c r="AJ7" s="42">
        <f>BS!AI34/BS!AI29</f>
        <v>9.0646435661078245E-2</v>
      </c>
      <c r="AK7" s="42">
        <f>BS!AJ34/BS!AJ29</f>
        <v>6.2135195030849098E-2</v>
      </c>
      <c r="AL7" s="42">
        <f>BS!AK34/BS!AK29</f>
        <v>0.11548339101465213</v>
      </c>
      <c r="AM7" s="42">
        <f>BS!AL34/BS!AL29</f>
        <v>6.5286166235260276E-2</v>
      </c>
      <c r="AN7" s="42">
        <f>BS!AM34/BS!AM29</f>
        <v>0.10368026101141925</v>
      </c>
      <c r="AO7" s="42">
        <f>BS!AN34/BS!AN29</f>
        <v>7.8923065994174896E-2</v>
      </c>
      <c r="AP7" s="42">
        <f>BS!AO34/BS!AO29</f>
        <v>7.5496273426758964E-2</v>
      </c>
      <c r="AQ7" s="42">
        <f>BS!AP34/BS!AP29</f>
        <v>5.214786358490326E-2</v>
      </c>
      <c r="AR7" s="42">
        <f>BS!AQ34/BS!AQ29</f>
        <v>4.955173249333656E-2</v>
      </c>
      <c r="AS7" s="42">
        <f>BS!AR34/BS!AR29</f>
        <v>5.1093983092988557E-2</v>
      </c>
      <c r="AT7" s="42">
        <f>BS!AS34/BS!AS29</f>
        <v>4.4026697691506952E-2</v>
      </c>
      <c r="AU7" s="42">
        <f>BS!AT34/BS!AT29</f>
        <v>2.7920313914880771E-2</v>
      </c>
      <c r="AV7" s="42">
        <f>BS!AU34/BS!AU29</f>
        <v>5.1228396496938694E-2</v>
      </c>
      <c r="AW7" s="42">
        <f>BS!AV34/BS!AV29</f>
        <v>9.0666180846541572E-2</v>
      </c>
      <c r="AX7" s="42">
        <f>BS!AW34/BS!AW29</f>
        <v>5.4042261422427226E-2</v>
      </c>
      <c r="AY7" s="42">
        <f>BS!AX34/BS!AX29</f>
        <v>6.7388059701492531E-2</v>
      </c>
      <c r="AZ7" s="42">
        <f>BS!AY34/BS!AY29</f>
        <v>7.0024792888673887E-2</v>
      </c>
      <c r="BA7" s="42">
        <f>BS!AZ34/BS!AZ29</f>
        <v>8.7255632632001368E-2</v>
      </c>
      <c r="BB7" s="42">
        <f>BS!BA34/BS!BA29</f>
        <v>8.1920743806338236E-2</v>
      </c>
      <c r="BC7" s="42">
        <f>BS!BB34/BS!BB29</f>
        <v>-9.2356919496763869E-3</v>
      </c>
      <c r="BD7" s="42">
        <f>BS!BC34/BS!BC29</f>
        <v>3.6295849553155325E-2</v>
      </c>
      <c r="BE7" s="42">
        <f>BS!BD34/BS!BD29</f>
        <v>1.4370588533996849E-2</v>
      </c>
      <c r="BF7" s="42">
        <f>BS!BE34/BS!BE29</f>
        <v>1.9956824178460064E-2</v>
      </c>
      <c r="BG7" s="42">
        <f>BS!BF34/BS!BF29</f>
        <v>8.2025096420229246E-3</v>
      </c>
      <c r="BH7" s="42">
        <f>BS!BG34/BS!BG29</f>
        <v>2.9254244139046075E-2</v>
      </c>
      <c r="BI7" s="42">
        <f>BS!BH34/BS!BH29</f>
        <v>0.19259893329821556</v>
      </c>
      <c r="BJ7" s="42">
        <f>BS!BI34/BS!BI29</f>
        <v>7.3168446692898639E-2</v>
      </c>
      <c r="BK7" s="42">
        <f>BS!BJ34/BS!BJ29</f>
        <v>4.065040650406504E-2</v>
      </c>
      <c r="BL7" s="42">
        <f>BS!BK34/BS!BK29</f>
        <v>-5.8584137800492139E-2</v>
      </c>
      <c r="BM7" s="42">
        <f>BS!BL34/BS!BL29</f>
        <v>0.14813157305884986</v>
      </c>
      <c r="BN7" s="42">
        <f>BS!BM34/BS!BM29</f>
        <v>7.5653594771241839E-2</v>
      </c>
      <c r="BO7" s="42">
        <f>BS!BN34/BS!BN29</f>
        <v>3.6297221066259773E-2</v>
      </c>
      <c r="BP7" s="42">
        <f>BS!BO34/BS!BO29</f>
        <v>-2.4954735101944424E-2</v>
      </c>
      <c r="BQ7" s="42">
        <f>BS!BP34/BS!BP29</f>
        <v>-6.0320993860184559E-2</v>
      </c>
    </row>
    <row r="8" spans="1:69" s="35" customFormat="1">
      <c r="A8" s="43" t="s">
        <v>252</v>
      </c>
      <c r="B8" s="33" t="s">
        <v>197</v>
      </c>
      <c r="C8" s="29" t="s">
        <v>198</v>
      </c>
      <c r="D8" s="44">
        <f>BS!C31/BS!C29</f>
        <v>0.11870561066651175</v>
      </c>
      <c r="E8" s="44">
        <f>BS!D31/BS!D29</f>
        <v>0.1242523338364358</v>
      </c>
      <c r="F8" s="44">
        <f>BS!E31/BS!E29</f>
        <v>0.12819448288587507</v>
      </c>
      <c r="G8" s="44">
        <f>BS!F31/BS!F29</f>
        <v>0.12415773586010574</v>
      </c>
      <c r="H8" s="44">
        <f>BS!G31/BS!G29</f>
        <v>0.12772854416647061</v>
      </c>
      <c r="I8" s="44">
        <f>BS!H31/BS!H29</f>
        <v>8.0747875055919585E-2</v>
      </c>
      <c r="J8" s="44">
        <f>BS!I31/BS!I29</f>
        <v>5.6478456640266309E-2</v>
      </c>
      <c r="K8" s="44">
        <f>BS!J31/BS!J29</f>
        <v>3.7644592163730158E-3</v>
      </c>
      <c r="L8" s="44">
        <f>BS!K31/BS!K29</f>
        <v>8.0804075282921023E-2</v>
      </c>
      <c r="M8" s="44">
        <f>BS!L31/BS!L29</f>
        <v>0.12472320306421689</v>
      </c>
      <c r="N8" s="44">
        <f>BS!M31/BS!M29</f>
        <v>0.1190765070891254</v>
      </c>
      <c r="O8" s="44">
        <f>BS!N31/BS!N29</f>
        <v>6.1495217863205845E-2</v>
      </c>
      <c r="P8" s="44">
        <f>BS!O31/BS!O29</f>
        <v>6.8629462453836693E-2</v>
      </c>
      <c r="Q8" s="44">
        <f>BS!P31/BS!P29</f>
        <v>6.2734606690308795E-2</v>
      </c>
      <c r="R8" s="44">
        <f>BS!Q31/BS!Q29</f>
        <v>6.8190441774324692E-2</v>
      </c>
      <c r="S8" s="44">
        <f>BS!R31/BS!R29</f>
        <v>4.0179823077294917E-2</v>
      </c>
      <c r="T8" s="44">
        <f>BS!S31/BS!S29</f>
        <v>0.10695378026292307</v>
      </c>
      <c r="U8" s="44">
        <f>BS!T31/BS!T29</f>
        <v>0.11948932296968753</v>
      </c>
      <c r="V8" s="44">
        <f>BS!U31/BS!U29</f>
        <v>0.26246182621721603</v>
      </c>
      <c r="W8" s="44">
        <f>BS!V31/BS!V29</f>
        <v>0.25325169119627383</v>
      </c>
      <c r="X8" s="44">
        <f>BS!W31/BS!W29</f>
        <v>0.23094263605550938</v>
      </c>
      <c r="Y8" s="44">
        <f>BS!X31/BS!X29</f>
        <v>0.20245948741523961</v>
      </c>
      <c r="Z8" s="44">
        <f>BS!Y31/BS!Y29</f>
        <v>0.22149724410439683</v>
      </c>
      <c r="AA8" s="44">
        <f>BS!Z31/BS!Z29</f>
        <v>0.19124391076359801</v>
      </c>
      <c r="AB8" s="44">
        <f>BS!AA31/BS!AA29</f>
        <v>0.18408218325204939</v>
      </c>
      <c r="AC8" s="44">
        <f>BS!AB31/BS!AB29</f>
        <v>0.18618833974408364</v>
      </c>
      <c r="AD8" s="44">
        <f>BS!AC31/BS!AC29</f>
        <v>0.1798556921432389</v>
      </c>
      <c r="AE8" s="44">
        <f>BS!AD31/BS!AD29</f>
        <v>0.15059312849652912</v>
      </c>
      <c r="AF8" s="44">
        <f>BS!AE31/BS!AE29</f>
        <v>0.16550100040724541</v>
      </c>
      <c r="AG8" s="44">
        <f>BS!AF31/BS!AF29</f>
        <v>0.19834329580969143</v>
      </c>
      <c r="AH8" s="44">
        <f>BS!AG31/BS!AG29</f>
        <v>0.20049075899724825</v>
      </c>
      <c r="AI8" s="44">
        <f>BS!AH31/BS!AH29</f>
        <v>0.19170514400227479</v>
      </c>
      <c r="AJ8" s="44">
        <f>BS!AI31/BS!AI29</f>
        <v>0.16644391595746771</v>
      </c>
      <c r="AK8" s="44">
        <f>BS!AJ31/BS!AJ29</f>
        <v>0.11263824872805968</v>
      </c>
      <c r="AL8" s="44">
        <f>BS!AK31/BS!AK29</f>
        <v>0.17792800077627194</v>
      </c>
      <c r="AM8" s="44">
        <f>BS!AL31/BS!AL29</f>
        <v>0.12827927150619126</v>
      </c>
      <c r="AN8" s="44">
        <f>BS!AM31/BS!AM29</f>
        <v>0.15143230016313214</v>
      </c>
      <c r="AO8" s="44">
        <f>BS!AN31/BS!AN29</f>
        <v>0.13290473822547419</v>
      </c>
      <c r="AP8" s="44">
        <f>BS!AO31/BS!AO29</f>
        <v>0.12409850695868206</v>
      </c>
      <c r="AQ8" s="44">
        <f>BS!AP31/BS!AP29</f>
        <v>0.10811188989098496</v>
      </c>
      <c r="AR8" s="44">
        <f>BS!AQ31/BS!AQ29</f>
        <v>0.10716016476859706</v>
      </c>
      <c r="AS8" s="44">
        <f>BS!AR31/BS!AR29</f>
        <v>0.10995773247140725</v>
      </c>
      <c r="AT8" s="44">
        <f>BS!AS31/BS!AS29</f>
        <v>0.11860878084624335</v>
      </c>
      <c r="AU8" s="44">
        <f>BS!AT31/BS!AT29</f>
        <v>0.10654995472381526</v>
      </c>
      <c r="AV8" s="44">
        <f>BS!AU31/BS!AU29</f>
        <v>0.12578470123227156</v>
      </c>
      <c r="AW8" s="44">
        <f>BS!AV31/BS!AV29</f>
        <v>0.16305337948624524</v>
      </c>
      <c r="AX8" s="44">
        <f>BS!AW31/BS!AW29</f>
        <v>0.12223399613538614</v>
      </c>
      <c r="AY8" s="44">
        <f>BS!AX31/BS!AX29</f>
        <v>0.15126865671641793</v>
      </c>
      <c r="AZ8" s="44">
        <f>BS!AY31/BS!AY29</f>
        <v>0.13412348067968799</v>
      </c>
      <c r="BA8" s="44">
        <f>BS!AZ31/BS!AZ29</f>
        <v>0.1508914750902941</v>
      </c>
      <c r="BB8" s="44">
        <f>BS!BA31/BS!BA29</f>
        <v>0.1426951641249504</v>
      </c>
      <c r="BC8" s="44">
        <f>BS!BB31/BS!BB29</f>
        <v>6.5304341502436192E-2</v>
      </c>
      <c r="BD8" s="44">
        <f>BS!BC31/BS!BC29</f>
        <v>9.8854103843412464E-2</v>
      </c>
      <c r="BE8" s="44">
        <f>BS!BD31/BS!BD29</f>
        <v>6.2407962220078203E-2</v>
      </c>
      <c r="BF8" s="44">
        <f>BS!BE31/BS!BE29</f>
        <v>8.1218517630127135E-2</v>
      </c>
      <c r="BG8" s="44">
        <f>BS!BF31/BS!BF29</f>
        <v>6.9748492585148578E-2</v>
      </c>
      <c r="BH8" s="44">
        <f>BS!BG31/BS!BG29</f>
        <v>9.2158447857720274E-2</v>
      </c>
      <c r="BI8" s="44">
        <f>BS!BH31/BS!BH29</f>
        <v>0.12820175149799171</v>
      </c>
      <c r="BJ8" s="44">
        <f>BS!BI31/BS!BI29</f>
        <v>0.13111298482293424</v>
      </c>
      <c r="BK8" s="44">
        <f>BS!BJ31/BS!BJ29</f>
        <v>0.11586677157094151</v>
      </c>
      <c r="BL8" s="44">
        <f>BS!BK31/BS!BK29</f>
        <v>4.5712663259511635E-2</v>
      </c>
      <c r="BM8" s="44">
        <f>BS!BL31/BS!BL29</f>
        <v>0.17757887670619826</v>
      </c>
      <c r="BN8" s="44">
        <f>BS!BM31/BS!BM29</f>
        <v>0.14734477124183007</v>
      </c>
      <c r="BO8" s="44">
        <f>BS!BN31/BS!BN29</f>
        <v>0.10879918620243213</v>
      </c>
      <c r="BP8" s="44">
        <f>BS!BO31/BS!BO29</f>
        <v>5.5577422656065495E-2</v>
      </c>
      <c r="BQ8" s="44">
        <f>BS!BP31/BS!BP29</f>
        <v>-7.5401242325230699E-4</v>
      </c>
    </row>
    <row r="9" spans="1:69" s="35" customFormat="1" ht="30">
      <c r="A9" s="43" t="s">
        <v>253</v>
      </c>
      <c r="B9" s="33" t="s">
        <v>199</v>
      </c>
      <c r="C9" s="29" t="s">
        <v>200</v>
      </c>
      <c r="D9" s="44">
        <f>BS!C32/BS!C29</f>
        <v>2.591102525743998E-2</v>
      </c>
      <c r="E9" s="44">
        <f>BS!D32/BS!D29</f>
        <v>4.4845994745374256E-2</v>
      </c>
      <c r="F9" s="44">
        <f>BS!E32/BS!E29</f>
        <v>7.4015130547098434E-2</v>
      </c>
      <c r="G9" s="44">
        <f>BS!F32/BS!F29</f>
        <v>6.6976667971426831E-2</v>
      </c>
      <c r="H9" s="44">
        <f>BS!G32/BS!G29</f>
        <v>6.6177816118997201E-2</v>
      </c>
      <c r="I9" s="44">
        <f>BS!H32/BS!H29</f>
        <v>2.1302070998131625E-2</v>
      </c>
      <c r="J9" s="44">
        <f>BS!I32/BS!I29</f>
        <v>-9.1321693430123925E-4</v>
      </c>
      <c r="K9" s="44">
        <f>BS!J32/BS!J29</f>
        <v>-0.1295521961330903</v>
      </c>
      <c r="L9" s="44">
        <f>BS!K32/BS!K29</f>
        <v>2.9385148806800272E-2</v>
      </c>
      <c r="M9" s="44">
        <f>BS!L32/BS!L29</f>
        <v>6.4157041115566457E-2</v>
      </c>
      <c r="N9" s="44">
        <f>BS!M32/BS!M29</f>
        <v>0.10956078621693763</v>
      </c>
      <c r="O9" s="44">
        <f>BS!N32/BS!N29</f>
        <v>-1.9397571360984071E-2</v>
      </c>
      <c r="P9" s="44">
        <f>BS!O32/BS!O29</f>
        <v>7.0327816532166146E-3</v>
      </c>
      <c r="Q9" s="44">
        <f>BS!P32/BS!P29</f>
        <v>3.3181940728758372E-4</v>
      </c>
      <c r="R9" s="44">
        <f>BS!Q32/BS!Q29</f>
        <v>3.5242569337790221E-2</v>
      </c>
      <c r="S9" s="44">
        <f>BS!R32/BS!R29</f>
        <v>-1.271329820660318E-2</v>
      </c>
      <c r="T9" s="44">
        <f>BS!S32/BS!S29</f>
        <v>1.1312037753058512E-2</v>
      </c>
      <c r="U9" s="44">
        <f>BS!T32/BS!T29</f>
        <v>6.7008395511215971E-2</v>
      </c>
      <c r="V9" s="44">
        <f>BS!U32/BS!U29</f>
        <v>0.26459707520545561</v>
      </c>
      <c r="W9" s="44">
        <f>BS!V32/BS!V29</f>
        <v>0.17860141632737125</v>
      </c>
      <c r="X9" s="44">
        <f>BS!W32/BS!W29</f>
        <v>0.1887110698983181</v>
      </c>
      <c r="Y9" s="44">
        <f>BS!X32/BS!X29</f>
        <v>0.14724744282266405</v>
      </c>
      <c r="Z9" s="44">
        <f>BS!Y32/BS!Y29</f>
        <v>0.17683663453552464</v>
      </c>
      <c r="AA9" s="44">
        <f>BS!Z32/BS!Z29</f>
        <v>0.13531291693816128</v>
      </c>
      <c r="AB9" s="44">
        <f>BS!AA32/BS!AA29</f>
        <v>0.134072722167626</v>
      </c>
      <c r="AC9" s="44">
        <f>BS!AB32/BS!AB29</f>
        <v>0.12476959822672126</v>
      </c>
      <c r="AD9" s="44">
        <f>BS!AC32/BS!AC29</f>
        <v>0.1328754676643506</v>
      </c>
      <c r="AE9" s="44">
        <f>BS!AD32/BS!AD29</f>
        <v>0.10593714302451598</v>
      </c>
      <c r="AF9" s="44">
        <f>BS!AE32/BS!AE29</f>
        <v>0.1185969509711918</v>
      </c>
      <c r="AG9" s="44">
        <f>BS!AF32/BS!AF29</f>
        <v>9.726613466031496E-2</v>
      </c>
      <c r="AH9" s="44">
        <f>BS!AG32/BS!AG29</f>
        <v>0.15936125495634088</v>
      </c>
      <c r="AI9" s="44">
        <f>BS!AH32/BS!AH29</f>
        <v>0.12899949900477978</v>
      </c>
      <c r="AJ9" s="44">
        <f>BS!AI32/BS!AI29</f>
        <v>0.10590813498692978</v>
      </c>
      <c r="AK9" s="44">
        <f>BS!AJ32/BS!AJ29</f>
        <v>5.7827765234671688E-2</v>
      </c>
      <c r="AL9" s="44">
        <f>BS!AK32/BS!AK29</f>
        <v>0.12968269883882655</v>
      </c>
      <c r="AM9" s="44">
        <f>BS!AL32/BS!AL29</f>
        <v>6.953804537928783E-2</v>
      </c>
      <c r="AN9" s="44">
        <f>BS!AM32/BS!AM29</f>
        <v>0.1124437194127243</v>
      </c>
      <c r="AO9" s="44">
        <f>BS!AN32/BS!AN29</f>
        <v>8.9742132556652698E-2</v>
      </c>
      <c r="AP9" s="44">
        <f>BS!AO32/BS!AO29</f>
        <v>8.5554403145276056E-2</v>
      </c>
      <c r="AQ9" s="44">
        <f>BS!AP32/BS!AP29</f>
        <v>5.7821225497055193E-2</v>
      </c>
      <c r="AR9" s="44">
        <f>BS!AQ32/BS!AQ29</f>
        <v>6.0152653259025933E-2</v>
      </c>
      <c r="AS9" s="44">
        <f>BS!AR32/BS!AR29</f>
        <v>6.0542018896071602E-2</v>
      </c>
      <c r="AT9" s="44">
        <f>BS!AS32/BS!AS29</f>
        <v>5.3762782438307517E-2</v>
      </c>
      <c r="AU9" s="44">
        <f>BS!AT32/BS!AT29</f>
        <v>3.7805614246906129E-2</v>
      </c>
      <c r="AV9" s="44">
        <f>BS!AU32/BS!AU29</f>
        <v>6.2001085018987837E-2</v>
      </c>
      <c r="AW9" s="44">
        <f>BS!AV32/BS!AV29</f>
        <v>0.10615169733406207</v>
      </c>
      <c r="AX9" s="44">
        <f>BS!AW32/BS!AW29</f>
        <v>6.4514118307049798E-2</v>
      </c>
      <c r="AY9" s="44">
        <f>BS!AX32/BS!AX29</f>
        <v>8.0746268656716427E-2</v>
      </c>
      <c r="AZ9" s="44">
        <f>BS!AY32/BS!AY29</f>
        <v>8.3570175969039137E-2</v>
      </c>
      <c r="BA9" s="44">
        <f>BS!AZ32/BS!AZ29</f>
        <v>8.6739666341798985E-2</v>
      </c>
      <c r="BB9" s="44">
        <f>BS!BA32/BS!BA29</f>
        <v>0.10017574692442882</v>
      </c>
      <c r="BC9" s="44">
        <f>BS!BB32/BS!BB29</f>
        <v>-9.7447458366664245E-3</v>
      </c>
      <c r="BD9" s="44">
        <f>BS!BC32/BS!BC29</f>
        <v>4.7974121388234002E-2</v>
      </c>
      <c r="BE9" s="44">
        <f>BS!BD32/BS!BD29</f>
        <v>9.6988777738282635E-3</v>
      </c>
      <c r="BF9" s="44">
        <f>BS!BE32/BS!BE29</f>
        <v>2.6577116814583836E-2</v>
      </c>
      <c r="BG9" s="44">
        <f>BS!BF32/BS!BF29</f>
        <v>1.1733391276006302E-2</v>
      </c>
      <c r="BH9" s="44">
        <f>BS!BG32/BS!BG29</f>
        <v>3.6580436540016165E-2</v>
      </c>
      <c r="BI9" s="44">
        <f>BS!BH32/BS!BH29</f>
        <v>5.4981233950088894E-2</v>
      </c>
      <c r="BJ9" s="44">
        <f>BS!BI32/BS!BI29</f>
        <v>7.3683717444257071E-2</v>
      </c>
      <c r="BK9" s="44">
        <f>BS!BJ32/BS!BJ29</f>
        <v>4.2276422764227641E-2</v>
      </c>
      <c r="BL9" s="44">
        <f>BS!BK32/BS!BK29</f>
        <v>-5.7921635434412262E-2</v>
      </c>
      <c r="BM9" s="44">
        <f>BS!BL32/BS!BL29</f>
        <v>0.11371671514880287</v>
      </c>
      <c r="BN9" s="44">
        <f>BS!BM32/BS!BM29</f>
        <v>8.4477124183006541E-2</v>
      </c>
      <c r="BO9" s="44">
        <f>BS!BN32/BS!BN29</f>
        <v>6.3346742497803685E-2</v>
      </c>
      <c r="BP9" s="44">
        <f>BS!BO32/BS!BO29</f>
        <v>-2.4010076359914981E-2</v>
      </c>
      <c r="BQ9" s="44">
        <f>BS!BP32/BS!BP29</f>
        <v>-5.5186528311371226E-2</v>
      </c>
    </row>
    <row r="10" spans="1:69" s="35" customFormat="1" ht="30">
      <c r="A10" s="43" t="s">
        <v>254</v>
      </c>
      <c r="B10" s="33" t="s">
        <v>201</v>
      </c>
      <c r="C10" s="29" t="s">
        <v>202</v>
      </c>
      <c r="D10" s="44">
        <f>BS!C33/BS!C29</f>
        <v>1.8431104849602767E-2</v>
      </c>
      <c r="E10" s="44">
        <f>BS!D33/BS!D29</f>
        <v>2.9906646542568058E-2</v>
      </c>
      <c r="F10" s="44">
        <f>BS!E33/BS!E29</f>
        <v>5.5540178983301033E-2</v>
      </c>
      <c r="G10" s="44">
        <f>BS!F33/BS!F29</f>
        <v>4.34813502876659E-2</v>
      </c>
      <c r="H10" s="44">
        <f>BS!G33/BS!G29</f>
        <v>2.8808198049826161E-2</v>
      </c>
      <c r="I10" s="44">
        <f>BS!H33/BS!H29</f>
        <v>-7.2366516670613933E-3</v>
      </c>
      <c r="J10" s="44">
        <f>BS!I33/BS!I29</f>
        <v>-2.628869086951616E-2</v>
      </c>
      <c r="K10" s="44">
        <f>BS!J33/BS!J29</f>
        <v>-0.18759158000071477</v>
      </c>
      <c r="L10" s="44">
        <f>BS!K33/BS!K29</f>
        <v>4.5653743301914615E-3</v>
      </c>
      <c r="M10" s="44">
        <f>BS!L33/BS!L29</f>
        <v>2.2135205150346692E-2</v>
      </c>
      <c r="N10" s="44">
        <f>BS!M33/BS!M29</f>
        <v>7.7105071584566851E-2</v>
      </c>
      <c r="O10" s="44">
        <f>BS!N33/BS!N29</f>
        <v>-3.7746876072617973E-2</v>
      </c>
      <c r="P10" s="44">
        <f>BS!O33/BS!O29</f>
        <v>-6.3215246432316602E-2</v>
      </c>
      <c r="Q10" s="44">
        <f>BS!P33/BS!P29</f>
        <v>-5.4210995665608996E-2</v>
      </c>
      <c r="R10" s="44">
        <f>BS!Q33/BS!Q29</f>
        <v>-1.7842623543228835E-2</v>
      </c>
      <c r="S10" s="44">
        <f>BS!R33/BS!R29</f>
        <v>0.31990138734470924</v>
      </c>
      <c r="T10" s="44">
        <f>BS!S33/BS!S29</f>
        <v>6.6325620129676997E-3</v>
      </c>
      <c r="U10" s="44">
        <f>BS!T33/BS!T29</f>
        <v>5.7966154472615779E-2</v>
      </c>
      <c r="V10" s="44">
        <f>BS!U33/BS!U29</f>
        <v>0.23461255162254094</v>
      </c>
      <c r="W10" s="44">
        <f>BS!V33/BS!V29</f>
        <v>0.17910837914481709</v>
      </c>
      <c r="X10" s="44">
        <f>BS!W33/BS!W29</f>
        <v>0.18968632090554452</v>
      </c>
      <c r="Y10" s="44">
        <f>BS!X33/BS!X29</f>
        <v>0.15156878519710379</v>
      </c>
      <c r="Z10" s="44">
        <f>BS!Y33/BS!Y29</f>
        <v>0.18190169380615609</v>
      </c>
      <c r="AA10" s="44">
        <f>BS!Z33/BS!Z29</f>
        <v>0.14282788792702225</v>
      </c>
      <c r="AB10" s="44">
        <f>BS!AA33/BS!AA29</f>
        <v>0.14131808165831447</v>
      </c>
      <c r="AC10" s="44">
        <f>BS!AB33/BS!AB29</f>
        <v>0.13105193596756889</v>
      </c>
      <c r="AD10" s="44">
        <f>BS!AC33/BS!AC29</f>
        <v>0.13685195082843399</v>
      </c>
      <c r="AE10" s="44">
        <f>BS!AD33/BS!AD29</f>
        <v>0.10905948859142967</v>
      </c>
      <c r="AF10" s="44">
        <f>BS!AE33/BS!AE29</f>
        <v>0.12300582538024327</v>
      </c>
      <c r="AG10" s="44">
        <f>BS!AF33/BS!AF29</f>
        <v>9.9056346148011037E-2</v>
      </c>
      <c r="AH10" s="44">
        <f>BS!AG33/BS!AG29</f>
        <v>0.15975126210647192</v>
      </c>
      <c r="AI10" s="44">
        <f>BS!AH33/BS!AH29</f>
        <v>0.12980515348056273</v>
      </c>
      <c r="AJ10" s="44">
        <f>BS!AI33/BS!AI29</f>
        <v>0.10690068594115451</v>
      </c>
      <c r="AK10" s="44">
        <f>BS!AJ33/BS!AJ29</f>
        <v>5.8431221582928426E-2</v>
      </c>
      <c r="AL10" s="44">
        <f>BS!AK33/BS!AK29</f>
        <v>0.13067891451305105</v>
      </c>
      <c r="AM10" s="44">
        <f>BS!AL33/BS!AL29</f>
        <v>6.8729644225761569E-2</v>
      </c>
      <c r="AN10" s="44">
        <f>BS!AM33/BS!AM29</f>
        <v>0.11186296900489398</v>
      </c>
      <c r="AO10" s="44">
        <f>BS!AN33/BS!AN29</f>
        <v>8.8079846558215533E-2</v>
      </c>
      <c r="AP10" s="44">
        <f>BS!AO33/BS!AO29</f>
        <v>8.2864999155792471E-2</v>
      </c>
      <c r="AQ10" s="44">
        <f>BS!AP33/BS!AP29</f>
        <v>5.5448844338722603E-2</v>
      </c>
      <c r="AR10" s="44">
        <f>BS!AQ33/BS!AQ29</f>
        <v>5.809304579597771E-2</v>
      </c>
      <c r="AS10" s="44">
        <f>BS!AR33/BS!AR29</f>
        <v>5.8552958727001482E-2</v>
      </c>
      <c r="AT10" s="44">
        <f>BS!AS33/BS!AS29</f>
        <v>5.241565121547976E-2</v>
      </c>
      <c r="AU10" s="44">
        <f>BS!AT33/BS!AT29</f>
        <v>3.6220947781466943E-2</v>
      </c>
      <c r="AV10" s="44">
        <f>BS!AU33/BS!AU29</f>
        <v>6.0218553824691934E-2</v>
      </c>
      <c r="AW10" s="44">
        <f>BS!AV33/BS!AV29</f>
        <v>0.10481569199004069</v>
      </c>
      <c r="AX10" s="44">
        <f>BS!AW33/BS!AW29</f>
        <v>6.3579131085208504E-2</v>
      </c>
      <c r="AY10" s="44">
        <f>BS!AX33/BS!AX29</f>
        <v>7.9477611940298495E-2</v>
      </c>
      <c r="AZ10" s="44">
        <f>BS!AY33/BS!AY29</f>
        <v>8.2421237225615285E-2</v>
      </c>
      <c r="BA10" s="44">
        <f>BS!AZ33/BS!AZ29</f>
        <v>8.599438170039557E-2</v>
      </c>
      <c r="BB10" s="44">
        <f>BS!BA33/BS!BA29</f>
        <v>9.9608821361755209E-2</v>
      </c>
      <c r="BC10" s="44">
        <f>BS!BB33/BS!BB29</f>
        <v>-1.0617409642935059E-2</v>
      </c>
      <c r="BD10" s="44">
        <f>BS!BC33/BS!BC29</f>
        <v>4.5726191128899606E-2</v>
      </c>
      <c r="BE10" s="44">
        <f>BS!BD33/BS!BD29</f>
        <v>9.7496572386127044E-3</v>
      </c>
      <c r="BF10" s="44">
        <f>BS!BE33/BS!BE29</f>
        <v>2.4658191412808828E-2</v>
      </c>
      <c r="BG10" s="44">
        <f>BS!BF33/BS!BF29</f>
        <v>9.9951110869683311E-3</v>
      </c>
      <c r="BH10" s="44">
        <f>BS!BG33/BS!BG29</f>
        <v>3.4104688763136617E-2</v>
      </c>
      <c r="BI10" s="44">
        <f>BS!BH33/BS!BH29</f>
        <v>5.4191084480147492E-2</v>
      </c>
      <c r="BJ10" s="44">
        <f>BS!BI33/BS!BI29</f>
        <v>7.3215289488476679E-2</v>
      </c>
      <c r="BK10" s="44">
        <f>BS!BJ33/BS!BJ29</f>
        <v>4.1122475740886441E-2</v>
      </c>
      <c r="BL10" s="44">
        <f>BS!BK33/BS!BK29</f>
        <v>-5.8773424190800679E-2</v>
      </c>
      <c r="BM10" s="44">
        <f>BS!BL33/BS!BL29</f>
        <v>0.10351309017677333</v>
      </c>
      <c r="BN10" s="44">
        <f>BS!BM33/BS!BM29</f>
        <v>7.0669934640522875E-2</v>
      </c>
      <c r="BO10" s="44">
        <f>BS!BN33/BS!BN29</f>
        <v>4.7486937624265965E-2</v>
      </c>
      <c r="BP10" s="44">
        <f>BS!BO33/BS!BO29</f>
        <v>-3.8967173108714476E-2</v>
      </c>
      <c r="BQ10" s="44">
        <f>BS!BP33/BS!BP29</f>
        <v>-6.8794657283400951E-2</v>
      </c>
    </row>
    <row r="11" spans="1:69" s="35" customFormat="1">
      <c r="A11" s="43" t="s">
        <v>255</v>
      </c>
      <c r="B11" s="33" t="s">
        <v>203</v>
      </c>
      <c r="C11" s="29" t="s">
        <v>204</v>
      </c>
      <c r="D11" s="45">
        <v>4.2631516446977793E-3</v>
      </c>
      <c r="E11" s="45">
        <v>7.0280775368114397E-3</v>
      </c>
      <c r="F11" s="45">
        <v>1.3368023817607268E-2</v>
      </c>
      <c r="G11" s="45">
        <v>8.6611391022986817E-3</v>
      </c>
      <c r="H11" s="45">
        <v>4.7588942620550492E-3</v>
      </c>
      <c r="I11" s="45">
        <v>-1.257101974432168E-3</v>
      </c>
      <c r="J11" s="45">
        <v>-5.2063910059800805E-3</v>
      </c>
      <c r="K11" s="45">
        <v>-4.5221309098065696E-2</v>
      </c>
      <c r="L11" s="45">
        <v>1.1579773785343091E-3</v>
      </c>
      <c r="M11" s="45">
        <v>5.0754752650686184E-3</v>
      </c>
      <c r="N11" s="45">
        <v>2.2342540583318856E-2</v>
      </c>
      <c r="O11" s="45">
        <v>-1.2185549531267817E-2</v>
      </c>
      <c r="P11" s="45">
        <v>-1.9473485546748125E-2</v>
      </c>
      <c r="Q11" s="45">
        <v>-1.8947864378522371E-2</v>
      </c>
      <c r="R11" s="45">
        <v>-7.1921225319184585E-3</v>
      </c>
      <c r="S11" s="45">
        <v>0.11729175122337682</v>
      </c>
      <c r="T11" s="45">
        <v>1.005181750886352E-3</v>
      </c>
      <c r="U11" s="45">
        <v>1.8375106106251295E-2</v>
      </c>
      <c r="V11" s="45">
        <v>0.10329016467017384</v>
      </c>
      <c r="W11" s="45">
        <v>8.1568641005091563E-2</v>
      </c>
      <c r="X11" s="45">
        <v>8.325688120679596E-2</v>
      </c>
      <c r="Y11" s="45">
        <v>5.970033009942062E-2</v>
      </c>
      <c r="Z11" s="45">
        <v>8.3724836282890583E-2</v>
      </c>
      <c r="AA11" s="45">
        <v>6.3068594792255919E-2</v>
      </c>
      <c r="AB11" s="45">
        <v>6.0795688049707211E-2</v>
      </c>
      <c r="AC11" s="45">
        <v>6.0135543200610625E-2</v>
      </c>
      <c r="AD11" s="45">
        <v>7.078517311714716E-2</v>
      </c>
      <c r="AE11" s="45">
        <v>5.1272612060771564E-2</v>
      </c>
      <c r="AF11" s="45">
        <v>5.0962430343339929E-2</v>
      </c>
      <c r="AG11" s="45">
        <v>4.4832270874699549E-2</v>
      </c>
      <c r="AH11" s="45">
        <v>9.4485381060881904E-2</v>
      </c>
      <c r="AI11" s="45">
        <v>7.4368544030111117E-2</v>
      </c>
      <c r="AJ11" s="45">
        <v>3.291388117246781E-2</v>
      </c>
      <c r="AK11" s="45">
        <v>2.111276877063727E-2</v>
      </c>
      <c r="AL11" s="45">
        <v>5.903614856262257E-2</v>
      </c>
      <c r="AM11" s="45">
        <v>3.0763595740199805E-2</v>
      </c>
      <c r="AN11" s="45">
        <v>6.5809719659457783E-2</v>
      </c>
      <c r="AO11" s="45">
        <v>4.092872470735593E-2</v>
      </c>
      <c r="AP11" s="45">
        <v>4.4651454738689131E-2</v>
      </c>
      <c r="AQ11" s="45">
        <v>3.170852444561325E-2</v>
      </c>
      <c r="AR11" s="45">
        <v>3.1696457978943944E-2</v>
      </c>
      <c r="AS11" s="45">
        <v>3.0085645267549956E-2</v>
      </c>
      <c r="AT11" s="45">
        <v>2.6455707846564251E-2</v>
      </c>
      <c r="AU11" s="45">
        <v>1.4170815779394868E-2</v>
      </c>
      <c r="AV11" s="45">
        <v>2.6194816517397163E-2</v>
      </c>
      <c r="AW11" s="45">
        <v>5.9932159845854316E-2</v>
      </c>
      <c r="AX11" s="45">
        <v>3.3837447555859101E-2</v>
      </c>
      <c r="AY11" s="45">
        <v>3.4846701526231504E-2</v>
      </c>
      <c r="AZ11" s="45">
        <v>4.264643600272524E-2</v>
      </c>
      <c r="BA11" s="45">
        <v>5.4714742783190135E-2</v>
      </c>
      <c r="BB11" s="45">
        <v>5.3354502824650152E-2</v>
      </c>
      <c r="BC11" s="45">
        <v>-4.4000970100128191E-3</v>
      </c>
      <c r="BD11" s="45">
        <v>2.0532543461067258E-2</v>
      </c>
      <c r="BE11" s="45">
        <v>8.0058841834281004E-3</v>
      </c>
      <c r="BF11" s="45">
        <v>1.0846467727847524E-2</v>
      </c>
      <c r="BG11" s="45">
        <v>3.8239465153970826E-3</v>
      </c>
      <c r="BH11" s="45">
        <v>1.2958963282937363E-2</v>
      </c>
      <c r="BI11" s="45">
        <v>5.3986212751820306E-2</v>
      </c>
      <c r="BJ11" s="45">
        <v>2.4907910892825822E-2</v>
      </c>
      <c r="BK11" s="45">
        <v>1.0729465188077143E-2</v>
      </c>
      <c r="BL11" s="45">
        <v>-8.0086426062374264E-3</v>
      </c>
      <c r="BM11" s="45">
        <v>4.1178373267646985E-2</v>
      </c>
      <c r="BN11" s="45">
        <v>2.188413931641606E-2</v>
      </c>
      <c r="BO11" s="45">
        <v>9.1390651376680818E-3</v>
      </c>
      <c r="BP11" s="45">
        <v>-7.2984298015379666E-3</v>
      </c>
      <c r="BQ11" s="45">
        <v>-1.921229586935639E-2</v>
      </c>
    </row>
    <row r="12" spans="1:69" s="35" customFormat="1" ht="30">
      <c r="A12" s="43" t="s">
        <v>256</v>
      </c>
      <c r="B12" s="33" t="s">
        <v>205</v>
      </c>
      <c r="C12" s="29" t="s">
        <v>206</v>
      </c>
      <c r="D12" s="45">
        <v>1.0265159457862331E-2</v>
      </c>
      <c r="E12" s="45">
        <v>1.8153692614770459E-2</v>
      </c>
      <c r="F12" s="45">
        <v>4.1987941924370435E-2</v>
      </c>
      <c r="G12" s="45">
        <v>2.9569381767524244E-2</v>
      </c>
      <c r="H12" s="45">
        <v>1.5903302601624512E-2</v>
      </c>
      <c r="I12" s="45">
        <v>-4.4090232591215478E-3</v>
      </c>
      <c r="J12" s="45">
        <v>-1.9296624217866914E-2</v>
      </c>
      <c r="K12" s="45">
        <v>-0.1778967818126917</v>
      </c>
      <c r="L12" s="45">
        <v>4.8304739902602948E-3</v>
      </c>
      <c r="M12" s="45">
        <v>2.0529037442164885E-2</v>
      </c>
      <c r="N12" s="45">
        <v>8.5212632818826531E-2</v>
      </c>
      <c r="O12" s="45">
        <v>-4.4351685893349056E-2</v>
      </c>
      <c r="P12" s="45">
        <v>-7.0707328267632208E-2</v>
      </c>
      <c r="Q12" s="45">
        <v>-7.1567909431276056E-2</v>
      </c>
      <c r="R12" s="45">
        <v>-2.8438543946549939E-2</v>
      </c>
      <c r="S12" s="45">
        <v>0.38926174496644289</v>
      </c>
      <c r="T12" s="45">
        <v>2.2277291841157729E-3</v>
      </c>
      <c r="U12" s="45">
        <v>3.5298954003562782E-2</v>
      </c>
      <c r="V12" s="45">
        <v>0.20644946501068126</v>
      </c>
      <c r="W12" s="45">
        <v>0.14687920585649714</v>
      </c>
      <c r="X12" s="45">
        <v>0.14426051482828342</v>
      </c>
      <c r="Y12" s="45">
        <v>0.10217921329963557</v>
      </c>
      <c r="Z12" s="45">
        <v>0.13789268301892801</v>
      </c>
      <c r="AA12" s="45">
        <v>9.7403260049829132E-2</v>
      </c>
      <c r="AB12" s="45">
        <v>9.0169784942094572E-2</v>
      </c>
      <c r="AC12" s="45">
        <v>8.6723320939253695E-2</v>
      </c>
      <c r="AD12" s="45">
        <v>0.10125506890460594</v>
      </c>
      <c r="AE12" s="45">
        <v>7.2365507137746574E-2</v>
      </c>
      <c r="AF12" s="45">
        <v>7.0256617658720724E-2</v>
      </c>
      <c r="AG12" s="45">
        <v>6.4849390974087179E-2</v>
      </c>
      <c r="AH12" s="45">
        <v>0.14394738723282582</v>
      </c>
      <c r="AI12" s="45">
        <v>0.10657629583987796</v>
      </c>
      <c r="AJ12" s="45">
        <v>4.3272253028213283E-2</v>
      </c>
      <c r="AK12" s="45">
        <v>2.7052002174306936E-2</v>
      </c>
      <c r="AL12" s="45">
        <v>9.8075248525602468E-2</v>
      </c>
      <c r="AM12" s="45">
        <v>5.8090597539846946E-2</v>
      </c>
      <c r="AN12" s="45">
        <v>0.10132515368721781</v>
      </c>
      <c r="AO12" s="45">
        <v>9.1979716444168483E-2</v>
      </c>
      <c r="AP12" s="45">
        <v>0.15069993620529856</v>
      </c>
      <c r="AQ12" s="45">
        <v>8.7829333219069869E-2</v>
      </c>
      <c r="AR12" s="45">
        <v>8.0633237059745469E-2</v>
      </c>
      <c r="AS12" s="45">
        <v>7.4952129114616572E-2</v>
      </c>
      <c r="AT12" s="45">
        <v>5.9946639986659993E-2</v>
      </c>
      <c r="AU12" s="45">
        <v>3.4104525762743108E-2</v>
      </c>
      <c r="AV12" s="45">
        <v>7.0158679615772435E-2</v>
      </c>
      <c r="AW12" s="45">
        <v>0.14206870301646207</v>
      </c>
      <c r="AX12" s="45">
        <v>7.4105731014145901E-2</v>
      </c>
      <c r="AY12" s="45">
        <v>7.4875621890547278E-2</v>
      </c>
      <c r="AZ12" s="45">
        <v>9.2153429890179855E-2</v>
      </c>
      <c r="BA12" s="45">
        <v>0.10953186283329136</v>
      </c>
      <c r="BB12" s="45">
        <v>9.402348960536161E-2</v>
      </c>
      <c r="BC12" s="45">
        <v>-8.1919628459007927E-3</v>
      </c>
      <c r="BD12" s="45">
        <v>4.3425497720489363E-2</v>
      </c>
      <c r="BE12" s="45">
        <v>1.8011137629276055E-2</v>
      </c>
      <c r="BF12" s="45">
        <v>2.5904477240176849E-2</v>
      </c>
      <c r="BG12" s="45">
        <v>9.3284734663618956E-3</v>
      </c>
      <c r="BH12" s="45">
        <v>3.5312414234745217E-2</v>
      </c>
      <c r="BI12" s="45">
        <v>0.16077170418006428</v>
      </c>
      <c r="BJ12" s="45">
        <v>7.6262083780880785E-2</v>
      </c>
      <c r="BK12" s="45">
        <v>3.5795940047573957E-2</v>
      </c>
      <c r="BL12" s="45">
        <v>-2.8487275070182706E-2</v>
      </c>
      <c r="BM12" s="45">
        <v>0.14357595211243168</v>
      </c>
      <c r="BN12" s="45">
        <v>7.2305620083159272E-2</v>
      </c>
      <c r="BO12" s="45">
        <v>2.9107493789165339E-2</v>
      </c>
      <c r="BP12" s="45">
        <v>-2.3410815501357016E-2</v>
      </c>
      <c r="BQ12" s="45">
        <v>-6.4752360763152828E-2</v>
      </c>
    </row>
    <row r="13" spans="1:69" s="35" customFormat="1">
      <c r="A13" s="46" t="s">
        <v>257</v>
      </c>
      <c r="B13" s="29" t="s">
        <v>207</v>
      </c>
      <c r="C13" s="29" t="s">
        <v>208</v>
      </c>
      <c r="D13" s="47">
        <f>BS!C17/BS!C11</f>
        <v>0.5846969876895064</v>
      </c>
      <c r="E13" s="47">
        <f>BS!D17/BS!D11</f>
        <v>0.6397014429753064</v>
      </c>
      <c r="F13" s="47">
        <f>BS!E17/BS!E11</f>
        <v>0.71357810198821803</v>
      </c>
      <c r="G13" s="47">
        <f>BS!F17/BS!F11</f>
        <v>0.70050885853394651</v>
      </c>
      <c r="H13" s="47">
        <f>BS!G17/BS!G11</f>
        <v>0.70100801537115909</v>
      </c>
      <c r="I13" s="47">
        <f>BS!H17/BS!H11</f>
        <v>0.72903280549606175</v>
      </c>
      <c r="J13" s="47">
        <f>BS!I17/BS!I11</f>
        <v>0.73136284216656966</v>
      </c>
      <c r="K13" s="47">
        <f>BS!J17/BS!J11</f>
        <v>0.761143884417262</v>
      </c>
      <c r="L13" s="47">
        <f>BS!K17/BS!K11</f>
        <v>0.75940733179589937</v>
      </c>
      <c r="M13" s="47">
        <f>BS!L17/BS!L11</f>
        <v>0.74589100487016158</v>
      </c>
      <c r="N13" s="47">
        <f>BS!M17/BS!M11</f>
        <v>0.72992334512476253</v>
      </c>
      <c r="O13" s="47">
        <f>BS!N17/BS!N11</f>
        <v>0.72018606253768624</v>
      </c>
      <c r="P13" s="47">
        <f>BS!O17/BS!O11</f>
        <v>0.72916562265096463</v>
      </c>
      <c r="Q13" s="47">
        <f>BS!P17/BS!P11</f>
        <v>0.74148131835865827</v>
      </c>
      <c r="R13" s="47">
        <f>BS!Q17/BS!Q11</f>
        <v>0.75263051396195868</v>
      </c>
      <c r="S13" s="47">
        <f>BS!R17/BS!R11</f>
        <v>0.64674308176647588</v>
      </c>
      <c r="T13" s="47">
        <f>BS!S17/BS!S11</f>
        <v>0.42411953514111794</v>
      </c>
      <c r="U13" s="47">
        <f>BS!T17/BS!T11</f>
        <v>0.54363257213884342</v>
      </c>
      <c r="V13" s="47">
        <f>BS!U17/BS!U11</f>
        <v>0.46366873768752842</v>
      </c>
      <c r="W13" s="47">
        <f>BS!V17/BS!V11</f>
        <v>0.42461139781415425</v>
      </c>
      <c r="X13" s="47">
        <f>BS!W17/BS!W11</f>
        <v>0.42135744376073375</v>
      </c>
      <c r="Y13" s="47">
        <f>BS!X17/BS!X11</f>
        <v>0.41054963538835498</v>
      </c>
      <c r="Z13" s="47">
        <f>BS!Y17/BS!Y11</f>
        <v>0.37649715007226781</v>
      </c>
      <c r="AA13" s="47">
        <f>BS!Z17/BS!Z11</f>
        <v>0.32907961783439493</v>
      </c>
      <c r="AB13" s="47">
        <f>BS!AA17/BS!AA11</f>
        <v>0.32270747871843736</v>
      </c>
      <c r="AC13" s="47">
        <f>BS!AB17/BS!AB11</f>
        <v>0.2874430305648859</v>
      </c>
      <c r="AD13" s="47">
        <f>BS!AC17/BS!AC11</f>
        <v>0.31267102589723111</v>
      </c>
      <c r="AE13" s="47">
        <f>BS!AD17/BS!AD11</f>
        <v>0.27055557387714474</v>
      </c>
      <c r="AF13" s="47">
        <f>BS!AE17/BS!AE11</f>
        <v>0.27837536066860497</v>
      </c>
      <c r="AG13" s="47">
        <f>BS!AF17/BS!AF11</f>
        <v>0.35241511963860994</v>
      </c>
      <c r="AH13" s="47">
        <f>BS!AG17/BS!AG11</f>
        <v>0.3357983657791605</v>
      </c>
      <c r="AI13" s="47">
        <f>BS!AH17/BS!AH11</f>
        <v>0.26897758023583512</v>
      </c>
      <c r="AJ13" s="47">
        <f>BS!AI17/BS!AI11</f>
        <v>0.20869593654277294</v>
      </c>
      <c r="AK13" s="47">
        <f>BS!AJ17/BS!AJ11</f>
        <v>0.2298297850369172</v>
      </c>
      <c r="AL13" s="47">
        <f>BS!AK17/BS!AK11</f>
        <v>0.55356114386811217</v>
      </c>
      <c r="AM13" s="47">
        <f>BS!AL17/BS!AL11</f>
        <v>0.357689586137862</v>
      </c>
      <c r="AN13" s="47">
        <f>BS!AM17/BS!AM11</f>
        <v>0.34388651939994186</v>
      </c>
      <c r="AO13" s="47">
        <f>BS!AN17/BS!AN11</f>
        <v>0.73673171433859064</v>
      </c>
      <c r="AP13" s="47">
        <f>BS!AO17/BS!AO11</f>
        <v>0.66788722760425567</v>
      </c>
      <c r="AQ13" s="47">
        <f>BS!AP17/BS!AP11</f>
        <v>0.60763421534096873</v>
      </c>
      <c r="AR13" s="47">
        <f>BS!AQ17/BS!AQ11</f>
        <v>0.60623134328358208</v>
      </c>
      <c r="AS13" s="47">
        <f>BS!AR17/BS!AR11</f>
        <v>0.59125843987932769</v>
      </c>
      <c r="AT13" s="47">
        <f>BS!AS17/BS!AS11</f>
        <v>0.52446154426464486</v>
      </c>
      <c r="AU13" s="47">
        <f>BS!AT17/BS!AT11</f>
        <v>0.64638842428721455</v>
      </c>
      <c r="AV13" s="47">
        <f>BS!AU17/BS!AU11</f>
        <v>0.60612302597035417</v>
      </c>
      <c r="AW13" s="47">
        <f>BS!AV17/BS!AV11</f>
        <v>0.55051069262687524</v>
      </c>
      <c r="AX13" s="47">
        <f>BS!AW17/BS!AW11</f>
        <v>0.53657232344066308</v>
      </c>
      <c r="AY13" s="47">
        <f>BS!AX17/BS!AX11</f>
        <v>0.53259767605084618</v>
      </c>
      <c r="AZ13" s="47">
        <f>BS!AY17/BS!AY11</f>
        <v>0.54136282753567566</v>
      </c>
      <c r="BA13" s="47">
        <f>BS!AZ17/BS!AZ11</f>
        <v>0.45701256812367924</v>
      </c>
      <c r="BB13" s="47">
        <f>BS!BA17/BS!BA11</f>
        <v>0.40826683337623654</v>
      </c>
      <c r="BC13" s="47">
        <f>BS!BB17/BS!BB11</f>
        <v>0.51151213441194776</v>
      </c>
      <c r="BD13" s="47">
        <f>BS!BC17/BS!BC11</f>
        <v>0.54126656848306332</v>
      </c>
      <c r="BE13" s="47">
        <f>BS!BD17/BS!BD11</f>
        <v>0.56865679764885169</v>
      </c>
      <c r="BF13" s="47">
        <f>BS!BE17/BS!BE11</f>
        <v>0.59290773042368428</v>
      </c>
      <c r="BG13" s="47">
        <f>BS!BF17/BS!BF11</f>
        <v>0.58717994720250144</v>
      </c>
      <c r="BH13" s="47">
        <f>BS!BG17/BS!BG11</f>
        <v>0.66854713757895989</v>
      </c>
      <c r="BI13" s="47">
        <f>BS!BH17/BS!BH11</f>
        <v>0.66043882176528379</v>
      </c>
      <c r="BJ13" s="47">
        <f>BS!BI17/BS!BI11</f>
        <v>0.68453926383098673</v>
      </c>
      <c r="BK13" s="47">
        <f>BS!BJ17/BS!BJ11</f>
        <v>0.71401134195875893</v>
      </c>
      <c r="BL13" s="47">
        <f>BS!BK17/BS!BK11</f>
        <v>0.72369846757133272</v>
      </c>
      <c r="BM13" s="47">
        <f>BS!BL17/BS!BL11</f>
        <v>0.70341182123978863</v>
      </c>
      <c r="BN13" s="47">
        <f>BS!BM17/BS!BM11</f>
        <v>0.69146079172237396</v>
      </c>
      <c r="BO13" s="47">
        <f>BS!BN17/BS!BN11</f>
        <v>0.68057126202273377</v>
      </c>
      <c r="BP13" s="47">
        <f>BS!BO17/BS!BO11</f>
        <v>0.6957287888950785</v>
      </c>
      <c r="BQ13" s="47">
        <f>BS!BP17/BS!BP11</f>
        <v>0.71095286849885531</v>
      </c>
    </row>
    <row r="14" spans="1:69" s="35" customFormat="1">
      <c r="A14" s="48" t="s">
        <v>258</v>
      </c>
      <c r="B14" s="33" t="s">
        <v>209</v>
      </c>
      <c r="C14" s="29" t="s">
        <v>210</v>
      </c>
      <c r="D14" s="49">
        <f>(BS!C13+BS!C15)/BS!C11</f>
        <v>0.35738431698531448</v>
      </c>
      <c r="E14" s="49">
        <f>(BS!D13+BS!D15)/BS!D11</f>
        <v>0.44266965525569041</v>
      </c>
      <c r="F14" s="49">
        <f>(BS!E13+BS!E15)/BS!E11</f>
        <v>0.54443575110456555</v>
      </c>
      <c r="G14" s="49">
        <f>(BS!F13+BS!F15)/BS!F11</f>
        <v>0.54938125507167979</v>
      </c>
      <c r="H14" s="49">
        <f>(BS!G13+BS!G15)/BS!G11</f>
        <v>0.51679786639136238</v>
      </c>
      <c r="I14" s="49">
        <f>(BS!H13+BS!H15)/BS!H11</f>
        <v>0.55460365389792021</v>
      </c>
      <c r="J14" s="49">
        <f>(BS!I13+BS!I15)/BS!I11</f>
        <v>0.56142724999143523</v>
      </c>
      <c r="K14" s="49">
        <f>(BS!J13+BS!J15)/BS!J11</f>
        <v>0.58891693040709781</v>
      </c>
      <c r="L14" s="49">
        <f>(BS!K13+BS!K15)/BS!K11</f>
        <v>0.57884390004158626</v>
      </c>
      <c r="M14" s="49">
        <f>(BS!L13+BS!L15)/BS!L11</f>
        <v>0.55718365138248704</v>
      </c>
      <c r="N14" s="49">
        <f>(BS!M13+BS!M15)/BS!M11</f>
        <v>0.51604227132142333</v>
      </c>
      <c r="O14" s="49">
        <f>(BS!N13+BS!N15)/BS!N11</f>
        <v>0.53351365320010324</v>
      </c>
      <c r="P14" s="49">
        <f>(BS!O13+BS!O15)/BS!O11</f>
        <v>0.52043884454307909</v>
      </c>
      <c r="Q14" s="49">
        <f>(BS!P13+BS!P15)/BS!P11</f>
        <v>0.53385084049034726</v>
      </c>
      <c r="R14" s="49">
        <f>(BS!Q13+BS!Q15)/BS!Q11</f>
        <v>0.5049466670520899</v>
      </c>
      <c r="S14" s="49">
        <f>(BS!R13+BS!R15)/BS!R11</f>
        <v>0.44262431948237174</v>
      </c>
      <c r="T14" s="49">
        <f>(BS!S13+BS!S15)/BS!S11</f>
        <v>0.1486485888212507</v>
      </c>
      <c r="U14" s="49">
        <f>(BS!T13+BS!T15)/BS!T11</f>
        <v>0.28033221362753863</v>
      </c>
      <c r="V14" s="49">
        <f>(BS!U13+BS!U15)/BS!U11</f>
        <v>0.19519371621962925</v>
      </c>
      <c r="W14" s="49">
        <f>(BS!V13+BS!V15)/BS!V11</f>
        <v>0.14898894652532182</v>
      </c>
      <c r="X14" s="49">
        <f>(BS!W13+BS!W15)/BS!W11</f>
        <v>0.17954207644381462</v>
      </c>
      <c r="Y14" s="49">
        <f>(BS!X13+BS!X15)/BS!X11</f>
        <v>0.14828565860862963</v>
      </c>
      <c r="Z14" s="49">
        <f>(BS!Y13+BS!Y15)/BS!Y11</f>
        <v>0.10884537959340815</v>
      </c>
      <c r="AA14" s="49">
        <f>(BS!Z13+BS!Z15)/BS!Z11</f>
        <v>5.2665605095541405E-2</v>
      </c>
      <c r="AB14" s="49">
        <f>(BS!AA13+BS!AA15)/BS!AA11</f>
        <v>4.956350406544649E-2</v>
      </c>
      <c r="AC14" s="49">
        <f>(BS!AB13+BS!AB15)/BS!AB11</f>
        <v>2.7265188364994634E-2</v>
      </c>
      <c r="AD14" s="49">
        <f>(BS!AC13+BS!AC15)/BS!AC11</f>
        <v>1.7994733693126774E-2</v>
      </c>
      <c r="AE14" s="49">
        <f>(BS!AD13+BS!AD15)/BS!AD11</f>
        <v>1.2912722944592515E-2</v>
      </c>
      <c r="AF14" s="49">
        <f>(BS!AE13+BS!AE15)/BS!AE11</f>
        <v>6.7960467404402092E-3</v>
      </c>
      <c r="AG14" s="49">
        <f>(BS!AF13+BS!AF15)/BS!AF11</f>
        <v>9.7091640461634231E-3</v>
      </c>
      <c r="AH14" s="49">
        <f>(BS!AG13+BS!AG15)/BS!AG11</f>
        <v>2.1047857299779597E-3</v>
      </c>
      <c r="AI14" s="49">
        <f>(BS!AH13+BS!AH15)/BS!AH11</f>
        <v>3.3790889078952903E-3</v>
      </c>
      <c r="AJ14" s="49">
        <f>(BS!AI13+BS!AI15)/BS!AI11</f>
        <v>3.3683491455584664E-3</v>
      </c>
      <c r="AK14" s="49">
        <f>(BS!AJ13+BS!AJ15)/BS!AJ11</f>
        <v>3.0600829561296321E-3</v>
      </c>
      <c r="AL14" s="49">
        <f>(BS!AK13+BS!AK15)/BS!AK11</f>
        <v>2.7015244998679468E-3</v>
      </c>
      <c r="AM14" s="49">
        <f>(BS!AL13+BS!AL15)/BS!AL11</f>
        <v>7.2818508163335752E-2</v>
      </c>
      <c r="AN14" s="49">
        <f>(BS!AM13+BS!AM15)/BS!AM11</f>
        <v>3.0703797952283669E-3</v>
      </c>
      <c r="AO14" s="49">
        <f>(BS!AN13+BS!AN15)/BS!AN11</f>
        <v>0.43456163078420484</v>
      </c>
      <c r="AP14" s="49">
        <f>(BS!AO13+BS!AO15)/BS!AO11</f>
        <v>0.35810514419967132</v>
      </c>
      <c r="AQ14" s="49">
        <f>(BS!AP13+BS!AP15)/BS!AP11</f>
        <v>0.35176468691818524</v>
      </c>
      <c r="AR14" s="49">
        <f>(BS!AQ13+BS!AQ15)/BS!AQ11</f>
        <v>0.26369402985074625</v>
      </c>
      <c r="AS14" s="49">
        <f>(BS!AR13+BS!AR15)/BS!AR11</f>
        <v>0.24188335009337739</v>
      </c>
      <c r="AT14" s="49">
        <f>(BS!AS13+BS!AS15)/BS!AS11</f>
        <v>0.20546188374636945</v>
      </c>
      <c r="AU14" s="49">
        <f>(BS!AT13+BS!AT15)/BS!AT11</f>
        <v>0.33179042358707067</v>
      </c>
      <c r="AV14" s="49">
        <f>(BS!AU13+BS!AU15)/BS!AU11</f>
        <v>0.32913284058322223</v>
      </c>
      <c r="AW14" s="49">
        <f>(BS!AV13+BS!AV15)/BS!AV11</f>
        <v>0.23124800510692625</v>
      </c>
      <c r="AX14" s="49">
        <f>(BS!AW13+BS!AW15)/BS!AW11</f>
        <v>0.18589817042893697</v>
      </c>
      <c r="AY14" s="49">
        <f>(BS!AX13+BS!AX15)/BS!AX11</f>
        <v>0.2238165795835608</v>
      </c>
      <c r="AZ14" s="49">
        <f>(BS!AY13+BS!AY15)/BS!AY11</f>
        <v>0.2067269111335962</v>
      </c>
      <c r="BA14" s="49">
        <f>(BS!AZ13+BS!AZ15)/BS!AZ11</f>
        <v>0.1412523634745857</v>
      </c>
      <c r="BB14" s="49">
        <f>(BS!BA13+BS!BA15)/BS!BA11</f>
        <v>7.5203177288272707E-2</v>
      </c>
      <c r="BC14" s="49">
        <f>(BS!BB13+BS!BB15)/BS!BB11</f>
        <v>0.1801329708839616</v>
      </c>
      <c r="BD14" s="49">
        <f>(BS!BC13+BS!BC15)/BS!BC11</f>
        <v>0.22129602356406478</v>
      </c>
      <c r="BE14" s="49">
        <f>(BS!BD13+BS!BD15)/BS!BD11</f>
        <v>0.24053009687602048</v>
      </c>
      <c r="BF14" s="49">
        <f>(BS!BE13+BS!BE15)/BS!BE11</f>
        <v>0.2151705498135589</v>
      </c>
      <c r="BG14" s="49">
        <f>(BS!BF13+BS!BF15)/BS!BF11</f>
        <v>0.21416305712894376</v>
      </c>
      <c r="BH14" s="49">
        <f>(BS!BG13+BS!BG15)/BS!BG11</f>
        <v>0.1125302927972667</v>
      </c>
      <c r="BI14" s="49">
        <f>(BS!BH13+BS!BH15)/BS!BH11</f>
        <v>0.35119529809200439</v>
      </c>
      <c r="BJ14" s="49">
        <f>(BS!BI13+BS!BI15)/BS!BI11</f>
        <v>0.4365829414121033</v>
      </c>
      <c r="BK14" s="49">
        <f>(BS!BJ13+BS!BJ15)/BS!BJ11</f>
        <v>0.49471184417134922</v>
      </c>
      <c r="BL14" s="49">
        <f>(BS!BK13+BS!BK15)/BS!BK11</f>
        <v>0.50095454310923071</v>
      </c>
      <c r="BM14" s="49">
        <f>(BS!BL13+BS!BL15)/BS!BL11</f>
        <v>0.49441374339259975</v>
      </c>
      <c r="BN14" s="49">
        <f>(BS!BM13+BS!BM15)/BS!BM11</f>
        <v>0.49490205196768006</v>
      </c>
      <c r="BO14" s="49">
        <f>(BS!BN13+BS!BN15)/BS!BN11</f>
        <v>0.48424366074030895</v>
      </c>
      <c r="BP14" s="49">
        <f>(BS!BO13+BS!BO15)/BS!BO11</f>
        <v>0.50599697593251547</v>
      </c>
      <c r="BQ14" s="49">
        <f>(BS!BP13+BS!BP15)/BS!BP11</f>
        <v>0.49796956066584608</v>
      </c>
    </row>
    <row r="15" spans="1:69" s="35" customFormat="1">
      <c r="A15" s="48" t="s">
        <v>259</v>
      </c>
      <c r="B15" s="33" t="s">
        <v>211</v>
      </c>
      <c r="C15" s="29" t="s">
        <v>212</v>
      </c>
      <c r="D15" s="34">
        <f>BS!C17/BS!C20</f>
        <v>1.4078804399626377</v>
      </c>
      <c r="E15" s="34">
        <f>BS!D17/BS!D20</f>
        <v>1.7754760059487653</v>
      </c>
      <c r="F15" s="34">
        <f>BS!E17/BS!E20</f>
        <v>2.4913531644806879</v>
      </c>
      <c r="G15" s="34">
        <f>BS!F17/BS!F20</f>
        <v>2.3389969235979793</v>
      </c>
      <c r="H15" s="34">
        <f>BS!G17/BS!G20</f>
        <v>2.3445712641473242</v>
      </c>
      <c r="I15" s="34">
        <f>BS!H17/BS!H20</f>
        <v>2.6904836462978761</v>
      </c>
      <c r="J15" s="34">
        <f>BS!I17/BS!I20</f>
        <v>2.7224932249322493</v>
      </c>
      <c r="K15" s="34">
        <f>BS!J17/BS!J20</f>
        <v>3.1866208765904815</v>
      </c>
      <c r="L15" s="34">
        <f>BS!K17/BS!K20</f>
        <v>3.1564026346458549</v>
      </c>
      <c r="M15" s="34">
        <f>BS!L17/BS!L20</f>
        <v>2.9353568267244809</v>
      </c>
      <c r="N15" s="34">
        <f>BS!M17/BS!M20</f>
        <v>2.7026207188458962</v>
      </c>
      <c r="O15" s="34">
        <f>BS!N17/BS!N20</f>
        <v>2.5738033961753004</v>
      </c>
      <c r="P15" s="34">
        <f>BS!O17/BS!O20</f>
        <v>2.6922934591544081</v>
      </c>
      <c r="Q15" s="34">
        <f>BS!P17/BS!P20</f>
        <v>2.868192401612812</v>
      </c>
      <c r="R15" s="34">
        <f>BS!Q17/BS!Q20</f>
        <v>3.0425357873210634</v>
      </c>
      <c r="S15" s="34">
        <f>BS!R17/BS!R20</f>
        <v>1.8308008941496223</v>
      </c>
      <c r="T15" s="34">
        <f>BS!S17/BS!S20</f>
        <v>0.73647147458812867</v>
      </c>
      <c r="U15" s="34">
        <f>BS!T17/BS!T20</f>
        <v>1.1912034483922882</v>
      </c>
      <c r="V15" s="34">
        <f>BS!U17/BS!U20</f>
        <v>0.86451931906477364</v>
      </c>
      <c r="W15" s="34">
        <f>BS!V17/BS!V20</f>
        <v>0.73795587225936798</v>
      </c>
      <c r="X15" s="34">
        <f>BS!W17/BS!W20</f>
        <v>0.72818745050542688</v>
      </c>
      <c r="Y15" s="34">
        <f>BS!X17/BS!X20</f>
        <v>0.69649568485523394</v>
      </c>
      <c r="Z15" s="34">
        <f>BS!Y17/BS!Y20</f>
        <v>0.60384190724373776</v>
      </c>
      <c r="AA15" s="34">
        <f>BS!Z17/BS!Z20</f>
        <v>0.49048749228651445</v>
      </c>
      <c r="AB15" s="34">
        <f>BS!AA17/BS!AA20</f>
        <v>0.47646898154370421</v>
      </c>
      <c r="AC15" s="34">
        <f>BS!AB17/BS!AB20</f>
        <v>0.40339656040801758</v>
      </c>
      <c r="AD15" s="34">
        <f>BS!AC17/BS!AC20</f>
        <v>0.45490738449574036</v>
      </c>
      <c r="AE15" s="34">
        <f>BS!AD17/BS!AD20</f>
        <v>0.37090635583467596</v>
      </c>
      <c r="AF15" s="34">
        <f>BS!AE17/BS!AE20</f>
        <v>0.38576199522029536</v>
      </c>
      <c r="AG15" s="34">
        <f>BS!AF17/BS!AF20</f>
        <v>0.54419911632578866</v>
      </c>
      <c r="AH15" s="34">
        <f>BS!AG17/BS!AG20</f>
        <v>0.50556420980751993</v>
      </c>
      <c r="AI15" s="34">
        <f>BS!AH17/BS!AH20</f>
        <v>0.36794533684967634</v>
      </c>
      <c r="AJ15" s="34">
        <f>BS!AI17/BS!AI20</f>
        <v>0.26373671788184083</v>
      </c>
      <c r="AK15" s="34">
        <f>BS!AJ17/BS!AJ20</f>
        <v>0.2984142733277913</v>
      </c>
      <c r="AL15" s="34">
        <f>BS!AK17/BS!AK20</f>
        <v>1.2399483966614635</v>
      </c>
      <c r="AM15" s="34">
        <f>BS!AL17/BS!AL20</f>
        <v>0.55687589005024585</v>
      </c>
      <c r="AN15" s="34">
        <f>BS!AM17/BS!AM20</f>
        <v>0.52412658719561056</v>
      </c>
      <c r="AO15" s="34">
        <f>BS!AN17/BS!AN20</f>
        <v>2.7983701948736641</v>
      </c>
      <c r="AP15" s="34">
        <f>BS!AO17/BS!AO20</f>
        <v>2.0110254200293265</v>
      </c>
      <c r="AQ15" s="34">
        <f>BS!AP17/BS!AP20</f>
        <v>1.5486422086192022</v>
      </c>
      <c r="AR15" s="34">
        <f>BS!AQ17/BS!AQ20</f>
        <v>1.5395622097981616</v>
      </c>
      <c r="AS15" s="34">
        <f>BS!AR17/BS!AR20</f>
        <v>1.4465336965117301</v>
      </c>
      <c r="AT15" s="34">
        <f>BS!AS17/BS!AS20</f>
        <v>1.1028793527405409</v>
      </c>
      <c r="AU15" s="34">
        <f>BS!AT17/BS!AT20</f>
        <v>1.8279617203827963</v>
      </c>
      <c r="AV15" s="34">
        <f>BS!AU17/BS!AU20</f>
        <v>1.5388638228055782</v>
      </c>
      <c r="AW15" s="34">
        <f>BS!AV17/BS!AV20</f>
        <v>1.2247470264512692</v>
      </c>
      <c r="AX15" s="34">
        <f>BS!AW17/BS!AW20</f>
        <v>1.1578340064287482</v>
      </c>
      <c r="AY15" s="34">
        <f>BS!AX17/BS!AX20</f>
        <v>1.1394844414782681</v>
      </c>
      <c r="AZ15" s="34">
        <f>BS!AY17/BS!AY20</f>
        <v>1.1803727653100038</v>
      </c>
      <c r="BA15" s="34">
        <f>BS!AZ17/BS!AZ20</f>
        <v>0.84166325276526011</v>
      </c>
      <c r="BB15" s="34">
        <f>BS!BA17/BS!BA20</f>
        <v>0.68995090423217942</v>
      </c>
      <c r="BC15" s="34">
        <f>BS!BB17/BS!BB20</f>
        <v>1.0471337579617834</v>
      </c>
      <c r="BD15" s="34">
        <f>BS!BC17/BS!BC20</f>
        <v>1.1799152433543085</v>
      </c>
      <c r="BE15" s="34">
        <f>BS!BD17/BS!BD20</f>
        <v>1.3183395369377326</v>
      </c>
      <c r="BF15" s="34">
        <f>BS!BE17/BS!BE20</f>
        <v>1.4564455646400689</v>
      </c>
      <c r="BG15" s="34">
        <f>BS!BF17/BS!BF20</f>
        <v>1.4223629477866766</v>
      </c>
      <c r="BH15" s="34">
        <f>BS!BG17/BS!BG20</f>
        <v>2.0170202565024571</v>
      </c>
      <c r="BI15" s="34">
        <f>BS!BH17/BS!BH20</f>
        <v>1.9449774123140955</v>
      </c>
      <c r="BJ15" s="34">
        <f>BS!BI17/BS!BI20</f>
        <v>2.1699666086629357</v>
      </c>
      <c r="BK15" s="34">
        <f>BS!BJ17/BS!BJ20</f>
        <v>2.4966421635357112</v>
      </c>
      <c r="BL15" s="34">
        <f>BS!BK17/BS!BK20</f>
        <v>2.6192343604108306</v>
      </c>
      <c r="BM15" s="34">
        <f>BS!BL17/BS!BL20</f>
        <v>2.3716785482825666</v>
      </c>
      <c r="BN15" s="34">
        <f>BS!BM17/BS!BM20</f>
        <v>2.2410791665096648</v>
      </c>
      <c r="BO15" s="34">
        <f>BS!BN17/BS!BN20</f>
        <v>2.1305887076170662</v>
      </c>
      <c r="BP15" s="34">
        <f>BS!BO17/BS!BO20</f>
        <v>2.2865416230757738</v>
      </c>
      <c r="BQ15" s="34">
        <f>BS!BP17/BS!BP20</f>
        <v>2.4596433972777203</v>
      </c>
    </row>
    <row r="16" spans="1:69" s="35" customFormat="1">
      <c r="A16" s="48" t="s">
        <v>260</v>
      </c>
      <c r="B16" s="33" t="s">
        <v>213</v>
      </c>
      <c r="C16" s="29" t="s">
        <v>214</v>
      </c>
      <c r="D16" s="34">
        <f>(BS!C13+BS!C15)/BS!C20</f>
        <v>0.86053870641834584</v>
      </c>
      <c r="E16" s="34">
        <f>(BS!D13+BS!D15)/BS!D20</f>
        <v>1.2286190067237805</v>
      </c>
      <c r="F16" s="34">
        <f>(BS!E13+BS!E15)/BS!E20</f>
        <v>1.900817482475345</v>
      </c>
      <c r="G16" s="34">
        <f>(BS!F13+BS!F15)/BS!F20</f>
        <v>1.8343823205667353</v>
      </c>
      <c r="H16" s="34">
        <f>(BS!G13+BS!G15)/BS!G20</f>
        <v>1.7284672933051985</v>
      </c>
      <c r="I16" s="34">
        <f>(BS!H13+BS!H15)/BS!H20</f>
        <v>2.0467557148873219</v>
      </c>
      <c r="J16" s="34">
        <f>(BS!I13+BS!I15)/BS!I20</f>
        <v>2.0899091343854619</v>
      </c>
      <c r="K16" s="34">
        <f>(BS!J13+BS!J15)/BS!J20</f>
        <v>2.4655719154199396</v>
      </c>
      <c r="L16" s="34">
        <f>(BS!K13+BS!K15)/BS!K20</f>
        <v>2.4059083111815309</v>
      </c>
      <c r="M16" s="34">
        <f>(BS!L13+BS!L15)/BS!L20</f>
        <v>2.1927236340778182</v>
      </c>
      <c r="N16" s="34">
        <f>(BS!M13+BS!M15)/BS!M20</f>
        <v>1.9107027382925941</v>
      </c>
      <c r="O16" s="34">
        <f>(BS!N13+BS!N15)/BS!N20</f>
        <v>1.9066729057124208</v>
      </c>
      <c r="P16" s="34">
        <f>(BS!O13+BS!O15)/BS!O20</f>
        <v>1.9216129415962888</v>
      </c>
      <c r="Q16" s="34">
        <f>(BS!P13+BS!P15)/BS!P20</f>
        <v>2.0650377647793743</v>
      </c>
      <c r="R16" s="34">
        <f>(BS!Q13+BS!Q15)/BS!Q20</f>
        <v>2.0412649722465672</v>
      </c>
      <c r="S16" s="34">
        <f>(BS!R13+BS!R15)/BS!R20</f>
        <v>1.2529813193630661</v>
      </c>
      <c r="T16" s="34">
        <f>(BS!S13+BS!S15)/BS!S20</f>
        <v>0.25812403422588159</v>
      </c>
      <c r="U16" s="34">
        <f>(BS!T13+BS!T15)/BS!T20</f>
        <v>0.61426175818486717</v>
      </c>
      <c r="V16" s="34">
        <f>(BS!U13+BS!U15)/BS!U20</f>
        <v>0.36394245485154575</v>
      </c>
      <c r="W16" s="34">
        <f>(BS!V13+BS!V15)/BS!V20</f>
        <v>0.25893621451542004</v>
      </c>
      <c r="X16" s="34">
        <f>(BS!W13+BS!W15)/BS!W20</f>
        <v>0.31028355815238001</v>
      </c>
      <c r="Y16" s="34">
        <f>(BS!X13+BS!X15)/BS!X20</f>
        <v>0.2515659799554566</v>
      </c>
      <c r="Z16" s="34">
        <f>(BS!Y13+BS!Y15)/BS!Y20</f>
        <v>0.17457078120176031</v>
      </c>
      <c r="AA16" s="34">
        <f>(BS!Z13+BS!Z15)/BS!Z20</f>
        <v>7.8497175677600034E-2</v>
      </c>
      <c r="AB16" s="34">
        <f>(BS!AA13+BS!AA15)/BS!AA20</f>
        <v>7.3179191252660925E-2</v>
      </c>
      <c r="AC16" s="34">
        <f>(BS!AB13+BS!AB15)/BS!AB20</f>
        <v>3.8263871570310172E-2</v>
      </c>
      <c r="AD16" s="34">
        <f>(BS!AC13+BS!AC15)/BS!AC20</f>
        <v>2.6180670932164446E-2</v>
      </c>
      <c r="AE16" s="34">
        <f>(BS!AD13+BS!AD15)/BS!AD20</f>
        <v>1.7702133955874132E-2</v>
      </c>
      <c r="AF16" s="34">
        <f>(BS!AE13+BS!AE15)/BS!AE20</f>
        <v>9.4177032906428097E-3</v>
      </c>
      <c r="AG16" s="34">
        <f>(BS!AF13+BS!AF15)/BS!AF20</f>
        <v>1.4992882540347679E-2</v>
      </c>
      <c r="AH16" s="34">
        <f>(BS!AG13+BS!AG15)/BS!AG20</f>
        <v>3.1688788357304419E-3</v>
      </c>
      <c r="AI16" s="34">
        <f>(BS!AH13+BS!AH15)/BS!AH20</f>
        <v>4.6223927115799568E-3</v>
      </c>
      <c r="AJ16" s="34">
        <f>(BS!AI13+BS!AI15)/BS!AI20</f>
        <v>4.2567064938881594E-3</v>
      </c>
      <c r="AK16" s="34">
        <f>(BS!AJ13+BS!AJ15)/BS!AJ20</f>
        <v>3.9732553878058154E-3</v>
      </c>
      <c r="AL16" s="34">
        <f>(BS!AK13+BS!AK15)/BS!AK20</f>
        <v>6.0512754720208704E-3</v>
      </c>
      <c r="AM16" s="34">
        <f>(BS!AL13+BS!AL15)/BS!AL20</f>
        <v>0.11336889056076524</v>
      </c>
      <c r="AN16" s="34">
        <f>(BS!AM13+BS!AM15)/BS!AM20</f>
        <v>4.6796474786957682E-3</v>
      </c>
      <c r="AO16" s="34">
        <f>(BS!AN13+BS!AN15)/BS!AN20</f>
        <v>1.6506202892513571</v>
      </c>
      <c r="AP16" s="34">
        <f>(BS!AO13+BS!AO15)/BS!AO20</f>
        <v>1.0782636922284781</v>
      </c>
      <c r="AQ16" s="34">
        <f>(BS!AP13+BS!AP15)/BS!AP20</f>
        <v>0.89652232858140579</v>
      </c>
      <c r="AR16" s="34">
        <f>(BS!AQ13+BS!AQ15)/BS!AQ20</f>
        <v>0.66966739315834356</v>
      </c>
      <c r="AS16" s="34">
        <f>(BS!AR13+BS!AR15)/BS!AR20</f>
        <v>0.59177576662859155</v>
      </c>
      <c r="AT16" s="34">
        <f>(BS!AS13+BS!AS15)/BS!AS20</f>
        <v>0.43206155310541766</v>
      </c>
      <c r="AU16" s="34">
        <f>(BS!AT13+BS!AT15)/BS!AT20</f>
        <v>0.9382906170938291</v>
      </c>
      <c r="AV16" s="34">
        <f>(BS!AU13+BS!AU15)/BS!AU20</f>
        <v>0.83562346185397851</v>
      </c>
      <c r="AW16" s="34">
        <f>(BS!AV13+BS!AV15)/BS!AV20</f>
        <v>0.51446831173442209</v>
      </c>
      <c r="AX16" s="34">
        <f>(BS!AW13+BS!AW15)/BS!AW20</f>
        <v>0.40113739388444736</v>
      </c>
      <c r="AY16" s="34">
        <f>(BS!AX13+BS!AX15)/BS!AX20</f>
        <v>0.47885208976391092</v>
      </c>
      <c r="AZ16" s="34">
        <f>(BS!AY13+BS!AY15)/BS!AY20</f>
        <v>0.45074172689235459</v>
      </c>
      <c r="BA16" s="34">
        <f>(BS!AZ13+BS!AZ15)/BS!AZ20</f>
        <v>0.26013928717738632</v>
      </c>
      <c r="BB16" s="34">
        <f>(BS!BA13+BS!BA15)/BS!BA20</f>
        <v>0.12708967745944938</v>
      </c>
      <c r="BC16" s="34">
        <f>(BS!BB13+BS!BB15)/BS!BB20</f>
        <v>0.36875628561850488</v>
      </c>
      <c r="BD16" s="34">
        <f>(BS!BC13+BS!BC15)/BS!BC20</f>
        <v>0.4824065750609991</v>
      </c>
      <c r="BE16" s="34">
        <f>(BS!BD13+BS!BD15)/BS!BD20</f>
        <v>0.55763043341114127</v>
      </c>
      <c r="BF16" s="34">
        <f>(BS!BE13+BS!BE15)/BS!BE20</f>
        <v>0.52855474273068181</v>
      </c>
      <c r="BG16" s="34">
        <f>(BS!BF13+BS!BF15)/BS!BF20</f>
        <v>0.51878065437387477</v>
      </c>
      <c r="BH16" s="34">
        <f>(BS!BG13+BS!BG15)/BS!BG20</f>
        <v>0.33950617283950618</v>
      </c>
      <c r="BI16" s="34">
        <f>(BS!BH13+BS!BH15)/BS!BH20</f>
        <v>1.0342622201918685</v>
      </c>
      <c r="BJ16" s="34">
        <f>(BS!BI13+BS!BI15)/BS!BI20</f>
        <v>1.3839533461882141</v>
      </c>
      <c r="BK16" s="34">
        <f>(BS!BJ13+BS!BJ15)/BS!BJ20</f>
        <v>1.729830293130048</v>
      </c>
      <c r="BL16" s="34">
        <f>(BS!BK13+BS!BK15)/BS!BK20</f>
        <v>1.8130718954248364</v>
      </c>
      <c r="BM16" s="34">
        <f>(BS!BL13+BS!BL15)/BS!BL20</f>
        <v>1.6670042125729101</v>
      </c>
      <c r="BN16" s="34">
        <f>(BS!BM13+BS!BM15)/BS!BM20</f>
        <v>1.6040167300953314</v>
      </c>
      <c r="BO16" s="34">
        <f>(BS!BN13+BS!BN15)/BS!BN20</f>
        <v>1.5159677360487609</v>
      </c>
      <c r="BP16" s="34">
        <f>(BS!BO13+BS!BO15)/BS!BO20</f>
        <v>1.6629801225526826</v>
      </c>
      <c r="BQ16" s="34">
        <f>(BS!BP13+BS!BP15)/BS!BP20</f>
        <v>1.7227971026028817</v>
      </c>
    </row>
    <row r="17" spans="1:73" s="35" customFormat="1">
      <c r="A17" s="48" t="s">
        <v>261</v>
      </c>
      <c r="B17" s="35" t="s">
        <v>215</v>
      </c>
      <c r="C17" s="29" t="s">
        <v>216</v>
      </c>
      <c r="D17" s="50">
        <f>BS!C15/BS!C20</f>
        <v>0.60801769000552819</v>
      </c>
      <c r="E17" s="50">
        <f>BS!D15/BS!D20</f>
        <v>1.1216040719716807</v>
      </c>
      <c r="F17" s="50">
        <f>BS!E15/BS!E20</f>
        <v>1.7249382368891477</v>
      </c>
      <c r="G17" s="50">
        <f>BS!F15/BS!F20</f>
        <v>1.5081425870000846</v>
      </c>
      <c r="H17" s="50">
        <f>BS!G15/BS!G20</f>
        <v>1.3126510646460772</v>
      </c>
      <c r="I17" s="50">
        <f>BS!H15/BS!H20</f>
        <v>1.2973145158677883</v>
      </c>
      <c r="J17" s="50">
        <f>BS!I15/BS!I20</f>
        <v>1.2497050852861471</v>
      </c>
      <c r="K17" s="50">
        <f>BS!J15/BS!J20</f>
        <v>1.7532467532467533</v>
      </c>
      <c r="L17" s="50">
        <f>BS!K15/BS!K20</f>
        <v>1.6848769756570245</v>
      </c>
      <c r="M17" s="50">
        <f>BS!L15/BS!L20</f>
        <v>1.6738335621095306</v>
      </c>
      <c r="N17" s="50">
        <f>BS!M15/BS!M20</f>
        <v>1.4319071637684739</v>
      </c>
      <c r="O17" s="50">
        <f>BS!N15/BS!N20</f>
        <v>0.83302343336329709</v>
      </c>
      <c r="P17" s="50">
        <f>BS!O15/BS!O20</f>
        <v>0.89408297318372254</v>
      </c>
      <c r="Q17" s="50">
        <f>BS!P15/BS!P20</f>
        <v>0.96043216536998133</v>
      </c>
      <c r="R17" s="50">
        <f>BS!Q15/BS!Q20</f>
        <v>0.96938358165352034</v>
      </c>
      <c r="S17" s="50">
        <f>BS!R15/BS!R20</f>
        <v>0.17856404297432765</v>
      </c>
      <c r="T17" s="50">
        <f>BS!S15/BS!S20</f>
        <v>8.5564703983025445E-2</v>
      </c>
      <c r="U17" s="50">
        <f>BS!T15/BS!T20</f>
        <v>0.20407864675362675</v>
      </c>
      <c r="V17" s="50">
        <f>BS!U15/BS!U20</f>
        <v>0.14231671807429383</v>
      </c>
      <c r="W17" s="50">
        <f>BS!V15/BS!V20</f>
        <v>8.5833931008953562E-2</v>
      </c>
      <c r="X17" s="50">
        <f>BS!W15/BS!W20</f>
        <v>7.4067172869986486E-2</v>
      </c>
      <c r="Y17" s="50">
        <f>BS!X15/BS!X20</f>
        <v>6.6867344097995551E-2</v>
      </c>
      <c r="Z17" s="50">
        <f>BS!Y15/BS!Y20</f>
        <v>5.7832687084975118E-2</v>
      </c>
      <c r="AA17" s="50">
        <f>BS!Z15/BS!Z20</f>
        <v>1.9437983576209236E-2</v>
      </c>
      <c r="AB17" s="50">
        <f>BS!AA15/BS!AA20</f>
        <v>1.7753942068821995E-2</v>
      </c>
      <c r="AC17" s="50">
        <f>BS!AB15/BS!AB20</f>
        <v>2.0024351959159123E-2</v>
      </c>
      <c r="AD17" s="50">
        <f>BS!AC15/BS!AC20</f>
        <v>1.809448902400226E-2</v>
      </c>
      <c r="AE17" s="50">
        <f>BS!AD15/BS!AD20</f>
        <v>2.3468582514056487E-3</v>
      </c>
      <c r="AF17" s="50">
        <f>BS!AE15/BS!AE20</f>
        <v>2.1868680678963173E-3</v>
      </c>
      <c r="AG17" s="50">
        <f>BS!AF15/BS!AF20</f>
        <v>3.5186748584210949E-3</v>
      </c>
      <c r="AH17" s="50">
        <f>BS!AG15/BS!AG20</f>
        <v>3.0461781400708461E-3</v>
      </c>
      <c r="AI17" s="50">
        <f>BS!AH15/BS!AH20</f>
        <v>3.8887556940781589E-3</v>
      </c>
      <c r="AJ17" s="50">
        <f>BS!AI15/BS!AI20</f>
        <v>3.7240441926033414E-3</v>
      </c>
      <c r="AK17" s="50">
        <f>BS!AJ15/BS!AJ20</f>
        <v>3.2760362196419153E-3</v>
      </c>
      <c r="AL17" s="50">
        <f>BS!AK15/BS!AK20</f>
        <v>5.7804292200340701E-3</v>
      </c>
      <c r="AM17" s="50">
        <f>BS!AL15/BS!AL20</f>
        <v>4.3797189456431197E-3</v>
      </c>
      <c r="AN17" s="50">
        <f>BS!AM15/BS!AM20</f>
        <v>3.9573672582485613E-3</v>
      </c>
      <c r="AO17" s="50">
        <f>BS!AN15/BS!AN20</f>
        <v>8.4874835652638016E-3</v>
      </c>
      <c r="AP17" s="50">
        <f>BS!AO15/BS!AO20</f>
        <v>0.80244909837808798</v>
      </c>
      <c r="AQ17" s="50">
        <f>BS!AP15/BS!AP20</f>
        <v>0.36805184667844376</v>
      </c>
      <c r="AR17" s="50">
        <f>BS!AQ15/BS!AQ20</f>
        <v>9.2580308916895657E-2</v>
      </c>
      <c r="AS17" s="50">
        <f>BS!AR15/BS!AR20</f>
        <v>8.584482910113346E-2</v>
      </c>
      <c r="AT17" s="50">
        <f>BS!AS15/BS!AS20</f>
        <v>2.0623463155389865E-3</v>
      </c>
      <c r="AU17" s="50">
        <f>BS!AT15/BS!AT20</f>
        <v>0.36255637443625566</v>
      </c>
      <c r="AV17" s="50">
        <f>BS!AU15/BS!AU20</f>
        <v>0.33798195242001638</v>
      </c>
      <c r="AW17" s="50">
        <f>BS!AV15/BS!AV20</f>
        <v>7.3051659861530269E-2</v>
      </c>
      <c r="AX17" s="50">
        <f>BS!AW15/BS!AW20</f>
        <v>6.7831533833347071E-2</v>
      </c>
      <c r="AY17" s="50">
        <f>BS!AX15/BS!AX20</f>
        <v>6.757320430466339E-2</v>
      </c>
      <c r="AZ17" s="50">
        <f>BS!AY15/BS!AY20</f>
        <v>6.1620387980220626E-2</v>
      </c>
      <c r="BA17" s="50">
        <f>BS!AZ15/BS!AZ20</f>
        <v>0</v>
      </c>
      <c r="BB17" s="50">
        <f>BS!BA15/BS!BA20</f>
        <v>0</v>
      </c>
      <c r="BC17" s="50">
        <f>BS!BB15/BS!BB20</f>
        <v>0</v>
      </c>
      <c r="BD17" s="50">
        <f>BS!BC15/BS!BC20</f>
        <v>0.2014254526775395</v>
      </c>
      <c r="BE17" s="50">
        <f>BS!BD15/BS!BD20</f>
        <v>0.4966879061257965</v>
      </c>
      <c r="BF17" s="50">
        <f>BS!BE15/BS!BE20</f>
        <v>0.48398598389377268</v>
      </c>
      <c r="BG17" s="50">
        <f>BS!BF15/BS!BF20</f>
        <v>0.4887936921835227</v>
      </c>
      <c r="BH17" s="50">
        <f>BS!BG15/BS!BG20</f>
        <v>0.14221503056454515</v>
      </c>
      <c r="BI17" s="50">
        <f>BS!BH15/BS!BH20</f>
        <v>1.0342622201918685</v>
      </c>
      <c r="BJ17" s="50">
        <f>BS!BI15/BS!BI20</f>
        <v>1.3839533461882141</v>
      </c>
      <c r="BK17" s="50">
        <f>BS!BJ15/BS!BJ20</f>
        <v>1.729830293130048</v>
      </c>
      <c r="BL17" s="50">
        <f>BS!BK15/BS!BK20</f>
        <v>1.8130718954248364</v>
      </c>
      <c r="BM17" s="50">
        <f>BS!BL15/BS!BL20</f>
        <v>1.6126458198314972</v>
      </c>
      <c r="BN17" s="50">
        <f>BS!BM15/BS!BM20</f>
        <v>1.5166358943441727</v>
      </c>
      <c r="BO17" s="50">
        <f>BS!BN15/BS!BN20</f>
        <v>1.4477900653308513</v>
      </c>
      <c r="BP17" s="50">
        <f>BS!BO15/BS!BO20</f>
        <v>1.5053803616798684</v>
      </c>
      <c r="BQ17" s="50">
        <f>BS!BP15/BS!BP20</f>
        <v>1.3781342036137865</v>
      </c>
    </row>
    <row r="18" spans="1:73" s="35" customFormat="1">
      <c r="A18" s="48" t="s">
        <v>262</v>
      </c>
      <c r="B18" s="33" t="s">
        <v>217</v>
      </c>
      <c r="C18" s="29" t="s">
        <v>218</v>
      </c>
      <c r="D18" s="34">
        <f>BS!C20/BS!C17</f>
        <v>0.7102875866551126</v>
      </c>
      <c r="E18" s="34">
        <f>BS!D20/BS!D17</f>
        <v>0.56322923917275225</v>
      </c>
      <c r="F18" s="34">
        <f>BS!E20/BS!E17</f>
        <v>0.4013882954279771</v>
      </c>
      <c r="G18" s="34">
        <f>BS!F20/BS!F17</f>
        <v>0.42753369613746334</v>
      </c>
      <c r="H18" s="34">
        <f>BS!G20/BS!G17</f>
        <v>0.42651721246088076</v>
      </c>
      <c r="I18" s="34">
        <f>BS!H20/BS!H17</f>
        <v>0.37168038593210068</v>
      </c>
      <c r="J18" s="34">
        <f>BS!I20/BS!I17</f>
        <v>0.36731037228747759</v>
      </c>
      <c r="K18" s="34">
        <f>BS!J20/BS!J17</f>
        <v>0.31381204063093565</v>
      </c>
      <c r="L18" s="34">
        <f>BS!K20/BS!K17</f>
        <v>0.31681636209006614</v>
      </c>
      <c r="M18" s="34">
        <f>BS!L20/BS!L17</f>
        <v>0.34067408462768889</v>
      </c>
      <c r="N18" s="34">
        <f>BS!M20/BS!M17</f>
        <v>0.37001122393046387</v>
      </c>
      <c r="O18" s="34">
        <f>BS!N20/BS!N17</f>
        <v>0.38853006468404339</v>
      </c>
      <c r="P18" s="34">
        <f>BS!O20/BS!O17</f>
        <v>0.37143053503316037</v>
      </c>
      <c r="Q18" s="34">
        <f>BS!P20/BS!P17</f>
        <v>0.3486516453490674</v>
      </c>
      <c r="R18" s="34">
        <f>BS!Q20/BS!Q17</f>
        <v>0.32867320876461892</v>
      </c>
      <c r="S18" s="34">
        <f>BS!R20/BS!R17</f>
        <v>0.54620904064201037</v>
      </c>
      <c r="T18" s="34">
        <f>BS!S20/BS!S17</f>
        <v>1.3578258418756133</v>
      </c>
      <c r="U18" s="34">
        <f>BS!T20/BS!T17</f>
        <v>0.83948716010657409</v>
      </c>
      <c r="V18" s="34">
        <f>BS!U20/BS!U17</f>
        <v>1.1567121496854318</v>
      </c>
      <c r="W18" s="34">
        <f>BS!V20/BS!V17</f>
        <v>1.3550945762357616</v>
      </c>
      <c r="X18" s="34">
        <f>BS!W20/BS!W17</f>
        <v>1.3732727737973389</v>
      </c>
      <c r="Y18" s="34">
        <f>BS!X20/BS!X17</f>
        <v>1.4357590746708635</v>
      </c>
      <c r="Z18" s="34">
        <f>BS!Y20/BS!Y17</f>
        <v>1.6560626018232867</v>
      </c>
      <c r="AA18" s="34">
        <f>BS!Z20/BS!Z17</f>
        <v>2.0387879726316402</v>
      </c>
      <c r="AB18" s="34">
        <f>BS!AA20/BS!AA17</f>
        <v>2.0987725093039971</v>
      </c>
      <c r="AC18" s="34">
        <f>BS!AB20/BS!AB17</f>
        <v>2.4789502394084493</v>
      </c>
      <c r="AD18" s="34">
        <f>BS!AC20/BS!AC17</f>
        <v>2.1982496527474238</v>
      </c>
      <c r="AE18" s="34">
        <f>BS!AD20/BS!AD17</f>
        <v>2.6960983123344748</v>
      </c>
      <c r="AF18" s="34">
        <f>BS!AE20/BS!AE17</f>
        <v>2.5922719510742223</v>
      </c>
      <c r="AG18" s="34">
        <f>BS!AF20/BS!AF17</f>
        <v>1.8375627045328442</v>
      </c>
      <c r="AH18" s="34">
        <f>BS!AG20/BS!AG17</f>
        <v>1.9779881182268093</v>
      </c>
      <c r="AI18" s="34">
        <f>BS!AH20/BS!AH17</f>
        <v>2.7177950087965077</v>
      </c>
      <c r="AJ18" s="34">
        <f>BS!AI20/BS!AI17</f>
        <v>3.791660137546792</v>
      </c>
      <c r="AK18" s="34">
        <f>BS!AJ20/BS!AJ17</f>
        <v>3.3510461441687012</v>
      </c>
      <c r="AL18" s="34">
        <f>BS!AK20/BS!AK17</f>
        <v>0.8064851752641321</v>
      </c>
      <c r="AM18" s="34">
        <f>BS!AL20/BS!AL17</f>
        <v>1.7957322589594817</v>
      </c>
      <c r="AN18" s="34">
        <f>BS!AM20/BS!AM17</f>
        <v>1.9079360300163282</v>
      </c>
      <c r="AO18" s="34">
        <f>BS!AN20/BS!AN17</f>
        <v>0.35735086152357559</v>
      </c>
      <c r="AP18" s="34">
        <f>BS!AO20/BS!AO17</f>
        <v>0.49725875667221403</v>
      </c>
      <c r="AQ18" s="34">
        <f>BS!AP20/BS!AP17</f>
        <v>0.6457269435343741</v>
      </c>
      <c r="AR18" s="34">
        <f>BS!AQ20/BS!AQ17</f>
        <v>0.64953529882439842</v>
      </c>
      <c r="AS18" s="34">
        <f>BS!AR20/BS!AR17</f>
        <v>0.69130778108485691</v>
      </c>
      <c r="AT18" s="34">
        <f>BS!AS20/BS!AS17</f>
        <v>0.90671749136939006</v>
      </c>
      <c r="AU18" s="34">
        <f>BS!AT20/BS!AT17</f>
        <v>0.54705740763028043</v>
      </c>
      <c r="AV18" s="34">
        <f>BS!AU20/BS!AU17</f>
        <v>0.64983007929632841</v>
      </c>
      <c r="AW18" s="34">
        <f>BS!AV20/BS!AV17</f>
        <v>0.81649514422380054</v>
      </c>
      <c r="AX18" s="34">
        <f>BS!AW20/BS!AW17</f>
        <v>0.86368166287015935</v>
      </c>
      <c r="AY18" s="34">
        <f>BS!AX20/BS!AX17</f>
        <v>0.87758986748663881</v>
      </c>
      <c r="AZ18" s="34">
        <f>BS!AY20/BS!AY17</f>
        <v>0.84718999742201595</v>
      </c>
      <c r="BA18" s="34">
        <f>BS!AZ20/BS!AZ17</f>
        <v>1.1881236310537844</v>
      </c>
      <c r="BB18" s="34">
        <f>BS!BA20/BS!BA17</f>
        <v>1.449378490362097</v>
      </c>
      <c r="BC18" s="34">
        <f>BS!BB20/BS!BB17</f>
        <v>0.95498783454987823</v>
      </c>
      <c r="BD18" s="34">
        <f>BS!BC20/BS!BC17</f>
        <v>0.8475185023944275</v>
      </c>
      <c r="BE18" s="34">
        <f>BS!BD20/BS!BD17</f>
        <v>0.75852993252619993</v>
      </c>
      <c r="BF18" s="34">
        <f>BS!BE20/BS!BE17</f>
        <v>0.6866030727671788</v>
      </c>
      <c r="BG18" s="34">
        <f>BS!BF20/BS!BF17</f>
        <v>0.70305543430816231</v>
      </c>
      <c r="BH18" s="34">
        <f>BS!BG20/BS!BG17</f>
        <v>0.49578084145471835</v>
      </c>
      <c r="BI18" s="34">
        <f>BS!BH20/BS!BH17</f>
        <v>0.51414478835012267</v>
      </c>
      <c r="BJ18" s="34">
        <f>BS!BI20/BS!BI17</f>
        <v>0.46083658430862595</v>
      </c>
      <c r="BK18" s="34">
        <f>BS!BJ20/BS!BJ17</f>
        <v>0.40053797640900746</v>
      </c>
      <c r="BL18" s="34">
        <f>BS!BK20/BS!BK17</f>
        <v>0.38179095964637105</v>
      </c>
      <c r="BM18" s="34">
        <f>BS!BL20/BS!BL17</f>
        <v>0.42164230086077331</v>
      </c>
      <c r="BN18" s="34">
        <f>BS!BM20/BS!BM17</f>
        <v>0.44621359876252609</v>
      </c>
      <c r="BO18" s="34">
        <f>BS!BN20/BS!BN17</f>
        <v>0.46935384404549818</v>
      </c>
      <c r="BP18" s="34">
        <f>BS!BO20/BS!BO17</f>
        <v>0.43734169975652398</v>
      </c>
      <c r="BQ18" s="34">
        <f>BS!BP20/BS!BP17</f>
        <v>0.40656300059869582</v>
      </c>
    </row>
    <row r="19" spans="1:73" s="35" customFormat="1">
      <c r="A19" s="48" t="s">
        <v>263</v>
      </c>
      <c r="B19" s="33" t="s">
        <v>219</v>
      </c>
      <c r="C19" s="29" t="s">
        <v>220</v>
      </c>
      <c r="D19" s="34">
        <f>(BS!C13+BS!C15)/(BS!C13+BS!C15+BS!C20)</f>
        <v>0.46252125981024977</v>
      </c>
      <c r="E19" s="34">
        <f>(BS!D13+BS!D15)/(BS!D13+BS!D15+BS!D20)</f>
        <v>0.55129163083372112</v>
      </c>
      <c r="F19" s="34">
        <f>(BS!E13+BS!E15)/(BS!E13+BS!E15+BS!E20)</f>
        <v>0.65526959002374963</v>
      </c>
      <c r="G19" s="34">
        <f>(BS!F13+BS!F15)/(BS!F13+BS!F15+BS!F20)</f>
        <v>0.64718944485934771</v>
      </c>
      <c r="H19" s="34">
        <f>(BS!G13+BS!G15)/(BS!G13+BS!G15+BS!G20)</f>
        <v>0.63349386578549582</v>
      </c>
      <c r="I19" s="34">
        <f>(BS!H13+BS!H15)/(BS!H13+BS!H15+BS!H20)</f>
        <v>0.67178202206572935</v>
      </c>
      <c r="J19" s="34">
        <f>(BS!I13+BS!I15)/(BS!I13+BS!I15+BS!I20)</f>
        <v>0.67636588763349326</v>
      </c>
      <c r="K19" s="34">
        <f>(BS!J13+BS!J15)/(BS!J13+BS!J15+BS!J20)</f>
        <v>0.71144733844635122</v>
      </c>
      <c r="L19" s="34">
        <f>(BS!K13+BS!K15)/(BS!K13+BS!K15+BS!K20)</f>
        <v>0.70639256590759669</v>
      </c>
      <c r="M19" s="34">
        <f>(BS!L13+BS!L15)/(BS!L13+BS!L15+BS!L20)</f>
        <v>0.68678779793953626</v>
      </c>
      <c r="N19" s="34">
        <f>(BS!M13+BS!M15)/(BS!M13+BS!M15+BS!M20)</f>
        <v>0.6564403548173402</v>
      </c>
      <c r="O19" s="34">
        <f>(BS!N13+BS!N15)/(BS!N13+BS!N15+BS!N20)</f>
        <v>0.65596404121195695</v>
      </c>
      <c r="P19" s="34">
        <f>(BS!O13+BS!O15)/(BS!O13+BS!O15+BS!O20)</f>
        <v>0.65772331243384086</v>
      </c>
      <c r="Q19" s="34">
        <f>(BS!P13+BS!P15)/(BS!P13+BS!P15+BS!P20)</f>
        <v>0.67373974588793317</v>
      </c>
      <c r="R19" s="34">
        <f>(BS!Q13+BS!Q15)/(BS!Q13+BS!Q15+BS!Q20)</f>
        <v>0.6711894527028649</v>
      </c>
      <c r="S19" s="34">
        <f>(BS!R13+BS!R15)/(BS!R13+BS!R15+BS!R20)</f>
        <v>0.55614367886427618</v>
      </c>
      <c r="T19" s="34">
        <f>(BS!S13+BS!S15)/(BS!S13+BS!S15+BS!S20)</f>
        <v>0.2051658081428388</v>
      </c>
      <c r="U19" s="34">
        <f>(BS!T13+BS!T15)/(BS!T13+BS!T15+BS!T20)</f>
        <v>0.38052178035584805</v>
      </c>
      <c r="V19" s="34">
        <f>(BS!U13+BS!U15)/(BS!U13+BS!U15+BS!U20)</f>
        <v>0.2668312387791742</v>
      </c>
      <c r="W19" s="34">
        <f>(BS!V13+BS!V15)/(BS!V13+BS!V15+BS!V20)</f>
        <v>0.20567858127354591</v>
      </c>
      <c r="X19" s="34">
        <f>(BS!W13+BS!W15)/(BS!W13+BS!W15+BS!W20)</f>
        <v>0.23680641966530383</v>
      </c>
      <c r="Y19" s="34">
        <f>(BS!X13+BS!X15)/(BS!X13+BS!X15+BS!X20)</f>
        <v>0.20100097316835813</v>
      </c>
      <c r="Z19" s="34">
        <f>(BS!Y13+BS!Y15)/(BS!Y13+BS!Y15+BS!Y20)</f>
        <v>0.1486251692921805</v>
      </c>
      <c r="AA19" s="34">
        <f>(BS!Z13+BS!Z15)/(BS!Z13+BS!Z15+BS!Z20)</f>
        <v>7.2783849089156583E-2</v>
      </c>
      <c r="AB19" s="34">
        <f>(BS!AA13+BS!AA15)/(BS!AA13+BS!AA15+BS!AA20)</f>
        <v>6.8189163421295024E-2</v>
      </c>
      <c r="AC19" s="34">
        <f>(BS!AB13+BS!AB15)/(BS!AB13+BS!AB15+BS!AB20)</f>
        <v>3.6853706093460059E-2</v>
      </c>
      <c r="AD19" s="34">
        <f>(BS!AC13+BS!AC15)/(BS!AC13+BS!AC15+BS!AC20)</f>
        <v>2.5512730529588308E-2</v>
      </c>
      <c r="AE19" s="34">
        <f>(BS!AD13+BS!AD15)/(BS!AD13+BS!AD15+BS!AD20)</f>
        <v>1.7394219158276488E-2</v>
      </c>
      <c r="AF19" s="34">
        <f>(BS!AE13+BS!AE15)/(BS!AE13+BS!AE15+BS!AE20)</f>
        <v>9.3298376479247856E-3</v>
      </c>
      <c r="AG19" s="34">
        <f>(BS!AF13+BS!AF15)/(BS!AF13+BS!AF15+BS!AF20)</f>
        <v>1.4771416428874994E-2</v>
      </c>
      <c r="AH19" s="34">
        <f>(BS!AG13+BS!AG15)/(BS!AG13+BS!AG15+BS!AG20)</f>
        <v>3.1588687633613763E-3</v>
      </c>
      <c r="AI19" s="34">
        <f>(BS!AH13+BS!AH15)/(BS!AH13+BS!AH15+BS!AH20)</f>
        <v>4.601124507192837E-3</v>
      </c>
      <c r="AJ19" s="34">
        <f>(BS!AI13+BS!AI15)/(BS!AI13+BS!AI15+BS!AI20)</f>
        <v>4.2386637463934776E-3</v>
      </c>
      <c r="AK19" s="34">
        <f>(BS!AJ13+BS!AJ15)/(BS!AJ13+BS!AJ15+BS!AJ20)</f>
        <v>3.9575311060164268E-3</v>
      </c>
      <c r="AL19" s="34">
        <f>(BS!AK13+BS!AK15)/(BS!AK13+BS!AK15+BS!AK20)</f>
        <v>6.0148777895855481E-3</v>
      </c>
      <c r="AM19" s="34">
        <f>(BS!AL13+BS!AL15)/(BS!AL13+BS!AL15+BS!AL20)</f>
        <v>0.10182509276297927</v>
      </c>
      <c r="AN19" s="34">
        <f>(BS!AM13+BS!AM15)/(BS!AM13+BS!AM15+BS!AM20)</f>
        <v>4.6578503809046254E-3</v>
      </c>
      <c r="AO19" s="34">
        <f>(BS!AN13+BS!AN15)/(BS!AN13+BS!AN15+BS!AN20)</f>
        <v>0.62272981759962287</v>
      </c>
      <c r="AP19" s="34">
        <f>(BS!AO13+BS!AO15)/(BS!AO13+BS!AO15+BS!AO20)</f>
        <v>0.5188291054020574</v>
      </c>
      <c r="AQ19" s="34">
        <f>(BS!AP13+BS!AP15)/(BS!AP13+BS!AP15+BS!AP20)</f>
        <v>0.47271910015001112</v>
      </c>
      <c r="AR19" s="34">
        <f>(BS!AQ13+BS!AQ15)/(BS!AQ13+BS!AQ15+BS!AQ20)</f>
        <v>0.40107832009080591</v>
      </c>
      <c r="AS19" s="34">
        <f>(BS!AR13+BS!AR15)/(BS!AR13+BS!AR15+BS!AR20)</f>
        <v>0.37177081033340698</v>
      </c>
      <c r="AT19" s="34">
        <f>(BS!AS13+BS!AS15)/(BS!AS13+BS!AS15+BS!AS20)</f>
        <v>0.30170599313171598</v>
      </c>
      <c r="AU19" s="34">
        <f>(BS!AT13+BS!AT15)/(BS!AT13+BS!AT15+BS!AT20)</f>
        <v>0.48408149367232278</v>
      </c>
      <c r="AV19" s="34">
        <f>(BS!AU13+BS!AU15)/(BS!AU13+BS!AU15+BS!AU20)</f>
        <v>0.45522596502988655</v>
      </c>
      <c r="AW19" s="34">
        <f>(BS!AV13+BS!AV15)/(BS!AV13+BS!AV15+BS!AV20)</f>
        <v>0.3397022623373579</v>
      </c>
      <c r="AX19" s="34">
        <f>(BS!AW13+BS!AW15)/(BS!AW13+BS!AW15+BS!AW20)</f>
        <v>0.28629411764705875</v>
      </c>
      <c r="AY19" s="34">
        <f>(BS!AX13+BS!AX15)/(BS!AX13+BS!AX15+BS!AX20)</f>
        <v>0.32379985333107691</v>
      </c>
      <c r="AZ19" s="34">
        <f>(BS!AY13+BS!AY15)/(BS!AY13+BS!AY15+BS!AY20)</f>
        <v>0.31069743051914006</v>
      </c>
      <c r="BA19" s="34">
        <f>(BS!AZ13+BS!AZ15)/(BS!AZ13+BS!AZ15+BS!AZ20)</f>
        <v>0.20643693107932382</v>
      </c>
      <c r="BB19" s="34">
        <f>(BS!BA13+BS!BA15)/(BS!BA13+BS!BA15+BS!BA20)</f>
        <v>0.11275915306572561</v>
      </c>
      <c r="BC19" s="34">
        <f>(BS!BB13+BS!BB15)/(BS!BB13+BS!BB15+BS!BB20)</f>
        <v>0.26940974773450893</v>
      </c>
      <c r="BD19" s="34">
        <f>(BS!BC13+BS!BC15)/(BS!BC13+BS!BC15+BS!BC20)</f>
        <v>0.32542123272837525</v>
      </c>
      <c r="BE19" s="34">
        <f>(BS!BD13+BS!BD15)/(BS!BD13+BS!BD15+BS!BD20)</f>
        <v>0.35799918995544761</v>
      </c>
      <c r="BF19" s="34">
        <f>(BS!BE13+BS!BE15)/(BS!BE13+BS!BE15+BS!BE20)</f>
        <v>0.3457872511562437</v>
      </c>
      <c r="BG19" s="34">
        <f>(BS!BF13+BS!BF15)/(BS!BF13+BS!BF15+BS!BF20)</f>
        <v>0.34157707558353428</v>
      </c>
      <c r="BH19" s="34">
        <f>(BS!BG13+BS!BG15)/(BS!BG13+BS!BG15+BS!BG20)</f>
        <v>0.25345622119815669</v>
      </c>
      <c r="BI19" s="34">
        <f>(BS!BH13+BS!BH15)/(BS!BH13+BS!BH15+BS!BH20)</f>
        <v>0.50842128901863914</v>
      </c>
      <c r="BJ19" s="34">
        <f>(BS!BI13+BS!BI15)/(BS!BI13+BS!BI15+BS!BI20)</f>
        <v>0.58052870388636812</v>
      </c>
      <c r="BK19" s="34">
        <f>(BS!BJ13+BS!BJ15)/(BS!BJ13+BS!BJ15+BS!BJ20)</f>
        <v>0.63367686170212767</v>
      </c>
      <c r="BL19" s="34">
        <f>(BS!BK13+BS!BK15)/(BS!BK13+BS!BK15+BS!BK20)</f>
        <v>0.64451672862453524</v>
      </c>
      <c r="BM19" s="34">
        <f>(BS!BL13+BS!BL15)/(BS!BL13+BS!BL15+BS!BL20)</f>
        <v>0.62504746138541678</v>
      </c>
      <c r="BN19" s="34">
        <f>(BS!BM13+BS!BM15)/(BS!BM13+BS!BM15+BS!BM20)</f>
        <v>0.61597788967992129</v>
      </c>
      <c r="BO19" s="34">
        <f>(BS!BN13+BS!BN15)/(BS!BN13+BS!BN15+BS!BN20)</f>
        <v>0.60253862334082831</v>
      </c>
      <c r="BP19" s="34">
        <f>(BS!BO13+BS!BO15)/(BS!BO13+BS!BO15+BS!BO20)</f>
        <v>0.62448086204961273</v>
      </c>
      <c r="BQ19" s="34">
        <f>(BS!BP13+BS!BP15)/(BS!BP13+BS!BP15+BS!BP20)</f>
        <v>0.63273062137313085</v>
      </c>
    </row>
    <row r="20" spans="1:73" s="35" customFormat="1">
      <c r="A20" s="48" t="s">
        <v>264</v>
      </c>
      <c r="B20" s="33" t="s">
        <v>221</v>
      </c>
      <c r="C20" s="29" t="s">
        <v>222</v>
      </c>
      <c r="D20" s="34">
        <f>BS!C15/(BS!C15+BS!C20)</f>
        <v>0.37811629423270704</v>
      </c>
      <c r="E20" s="34">
        <f>BS!D15/(BS!D15+BS!D20)</f>
        <v>0.52865852153523385</v>
      </c>
      <c r="F20" s="34">
        <f>BS!E15/(BS!E15+BS!E20)</f>
        <v>0.63301920518329868</v>
      </c>
      <c r="G20" s="34">
        <f>BS!F15/(BS!F15+BS!F20)</f>
        <v>0.60129858438547923</v>
      </c>
      <c r="H20" s="34">
        <f>BS!G15/(BS!G15+BS!G20)</f>
        <v>0.56759581448010721</v>
      </c>
      <c r="I20" s="34">
        <f>BS!H15/(BS!H15+BS!H20)</f>
        <v>0.56470914491990687</v>
      </c>
      <c r="J20" s="34">
        <f>BS!I15/(BS!I15+BS!I20)</f>
        <v>0.55549729316062468</v>
      </c>
      <c r="K20" s="34">
        <f>BS!J15/(BS!J15+BS!J20)</f>
        <v>0.6367924528301887</v>
      </c>
      <c r="L20" s="34">
        <f>BS!K15/(BS!K15+BS!K20)</f>
        <v>0.62754345578337467</v>
      </c>
      <c r="M20" s="34">
        <f>BS!L15/(BS!L15+BS!L20)</f>
        <v>0.62600514326290135</v>
      </c>
      <c r="N20" s="34">
        <f>BS!M15/(BS!M15+BS!M20)</f>
        <v>0.58880009282492352</v>
      </c>
      <c r="O20" s="34">
        <f>BS!N15/(BS!N15+BS!N20)</f>
        <v>0.45445323731341281</v>
      </c>
      <c r="P20" s="34">
        <f>BS!O15/(BS!O15+BS!O20)</f>
        <v>0.47204002456179528</v>
      </c>
      <c r="Q20" s="34">
        <f>BS!P15/(BS!P15+BS!P20)</f>
        <v>0.48990838975993051</v>
      </c>
      <c r="R20" s="34">
        <f>BS!Q15/(BS!Q15+BS!Q20)</f>
        <v>0.49222690322197826</v>
      </c>
      <c r="S20" s="34">
        <f>BS!R15/(BS!R15+BS!R20)</f>
        <v>0.15150983439447871</v>
      </c>
      <c r="T20" s="34">
        <f>BS!S15/(BS!S15+BS!S20)</f>
        <v>7.8820455076589691E-2</v>
      </c>
      <c r="U20" s="34">
        <f>BS!T15/(BS!T15+BS!T20)</f>
        <v>0.16948946591142763</v>
      </c>
      <c r="V20" s="34">
        <f>BS!U15/(BS!U15+BS!U20)</f>
        <v>0.12458604152639027</v>
      </c>
      <c r="W20" s="34">
        <f>BS!V15/(BS!V15+BS!V20)</f>
        <v>7.9048856881085802E-2</v>
      </c>
      <c r="X20" s="34">
        <f>BS!W15/(BS!W15+BS!W20)</f>
        <v>6.8959535065273012E-2</v>
      </c>
      <c r="Y20" s="34">
        <f>BS!X15/(BS!X15+BS!X20)</f>
        <v>6.2676343472233553E-2</v>
      </c>
      <c r="Z20" s="34">
        <f>BS!Y15/(BS!Y15+BS!Y20)</f>
        <v>5.4670920828077466E-2</v>
      </c>
      <c r="AA20" s="34">
        <f>BS!Z15/(BS!Z15+BS!Z20)</f>
        <v>1.906735268782157E-2</v>
      </c>
      <c r="AB20" s="34">
        <f>BS!AA15/(BS!AA15+BS!AA20)</f>
        <v>1.7444238076575729E-2</v>
      </c>
      <c r="AC20" s="34">
        <f>BS!AB15/(BS!AB15+BS!AB20)</f>
        <v>1.9631248921359947E-2</v>
      </c>
      <c r="AD20" s="34">
        <f>BS!AC15/(BS!AC15+BS!AC20)</f>
        <v>1.7772897524814781E-2</v>
      </c>
      <c r="AE20" s="34">
        <f>BS!AD15/(BS!AD15+BS!AD20)</f>
        <v>2.3413634033828804E-3</v>
      </c>
      <c r="AF20" s="34">
        <f>BS!AE15/(BS!AE15+BS!AE20)</f>
        <v>2.182096111588803E-3</v>
      </c>
      <c r="AG20" s="34">
        <f>BS!AF15/(BS!AF15+BS!AF20)</f>
        <v>3.5063371978777762E-3</v>
      </c>
      <c r="AH20" s="34">
        <f>BS!AG15/(BS!AG15+BS!AG20)</f>
        <v>3.0369271190677535E-3</v>
      </c>
      <c r="AI20" s="34">
        <f>BS!AH15/(BS!AH15+BS!AH20)</f>
        <v>3.8736918528283685E-3</v>
      </c>
      <c r="AJ20" s="34">
        <f>BS!AI15/(BS!AI15+BS!AI20)</f>
        <v>3.7102271427591101E-3</v>
      </c>
      <c r="AK20" s="34">
        <f>BS!AJ15/(BS!AJ15+BS!AJ20)</f>
        <v>3.2653388512956668E-3</v>
      </c>
      <c r="AL20" s="34">
        <f>BS!AK15/(BS!AK15+BS!AK20)</f>
        <v>5.7472078916038331E-3</v>
      </c>
      <c r="AM20" s="34">
        <f>BS!AL15/(BS!AL15+BS!AL20)</f>
        <v>4.3606206527554833E-3</v>
      </c>
      <c r="AN20" s="34">
        <f>BS!AM15/(BS!AM15+BS!AM20)</f>
        <v>3.9417682337009085E-3</v>
      </c>
      <c r="AO20" s="34">
        <f>BS!AN15/(BS!AN15+BS!AN20)</f>
        <v>8.4160524583392488E-3</v>
      </c>
      <c r="AP20" s="34">
        <f>BS!AO15/(BS!AO15+BS!AO20)</f>
        <v>0.4451993119251812</v>
      </c>
      <c r="AQ20" s="34">
        <f>BS!AP15/(BS!AP15+BS!AP20)</f>
        <v>0.26903355130293771</v>
      </c>
      <c r="AR20" s="34">
        <f>BS!AQ15/(BS!AQ15+BS!AQ20)</f>
        <v>8.4735472679965299E-2</v>
      </c>
      <c r="AS20" s="34">
        <f>BS!AR15/(BS!AR15+BS!AR20)</f>
        <v>7.9058100016183838E-2</v>
      </c>
      <c r="AT20" s="34">
        <f>BS!AS15/(BS!AS15+BS!AS20)</f>
        <v>2.0581017968811844E-3</v>
      </c>
      <c r="AU20" s="34">
        <f>BS!AT15/(BS!AT15+BS!AT20)</f>
        <v>0.26608541212561559</v>
      </c>
      <c r="AV20" s="34">
        <f>BS!AU15/(BS!AU15+BS!AU20)</f>
        <v>0.25260576333537704</v>
      </c>
      <c r="AW20" s="34">
        <f>BS!AV15/(BS!AV15+BS!AV20)</f>
        <v>6.8078418396889731E-2</v>
      </c>
      <c r="AX20" s="34">
        <f>BS!AW15/(BS!AW15+BS!AW20)</f>
        <v>6.3522692188947211E-2</v>
      </c>
      <c r="AY20" s="34">
        <f>BS!AX15/(BS!AX15+BS!AX20)</f>
        <v>6.3296085019926548E-2</v>
      </c>
      <c r="AZ20" s="34">
        <f>BS!AY15/(BS!AY15+BS!AY20)</f>
        <v>5.8043711931207456E-2</v>
      </c>
      <c r="BA20" s="34">
        <f>BS!AZ15/(BS!AZ15+BS!AZ20)</f>
        <v>0</v>
      </c>
      <c r="BB20" s="34">
        <f>BS!BA15/(BS!BA15+BS!BA20)</f>
        <v>0</v>
      </c>
      <c r="BC20" s="34">
        <f>BS!BB15/(BS!BB15+BS!BB20)</f>
        <v>0</v>
      </c>
      <c r="BD20" s="34">
        <f>BS!BC15/(BS!BC15+BS!BC20)</f>
        <v>0.16765538987761211</v>
      </c>
      <c r="BE20" s="34">
        <f>BS!BD15/(BS!BD15+BS!BD20)</f>
        <v>0.33185803405833758</v>
      </c>
      <c r="BF20" s="34">
        <f>BS!BE15/(BS!BE15+BS!BE20)</f>
        <v>0.32613918806959402</v>
      </c>
      <c r="BG20" s="34">
        <f>BS!BF15/(BS!BF15+BS!BF20)</f>
        <v>0.32831526271893247</v>
      </c>
      <c r="BH20" s="34">
        <f>BS!BG15/(BS!BG15+BS!BG20)</f>
        <v>0.12450810640642217</v>
      </c>
      <c r="BI20" s="34">
        <f>BS!BH15/(BS!BH15+BS!BH20)</f>
        <v>0.50842128901863914</v>
      </c>
      <c r="BJ20" s="34">
        <f>BS!BI15/(BS!BI15+BS!BI20)</f>
        <v>0.58052870388636812</v>
      </c>
      <c r="BK20" s="34">
        <f>BS!BJ15/(BS!BJ15+BS!BJ20)</f>
        <v>0.63367686170212767</v>
      </c>
      <c r="BL20" s="34">
        <f>BS!BK15/(BS!BK15+BS!BK20)</f>
        <v>0.64451672862453524</v>
      </c>
      <c r="BM20" s="34">
        <f>BS!BL15/(BS!BL15+BS!BL20)</f>
        <v>0.61724624424427532</v>
      </c>
      <c r="BN20" s="34">
        <f>BS!BM15/(BS!BM15+BS!BM20)</f>
        <v>0.60264414798844124</v>
      </c>
      <c r="BO20" s="34">
        <f>BS!BN15/(BS!BN15+BS!BN20)</f>
        <v>0.591468233259278</v>
      </c>
      <c r="BP20" s="34">
        <f>BS!BO15/(BS!BO15+BS!BO20)</f>
        <v>0.60085900915679902</v>
      </c>
      <c r="BQ20" s="34">
        <f>BS!BP15/(BS!BP15+BS!BP20)</f>
        <v>0.57950228440413043</v>
      </c>
    </row>
    <row r="21" spans="1:73" s="35" customFormat="1">
      <c r="A21" s="48" t="s">
        <v>265</v>
      </c>
      <c r="B21" s="33" t="s">
        <v>223</v>
      </c>
      <c r="C21" s="29" t="s">
        <v>224</v>
      </c>
      <c r="D21" s="34">
        <f>BS!C20/BS!C11</f>
        <v>0.41530301231049355</v>
      </c>
      <c r="E21" s="34">
        <f>BS!D20/BS!D11</f>
        <v>0.36029855702469354</v>
      </c>
      <c r="F21" s="34">
        <f>BS!E20/BS!E11</f>
        <v>0.28642189801178203</v>
      </c>
      <c r="G21" s="34">
        <f>BS!F20/BS!F11</f>
        <v>0.29949114146605355</v>
      </c>
      <c r="H21" s="34">
        <f>BS!G20/BS!G11</f>
        <v>0.29899198462884102</v>
      </c>
      <c r="I21" s="34">
        <f>BS!H20/BS!H11</f>
        <v>0.2709671945039383</v>
      </c>
      <c r="J21" s="34">
        <f>BS!I20/BS!I11</f>
        <v>0.2686371578334304</v>
      </c>
      <c r="K21" s="34">
        <f>BS!J20/BS!J11</f>
        <v>0.238856115582738</v>
      </c>
      <c r="L21" s="34">
        <f>BS!K20/BS!K11</f>
        <v>0.24059266820410069</v>
      </c>
      <c r="M21" s="34">
        <f>BS!L20/BS!L11</f>
        <v>0.25410573531616931</v>
      </c>
      <c r="N21" s="34">
        <f>BS!M20/BS!M11</f>
        <v>0.2700798303050318</v>
      </c>
      <c r="O21" s="34">
        <f>BS!N20/BS!N11</f>
        <v>0.27981393746231376</v>
      </c>
      <c r="P21" s="34">
        <f>BS!O20/BS!O11</f>
        <v>0.27083437734903532</v>
      </c>
      <c r="Q21" s="34">
        <f>BS!P20/BS!P11</f>
        <v>0.25851868164134184</v>
      </c>
      <c r="R21" s="34">
        <f>BS!Q20/BS!Q11</f>
        <v>0.24736948603804129</v>
      </c>
      <c r="S21" s="34">
        <f>BS!R20/BS!R11</f>
        <v>0.35325691823352406</v>
      </c>
      <c r="T21" s="34">
        <f>BS!S20/BS!S11</f>
        <v>0.57588046485888211</v>
      </c>
      <c r="U21" s="34">
        <f>BS!T20/BS!T11</f>
        <v>0.45637256412626998</v>
      </c>
      <c r="V21" s="34">
        <f>BS!U20/BS!U11</f>
        <v>0.53633126231247163</v>
      </c>
      <c r="W21" s="34">
        <f>BS!V20/BS!V11</f>
        <v>0.57538860218584564</v>
      </c>
      <c r="X21" s="34">
        <f>BS!W20/BS!W11</f>
        <v>0.57863870555345909</v>
      </c>
      <c r="Y21" s="34">
        <f>BS!X20/BS!X11</f>
        <v>0.58945036461164491</v>
      </c>
      <c r="Z21" s="34">
        <f>BS!Y20/BS!Y11</f>
        <v>0.62350284992773219</v>
      </c>
      <c r="AA21" s="34">
        <f>BS!Z20/BS!Z11</f>
        <v>0.67092356687898091</v>
      </c>
      <c r="AB21" s="34">
        <f>BS!AA20/BS!AA11</f>
        <v>0.67728958488106106</v>
      </c>
      <c r="AC21" s="34">
        <f>BS!AB20/BS!AB11</f>
        <v>0.71255696943511404</v>
      </c>
      <c r="AD21" s="34">
        <f>BS!AC20/BS!AC11</f>
        <v>0.68732897410276894</v>
      </c>
      <c r="AE21" s="34">
        <f>BS!AD20/BS!AD11</f>
        <v>0.72944442612285521</v>
      </c>
      <c r="AF21" s="34">
        <f>BS!AE20/BS!AE11</f>
        <v>0.72162463933139498</v>
      </c>
      <c r="AG21" s="34">
        <f>BS!AF20/BS!AF11</f>
        <v>0.64758488036138995</v>
      </c>
      <c r="AH21" s="34">
        <f>BS!AG20/BS!AG11</f>
        <v>0.66420517763115938</v>
      </c>
      <c r="AI21" s="34">
        <f>BS!AH20/BS!AH11</f>
        <v>0.73102592504311492</v>
      </c>
      <c r="AJ21" s="34">
        <f>BS!AI20/BS!AI11</f>
        <v>0.79130406345722704</v>
      </c>
      <c r="AK21" s="34">
        <f>BS!AJ20/BS!AJ11</f>
        <v>0.7701702149630828</v>
      </c>
      <c r="AL21" s="34">
        <f>BS!AK20/BS!AK11</f>
        <v>0.44643885613188783</v>
      </c>
      <c r="AM21" s="34">
        <f>BS!AL20/BS!AL11</f>
        <v>0.64231472852162508</v>
      </c>
      <c r="AN21" s="34">
        <f>BS!AM20/BS!AM11</f>
        <v>0.65611348060005814</v>
      </c>
      <c r="AO21" s="34">
        <f>BS!AN20/BS!AN11</f>
        <v>0.26327171283063616</v>
      </c>
      <c r="AP21" s="34">
        <f>BS!AO20/BS!AO11</f>
        <v>0.33211277239574422</v>
      </c>
      <c r="AQ21" s="34">
        <f>BS!AP20/BS!AP11</f>
        <v>0.39236578465903138</v>
      </c>
      <c r="AR21" s="34">
        <f>BS!AQ20/BS!AQ11</f>
        <v>0.39376865671641792</v>
      </c>
      <c r="AS21" s="34">
        <f>BS!AR20/BS!AR11</f>
        <v>0.40874156012067231</v>
      </c>
      <c r="AT21" s="34">
        <f>BS!AS20/BS!AS11</f>
        <v>0.47553845573535514</v>
      </c>
      <c r="AU21" s="34">
        <f>BS!AT20/BS!AT11</f>
        <v>0.3536115757127854</v>
      </c>
      <c r="AV21" s="34">
        <f>BS!AU20/BS!AU11</f>
        <v>0.39387697402964583</v>
      </c>
      <c r="AW21" s="34">
        <f>BS!AV20/BS!AV11</f>
        <v>0.44948930737312481</v>
      </c>
      <c r="AX21" s="34">
        <f>BS!AW20/BS!AW11</f>
        <v>0.46342767655933687</v>
      </c>
      <c r="AY21" s="34">
        <f>BS!AX20/BS!AX11</f>
        <v>0.46740232394915388</v>
      </c>
      <c r="AZ21" s="34">
        <f>BS!AY20/BS!AY11</f>
        <v>0.45863717246432428</v>
      </c>
      <c r="BA21" s="34">
        <f>BS!AZ20/BS!AZ11</f>
        <v>0.54298743187632081</v>
      </c>
      <c r="BB21" s="34">
        <f>BS!BA20/BS!BA11</f>
        <v>0.59173316662376352</v>
      </c>
      <c r="BC21" s="34">
        <f>BS!BB20/BS!BB11</f>
        <v>0.48848786558805224</v>
      </c>
      <c r="BD21" s="34">
        <f>BS!BC20/BS!BC11</f>
        <v>0.45873343151693663</v>
      </c>
      <c r="BE21" s="34">
        <f>BS!BD20/BS!BD11</f>
        <v>0.43134320235114837</v>
      </c>
      <c r="BF21" s="34">
        <f>BS!BE20/BS!BE11</f>
        <v>0.40709226957631567</v>
      </c>
      <c r="BG21" s="34">
        <f>BS!BF20/BS!BF11</f>
        <v>0.4128200527974985</v>
      </c>
      <c r="BH21" s="34">
        <f>BS!BG20/BS!BG11</f>
        <v>0.33145286242104011</v>
      </c>
      <c r="BI21" s="34">
        <f>BS!BH20/BS!BH11</f>
        <v>0.33956117823471621</v>
      </c>
      <c r="BJ21" s="34">
        <f>BS!BI20/BS!BI11</f>
        <v>0.31546073616901327</v>
      </c>
      <c r="BK21" s="34">
        <f>BS!BJ20/BS!BJ11</f>
        <v>0.28598865804124113</v>
      </c>
      <c r="BL21" s="34">
        <f>BS!BK20/BS!BK11</f>
        <v>0.27630153242866728</v>
      </c>
      <c r="BM21" s="34">
        <f>BS!BL20/BS!BL11</f>
        <v>0.29658817876021143</v>
      </c>
      <c r="BN21" s="34">
        <f>BS!BM20/BS!BM11</f>
        <v>0.30853920827762599</v>
      </c>
      <c r="BO21" s="34">
        <f>BS!BN20/BS!BN11</f>
        <v>0.31942873797726612</v>
      </c>
      <c r="BP21" s="34">
        <f>BS!BO20/BS!BO11</f>
        <v>0.3042712111049215</v>
      </c>
      <c r="BQ21" s="34">
        <f>BS!BP20/BS!BP11</f>
        <v>0.28904713150114464</v>
      </c>
    </row>
    <row r="22" spans="1:73" s="35" customFormat="1">
      <c r="A22" s="51" t="s">
        <v>266</v>
      </c>
      <c r="B22" s="38" t="s">
        <v>225</v>
      </c>
      <c r="C22" s="29" t="s">
        <v>226</v>
      </c>
      <c r="D22" s="39">
        <f>BS!C9/BS!C20</f>
        <v>0.5717989286871652</v>
      </c>
      <c r="E22" s="39">
        <f>BS!D9/BS!D20</f>
        <v>0.70262457845457782</v>
      </c>
      <c r="F22" s="39">
        <f>BS!E9/BS!E20</f>
        <v>0.73450900837568034</v>
      </c>
      <c r="G22" s="39">
        <f>BS!F9/BS!F20</f>
        <v>0.68138071180604554</v>
      </c>
      <c r="H22" s="39">
        <f>BS!G9/BS!G20</f>
        <v>0.79147323997698049</v>
      </c>
      <c r="I22" s="39">
        <f>BS!H9/BS!H20</f>
        <v>0.87534688853135234</v>
      </c>
      <c r="J22" s="39">
        <f>BS!I9/BS!I20</f>
        <v>0.90492587278813963</v>
      </c>
      <c r="K22" s="39">
        <f>BS!J9/BS!J20</f>
        <v>0.88395899946051926</v>
      </c>
      <c r="L22" s="39">
        <f>BS!K9/BS!K20</f>
        <v>0.95115691332643681</v>
      </c>
      <c r="M22" s="39">
        <f>BS!L9/BS!L20</f>
        <v>0.89793588279816816</v>
      </c>
      <c r="N22" s="39">
        <f>BS!M9/BS!M20</f>
        <v>1.0196113011886707</v>
      </c>
      <c r="O22" s="39">
        <f>BS!N9/BS!N20</f>
        <v>0.90371756824982452</v>
      </c>
      <c r="P22" s="39">
        <f>BS!O9/BS!O20</f>
        <v>0.93366638912017763</v>
      </c>
      <c r="Q22" s="39">
        <f>BS!P9/BS!P20</f>
        <v>1.0156170140269181</v>
      </c>
      <c r="R22" s="39">
        <f>BS!Q9/BS!Q20</f>
        <v>1.2315804849547181</v>
      </c>
      <c r="S22" s="39">
        <f>BS!R9/BS!R20</f>
        <v>1.5251159538744843</v>
      </c>
      <c r="T22" s="39">
        <f>BS!S9/BS!S20</f>
        <v>0.97212420335647343</v>
      </c>
      <c r="U22" s="39">
        <f>BS!T9/BS!T20</f>
        <v>1.0112432894781267</v>
      </c>
      <c r="V22" s="39">
        <f>BS!U9/BS!U20</f>
        <v>0.90675205826720973</v>
      </c>
      <c r="W22" s="39">
        <f>BS!V9/BS!V20</f>
        <v>0.97120360301999709</v>
      </c>
      <c r="X22" s="39">
        <f>BS!W9/BS!W20</f>
        <v>1.0868708782250498</v>
      </c>
      <c r="Y22" s="39">
        <f>BS!X9/BS!X20</f>
        <v>1.1390938195991092</v>
      </c>
      <c r="Z22" s="39">
        <f>BS!Y9/BS!Y20</f>
        <v>1.1338806821452307</v>
      </c>
      <c r="AA22" s="39">
        <f>BS!Z9/BS!Z20</f>
        <v>1.0750035600702521</v>
      </c>
      <c r="AB22" s="39">
        <f>BS!AA9/BS!AA20</f>
        <v>1.1099487108340234</v>
      </c>
      <c r="AC22" s="39">
        <f>BS!AB9/BS!AB20</f>
        <v>0.97653312208742249</v>
      </c>
      <c r="AD22" s="39">
        <f>BS!AC9/BS!AC20</f>
        <v>1.0686176605747817</v>
      </c>
      <c r="AE22" s="39">
        <f>BS!AD9/BS!AD20</f>
        <v>1.0166663926610331</v>
      </c>
      <c r="AF22" s="39">
        <f>BS!AE9/BS!AE20</f>
        <v>1.0647328267663461</v>
      </c>
      <c r="AG22" s="39">
        <f>BS!AF9/BS!AF20</f>
        <v>0.98823616408979709</v>
      </c>
      <c r="AH22" s="39">
        <f>BS!AG9/BS!AG20</f>
        <v>1.0349803678886944</v>
      </c>
      <c r="AI22" s="39">
        <f>BS!AH9/BS!AH20</f>
        <v>0.82869815391992319</v>
      </c>
      <c r="AJ22" s="39">
        <f>BS!AI9/BS!AI20</f>
        <v>0.74124091948533799</v>
      </c>
      <c r="AK22" s="39">
        <f>BS!AJ9/BS!AJ20</f>
        <v>0.76488071295129301</v>
      </c>
      <c r="AL22" s="39">
        <f>BS!AK9/BS!AK20</f>
        <v>1.3712589361444325</v>
      </c>
      <c r="AM22" s="39">
        <f>BS!AL9/BS!AL20</f>
        <v>0.59838917698901029</v>
      </c>
      <c r="AN22" s="39">
        <f>BS!AM9/BS!AM20</f>
        <v>0.6643157153608974</v>
      </c>
      <c r="AO22" s="39">
        <f>BS!AN9/BS!AN20</f>
        <v>1.8983194261836265</v>
      </c>
      <c r="AP22" s="39">
        <f>BS!AO9/BS!AO20</f>
        <v>1.4081084408824815</v>
      </c>
      <c r="AQ22" s="39">
        <f>BS!AP9/BS!AP20</f>
        <v>1.1095271352861427</v>
      </c>
      <c r="AR22" s="39">
        <f>BS!AQ9/BS!AQ20</f>
        <v>1.2414479294987206</v>
      </c>
      <c r="AS22" s="39">
        <f>BS!AR9/BS!AR20</f>
        <v>1.2712415429224144</v>
      </c>
      <c r="AT22" s="39">
        <f>BS!AS9/BS!AS20</f>
        <v>1.1375426350440232</v>
      </c>
      <c r="AU22" s="39">
        <f>BS!AT9/BS!AT20</f>
        <v>1.4864151358486417</v>
      </c>
      <c r="AV22" s="39">
        <f>BS!AU9/BS!AU20</f>
        <v>1.3020918785890074</v>
      </c>
      <c r="AW22" s="39">
        <f>BS!AV9/BS!AV20</f>
        <v>1.169802946919936</v>
      </c>
      <c r="AX22" s="39">
        <f>BS!AW9/BS!AW20</f>
        <v>1.1308002967114483</v>
      </c>
      <c r="AY22" s="39">
        <f>BS!AX9/BS!AX20</f>
        <v>1.0934345541002752</v>
      </c>
      <c r="AZ22" s="39">
        <f>BS!AY9/BS!AY20</f>
        <v>1.1628756181057436</v>
      </c>
      <c r="BA22" s="39">
        <f>BS!AZ9/BS!AZ20</f>
        <v>0.91820292229960399</v>
      </c>
      <c r="BB22" s="39">
        <f>BS!BA9/BS!BA20</f>
        <v>0.80728357466906964</v>
      </c>
      <c r="BC22" s="39">
        <f>BS!BB9/BS!BB20</f>
        <v>1.0539725108950722</v>
      </c>
      <c r="BD22" s="39">
        <f>BS!BC9/BS!BC20</f>
        <v>1.0071914729677669</v>
      </c>
      <c r="BE22" s="39">
        <f>BS!BD9/BS!BD20</f>
        <v>1.0070027127626018</v>
      </c>
      <c r="BF22" s="39">
        <f>BS!BE9/BS!BE20</f>
        <v>1.101002028646954</v>
      </c>
      <c r="BG22" s="39">
        <f>BS!BF9/BS!BF20</f>
        <v>0.96740547588005221</v>
      </c>
      <c r="BH22" s="39">
        <f>BS!BG9/BS!BG20</f>
        <v>1.0727556034999399</v>
      </c>
      <c r="BI22" s="39">
        <f>BS!BH9/BS!BH20</f>
        <v>0.60534998223440428</v>
      </c>
      <c r="BJ22" s="39">
        <f>BS!BI9/BS!BI20</f>
        <v>0.60142030757654141</v>
      </c>
      <c r="BK22" s="39">
        <f>BS!BJ9/BS!BJ20</f>
        <v>0.58031581813231692</v>
      </c>
      <c r="BL22" s="39">
        <f>BS!BK9/BS!BK20</f>
        <v>0.51834733893557416</v>
      </c>
      <c r="BM22" s="39">
        <f>BS!BL9/BS!BL20</f>
        <v>0.62175955930006488</v>
      </c>
      <c r="BN22" s="39">
        <f>BS!BM9/BS!BM20</f>
        <v>0.67391386261728026</v>
      </c>
      <c r="BO22" s="39">
        <f>BS!BN9/BS!BN20</f>
        <v>0.64666593671301875</v>
      </c>
      <c r="BP22" s="39">
        <f>BS!BO9/BS!BO20</f>
        <v>0.73453146017037807</v>
      </c>
      <c r="BQ22" s="39">
        <f>BS!BP9/BS!BP20</f>
        <v>0.74194061927883459</v>
      </c>
    </row>
    <row r="23" spans="1:73" s="35" customFormat="1" ht="23.25" customHeight="1">
      <c r="A23" s="52" t="s">
        <v>267</v>
      </c>
      <c r="B23" s="29" t="s">
        <v>227</v>
      </c>
      <c r="C23" s="29" t="s">
        <v>228</v>
      </c>
      <c r="D23" s="47">
        <f>BS!C30/BS!C11</f>
        <v>0.24018525115781972</v>
      </c>
      <c r="E23" s="47">
        <f>BS!D30/((BS!C11+BS!D11)/2)</f>
        <v>0.24211900980994439</v>
      </c>
      <c r="F23" s="47">
        <f>BS!E30/((BS!D11+BS!E11)/2)</f>
        <v>0.24678449243947662</v>
      </c>
      <c r="G23" s="47">
        <f>BS!F30/((BS!E11+BS!F11)/2)</f>
        <v>0.23834025799620645</v>
      </c>
      <c r="H23" s="47">
        <f>BS!G30/((BS!F11+BS!G11)/2)</f>
        <v>0.19305778096290679</v>
      </c>
      <c r="I23" s="47">
        <f>BS!H30/((BS!G11+BS!H11)/2)</f>
        <v>0.2023673489486254</v>
      </c>
      <c r="J23" s="47">
        <f>BS!I30/((BS!H11+BS!I11)/2)</f>
        <v>0.23026706181784537</v>
      </c>
      <c r="K23" s="47">
        <f>BS!J30/((BS!I11+BS!J11)/2)</f>
        <v>0.25483609415451741</v>
      </c>
      <c r="L23" s="47">
        <f>BS!K30/((BS!J11+BS!K11)/2)</f>
        <v>0.28446595373439837</v>
      </c>
      <c r="M23" s="47">
        <f>BS!L30/((BS!K11+BS!L11)/2)</f>
        <v>0.32803142693270193</v>
      </c>
      <c r="N23" s="47">
        <f>BS!M30/((BS!L11+BS!M11)/2)</f>
        <v>0.32700857670456368</v>
      </c>
      <c r="O23" s="47">
        <f>BS!N30/((BS!M11+BS!N11)/2)</f>
        <v>0.33435733372112042</v>
      </c>
      <c r="P23" s="47">
        <f>BS!O30/((BS!N11+BS!O11)/2)</f>
        <v>0.28690560837085993</v>
      </c>
      <c r="Q23" s="47">
        <f>BS!P30/((BS!O11+BS!P11)/2)</f>
        <v>0.32759364296975518</v>
      </c>
      <c r="R23" s="47">
        <f>BS!Q30/((BS!P11+BS!Q11)/2)</f>
        <v>0.37559995047449801</v>
      </c>
      <c r="S23" s="47">
        <f>BS!R30/((BS!Q11+BS!R11)/2)</f>
        <v>0.35191779049550082</v>
      </c>
      <c r="T23" s="47">
        <f>BS!S30/((BS!R11+BS!S11)/2)</f>
        <v>0.35094868897806519</v>
      </c>
      <c r="U23" s="47">
        <f>BS!T30/((BS!S11+BS!T11)/2)</f>
        <v>0.3496215840920277</v>
      </c>
      <c r="V23" s="47">
        <f>BS!U30/((BS!T11+BS!U11)/2)</f>
        <v>0.41232782273549595</v>
      </c>
      <c r="W23" s="47">
        <f>BS!V30/((BS!U11+BS!V11)/2)</f>
        <v>0.40728587691689544</v>
      </c>
      <c r="X23" s="47">
        <f>BS!W30/((BS!V11+BS!W11)/2)</f>
        <v>0.3966824243948599</v>
      </c>
      <c r="Y23" s="47">
        <f>BS!X30/((BS!W11+BS!X11)/2)</f>
        <v>0.37075753596914224</v>
      </c>
      <c r="Z23" s="47">
        <f>BS!Y30/((BS!X11+BS!Y11)/2)</f>
        <v>0.42021703182077597</v>
      </c>
      <c r="AA23" s="47">
        <f>BS!Z30/((BS!Y11+BS!Z11)/2)</f>
        <v>0.42006836433257755</v>
      </c>
      <c r="AB23" s="47">
        <f>BS!AA30/((BS!Z11+BS!AA11)/2)</f>
        <v>0.40843445832499436</v>
      </c>
      <c r="AC23" s="47">
        <f>BS!AB30/((BS!AA11+BS!AB11)/2)</f>
        <v>0.43761363654471597</v>
      </c>
      <c r="AD23" s="47">
        <f>BS!AC30/((BS!AB11+BS!AC11)/2)</f>
        <v>0.4980016519028525</v>
      </c>
      <c r="AE23" s="47">
        <f>BS!AD30/((BS!AC11+BS!AD11)/2)</f>
        <v>0.4375250826028575</v>
      </c>
      <c r="AF23" s="47">
        <f>BS!AE30/((BS!AD11+BS!AE11)/2)</f>
        <v>0.40665827790760384</v>
      </c>
      <c r="AG23" s="47">
        <f>BS!AF30/((BS!AE11+BS!AF11)/2)</f>
        <v>0.43140936879506736</v>
      </c>
      <c r="AH23" s="47">
        <f>BS!AG30/((BS!AF11+BS!AG11)/2)</f>
        <v>0.5540482205397127</v>
      </c>
      <c r="AI23" s="47">
        <f>BS!AH30/((BS!AG11+BS!AH11)/2)</f>
        <v>0.42075919210287965</v>
      </c>
      <c r="AJ23" s="47">
        <f>BS!AI30/((BS!AH11+BS!AI11)/2)</f>
        <v>0.30266568895597262</v>
      </c>
      <c r="AK23" s="47">
        <f>BS!AJ30/((BS!AI11+BS!AJ11)/2)</f>
        <v>0.30151451944764585</v>
      </c>
      <c r="AL23" s="47">
        <f>BS!AK30/((BS!AJ11+BS!AK11)/2)</f>
        <v>0.42024729571978003</v>
      </c>
      <c r="AM23" s="47">
        <f>BS!AL30/((BS!AK11+BS!AL11)/2)</f>
        <v>0.41076854047817452</v>
      </c>
      <c r="AN23" s="47">
        <f>BS!AM30/((BS!AL11+BS!AM11)/2)</f>
        <v>0.5386133528828253</v>
      </c>
      <c r="AO23" s="47">
        <f>BS!AN30/((BS!AM11+BS!AN11)/2)</f>
        <v>0.44966337873806161</v>
      </c>
      <c r="AP23" s="47">
        <f>BS!AO30/((BS!AN11+BS!AO11)/2)</f>
        <v>0.51804246881174354</v>
      </c>
      <c r="AQ23" s="47">
        <f>BS!AP30/((BS!AO11+BS!AP11)/2)</f>
        <v>0.54231283887784543</v>
      </c>
      <c r="AR23" s="47">
        <f>BS!AQ30/((BS!AP11+BS!AQ11)/2)</f>
        <v>0.57111747451302541</v>
      </c>
      <c r="AS23" s="47">
        <f>BS!AR30/((BS!AQ11+BS!AR11)/2)</f>
        <v>0.52408315643071512</v>
      </c>
      <c r="AT23" s="47">
        <f>BS!AS30/((BS!AR11+BS!AS11)/2)</f>
        <v>0.52962928893386074</v>
      </c>
      <c r="AU23" s="47">
        <f>BS!AT30/((BS!AS11+BS!AT11)/2)</f>
        <v>0.45346610494063577</v>
      </c>
      <c r="AV23" s="47">
        <f>BS!AU30/((BS!AT11+BS!AU11)/2)</f>
        <v>0.44701593088689856</v>
      </c>
      <c r="AW23" s="47">
        <f>BS!AV30/((BS!AU11+BS!AV11)/2)</f>
        <v>0.55323846416313749</v>
      </c>
      <c r="AX23" s="47">
        <f>BS!AW30/((BS!AV11+BS!AW11)/2)</f>
        <v>0.54959508244706801</v>
      </c>
      <c r="AY23" s="47">
        <f>BS!AX30/((BS!AW11+BS!AX11)/2)</f>
        <v>0.43888320759449706</v>
      </c>
      <c r="AZ23" s="47">
        <f>BS!AY30/((BS!AX11+BS!AY11)/2)</f>
        <v>0.52733533430312851</v>
      </c>
      <c r="BA23" s="47">
        <f>BS!AZ30/((BS!AY11+BS!AZ11)/2)</f>
        <v>0.53244418880540678</v>
      </c>
      <c r="BB23" s="47">
        <f>BS!BA30/((BS!AZ11+BS!BA11)/2)</f>
        <v>0.55835764132481636</v>
      </c>
      <c r="BC23" s="47">
        <f>BS!BB30/((BS!BA11+BS!BB11)/2)</f>
        <v>0.44531060527318711</v>
      </c>
      <c r="BD23" s="47">
        <f>BS!BC30/((BS!BB11+BS!BC11)/2)</f>
        <v>0.50977777088534959</v>
      </c>
      <c r="BE23" s="47">
        <f>BS!BD30/((BS!BC11+BS!BD11)/2)</f>
        <v>0.52233443661772605</v>
      </c>
      <c r="BF23" s="47">
        <f>BS!BE30/((BS!BD11+BS!BE11)/2)</f>
        <v>0.4993546873166726</v>
      </c>
      <c r="BG23" s="47">
        <f>BS!BF30/((BS!BE11+BS!BF11)/2)</f>
        <v>0.43367605348460292</v>
      </c>
      <c r="BH23" s="47">
        <f>BS!BG30/((BS!BF11+BS!BG11)/2)</f>
        <v>0.4021531127250752</v>
      </c>
      <c r="BI23" s="47">
        <f>BS!BH30/((BS!BG11+BS!BH11)/2)</f>
        <v>0.24436836131080372</v>
      </c>
      <c r="BJ23" s="47">
        <f>BS!BI30/((BS!BH11+BS!BI11)/2)</f>
        <v>0.29578542839374272</v>
      </c>
      <c r="BK23" s="47">
        <f>BS!BJ30/((BS!BI11+BS!BJ11)/2)</f>
        <v>0.23336240672287525</v>
      </c>
      <c r="BL23" s="47">
        <f>BS!BK30/((BS!BJ11+BS!BK11)/2)</f>
        <v>0.13045418965862998</v>
      </c>
      <c r="BM23" s="47">
        <f>BS!BL30/((BS!BK11+BS!BL11)/2)</f>
        <v>0.22862083551043763</v>
      </c>
      <c r="BN23" s="47">
        <f>BS!BM30/((BS!BL11+BS!BM11)/2)</f>
        <v>0.24664559392632421</v>
      </c>
      <c r="BO23" s="47">
        <f>BS!BN30/((BS!BM11+BS!BN11)/2)</f>
        <v>0.224390243902439</v>
      </c>
      <c r="BP23" s="47">
        <f>BS!BO30/((BS!BN11+BS!BO11)/2)</f>
        <v>0.27621218400331538</v>
      </c>
      <c r="BQ23" s="47">
        <f>BS!BP30/((BS!BO11+BS!BP11)/2)</f>
        <v>0.31874113718494118</v>
      </c>
    </row>
    <row r="24" spans="1:73" s="35" customFormat="1">
      <c r="A24" s="53" t="s">
        <v>268</v>
      </c>
      <c r="B24" s="33" t="s">
        <v>229</v>
      </c>
      <c r="C24" s="29" t="s">
        <v>230</v>
      </c>
      <c r="D24" s="34">
        <f>BS!C29/BS!C10</f>
        <v>0.35741131033337137</v>
      </c>
      <c r="E24" s="34">
        <f>BS!D29/BS!D10</f>
        <v>0.36153818947964084</v>
      </c>
      <c r="F24" s="34">
        <f>BS!E29/BS!E10</f>
        <v>0.31587805224562954</v>
      </c>
      <c r="G24" s="34">
        <f>BS!F29/BS!F10</f>
        <v>0.34439956330579125</v>
      </c>
      <c r="H24" s="34">
        <f>BS!G29/BS!G10</f>
        <v>0.28741448680814613</v>
      </c>
      <c r="I24" s="34">
        <f>BS!H29/BS!H10</f>
        <v>0.29152266720878228</v>
      </c>
      <c r="J24" s="34">
        <f>BS!I29/BS!I10</f>
        <v>0.32416052142622892</v>
      </c>
      <c r="K24" s="34">
        <f>BS!J29/BS!J10</f>
        <v>0.33443559536093764</v>
      </c>
      <c r="L24" s="34">
        <f>BS!K29/BS!K10</f>
        <v>0.40179348381166374</v>
      </c>
      <c r="M24" s="34">
        <f>BS!L29/BS!L10</f>
        <v>0.49399417155889686</v>
      </c>
      <c r="N24" s="34">
        <f>BS!M29/BS!M10</f>
        <v>0.50565081924828104</v>
      </c>
      <c r="O24" s="34">
        <f>BS!N29/BS!N10</f>
        <v>0.49713608441402724</v>
      </c>
      <c r="P24" s="34">
        <f>BS!O29/BS!O10</f>
        <v>0.42032137826624377</v>
      </c>
      <c r="Q24" s="34">
        <f>BS!P29/BS!P10</f>
        <v>0.47997252692560372</v>
      </c>
      <c r="R24" s="34">
        <f>BS!Q29/BS!Q10</f>
        <v>0.5751982456687349</v>
      </c>
      <c r="S24" s="34">
        <f>BS!R29/BS!R10</f>
        <v>0.78010573870021349</v>
      </c>
      <c r="T24" s="34">
        <f>BS!S29/BS!S10</f>
        <v>1.0145035403926619</v>
      </c>
      <c r="U24" s="34">
        <f>BS!T29/BS!T10</f>
        <v>0.79640792812040984</v>
      </c>
      <c r="V24" s="34">
        <f>BS!U29/BS!U10</f>
        <v>0.99015004384131911</v>
      </c>
      <c r="W24" s="34">
        <f>BS!V29/BS!V10</f>
        <v>1.2697336659156744</v>
      </c>
      <c r="X24" s="34">
        <f>BS!W29/BS!W10</f>
        <v>1.2980668458353655</v>
      </c>
      <c r="Y24" s="34">
        <f>BS!X29/BS!X10</f>
        <v>1.3580458873107542</v>
      </c>
      <c r="Z24" s="34">
        <f>BS!Y29/BS!Y10</f>
        <v>1.7696273285009632</v>
      </c>
      <c r="AA24" s="34">
        <f>BS!Z29/BS!Z10</f>
        <v>1.8410469672908407</v>
      </c>
      <c r="AB24" s="34">
        <f>BS!AA29/BS!AA10</f>
        <v>1.9378873905843386</v>
      </c>
      <c r="AC24" s="34">
        <f>BS!AB29/BS!AB10</f>
        <v>1.9328590739340621</v>
      </c>
      <c r="AD24" s="34">
        <f>BS!AC29/BS!AC10</f>
        <v>2.1401935439591866</v>
      </c>
      <c r="AE24" s="34">
        <f>BS!AD29/BS!AD10</f>
        <v>1.98061215018332</v>
      </c>
      <c r="AF24" s="34">
        <f>BS!AE29/BS!AE10</f>
        <v>2.0213189854692089</v>
      </c>
      <c r="AG24" s="34">
        <f>BS!AF29/BS!AF10</f>
        <v>1.8264797162491686</v>
      </c>
      <c r="AH24" s="34">
        <f>BS!AG29/BS!AG10</f>
        <v>2.0928692891962366</v>
      </c>
      <c r="AI24" s="34">
        <f>BS!AH29/BS!AH10</f>
        <v>1.313420891169226</v>
      </c>
      <c r="AJ24" s="34">
        <f>BS!AI29/BS!AI10</f>
        <v>0.8942927952472185</v>
      </c>
      <c r="AK24" s="34">
        <f>BS!AJ29/BS!AJ10</f>
        <v>0.80512833400348482</v>
      </c>
      <c r="AL24" s="34">
        <f>BS!AK29/BS!AK10</f>
        <v>1.2683585224568832</v>
      </c>
      <c r="AM24" s="34">
        <f>BS!AL29/BS!AL10</f>
        <v>0.90161682563933643</v>
      </c>
      <c r="AN24" s="34">
        <f>BS!AM29/BS!AM10</f>
        <v>1.0818232516112636</v>
      </c>
      <c r="AO24" s="34">
        <f>BS!AN29/BS!AN10</f>
        <v>0.96444231296245542</v>
      </c>
      <c r="AP24" s="34">
        <f>BS!AO29/BS!AO10</f>
        <v>1.1580483649085564</v>
      </c>
      <c r="AQ24" s="34">
        <f>BS!AP29/BS!AP10</f>
        <v>1.1220970895959121</v>
      </c>
      <c r="AR24" s="34">
        <f>BS!AQ29/BS!AQ10</f>
        <v>1.2050514636104825</v>
      </c>
      <c r="AS24" s="34">
        <f>BS!AR29/BS!AR10</f>
        <v>1.202751196172249</v>
      </c>
      <c r="AT24" s="34">
        <f>BS!AS29/BS!AS10</f>
        <v>1.3419063270336893</v>
      </c>
      <c r="AU24" s="34">
        <f>BS!AT29/BS!AT10</f>
        <v>1.0865857658248608</v>
      </c>
      <c r="AV24" s="34">
        <f>BS!AU29/BS!AU10</f>
        <v>1.0698117900671587</v>
      </c>
      <c r="AW24" s="34">
        <f>BS!AV29/BS!AV10</f>
        <v>1.3855279764408919</v>
      </c>
      <c r="AX24" s="34">
        <f>BS!AW29/BS!AW10</f>
        <v>1.2874568654201106</v>
      </c>
      <c r="AY24" s="34">
        <f>BS!AX29/BS!AX10</f>
        <v>1.0686657628200016</v>
      </c>
      <c r="AZ24" s="34">
        <f>BS!AY29/BS!AY10</f>
        <v>1.2364112149532709</v>
      </c>
      <c r="BA24" s="34">
        <f>BS!AZ29/BS!AZ10</f>
        <v>1.2896857670979669</v>
      </c>
      <c r="BB24" s="34">
        <f>BS!BA29/BS!BA10</f>
        <v>1.2419207209744421</v>
      </c>
      <c r="BC24" s="34">
        <f>BS!BB29/BS!BB10</f>
        <v>0.9283062175116451</v>
      </c>
      <c r="BD24" s="34">
        <f>BS!BC29/BS!BC10</f>
        <v>0.99863118703460363</v>
      </c>
      <c r="BE24" s="34">
        <f>BS!BD29/BS!BD10</f>
        <v>0.94741653035697104</v>
      </c>
      <c r="BF24" s="34">
        <f>BS!BE29/BS!BE10</f>
        <v>0.94539434895006569</v>
      </c>
      <c r="BG24" s="34">
        <f>BS!BF29/BS!BF10</f>
        <v>0.78553445700874758</v>
      </c>
      <c r="BH24" s="34">
        <f>BS!BG29/BS!BG10</f>
        <v>0.6100733616916344</v>
      </c>
      <c r="BI24" s="34">
        <f>BS!BH29/BS!BH10</f>
        <v>0.3294860390948734</v>
      </c>
      <c r="BJ24" s="34">
        <f>BS!BI29/BS!BI10</f>
        <v>0.39088162592694309</v>
      </c>
      <c r="BK24" s="34">
        <f>BS!BJ29/BS!BJ10</f>
        <v>0.29663917846584725</v>
      </c>
      <c r="BL24" s="34">
        <f>BS!BK29/BS!BK10</f>
        <v>0.15907619578145465</v>
      </c>
      <c r="BM24" s="34">
        <f>BS!BL29/BS!BL10</f>
        <v>0.32913536603328913</v>
      </c>
      <c r="BN24" s="34">
        <f>BS!BM29/BS!BM10</f>
        <v>0.35931307793923384</v>
      </c>
      <c r="BO24" s="34">
        <f>BS!BN29/BS!BN10</f>
        <v>0.31777774512540957</v>
      </c>
      <c r="BP24" s="34">
        <f>BS!BO29/BS!BO10</f>
        <v>0.37196568182483669</v>
      </c>
      <c r="BQ24" s="34">
        <f>BS!BP29/BS!BP10</f>
        <v>0.40786409899685144</v>
      </c>
    </row>
    <row r="25" spans="1:73" s="35" customFormat="1">
      <c r="A25" s="54" t="s">
        <v>269</v>
      </c>
      <c r="B25" s="38" t="s">
        <v>231</v>
      </c>
      <c r="C25" s="29" t="s">
        <v>232</v>
      </c>
      <c r="D25" s="39">
        <f>BS!C29/BS!C11</f>
        <v>0.27253691168903138</v>
      </c>
      <c r="E25" s="39">
        <f>BS!D29/BS!D11</f>
        <v>0.27001449012859985</v>
      </c>
      <c r="F25" s="39">
        <f>BS!E29/BS!E11</f>
        <v>0.24942470544918999</v>
      </c>
      <c r="G25" s="39">
        <f>BS!F29/BS!F11</f>
        <v>0.27411880984582027</v>
      </c>
      <c r="H25" s="39">
        <f>BS!G29/BS!G11</f>
        <v>0.21940035273368608</v>
      </c>
      <c r="I25" s="39">
        <f>BS!H29/BS!H11</f>
        <v>0.22237632105614269</v>
      </c>
      <c r="J25" s="39">
        <f>BS!I29/BS!I11</f>
        <v>0.24535816369180286</v>
      </c>
      <c r="K25" s="39">
        <f>BS!J29/BS!J11</f>
        <v>0.26382319386257419</v>
      </c>
      <c r="L25" s="39">
        <f>BS!K29/BS!K11</f>
        <v>0.30984650863861479</v>
      </c>
      <c r="M25" s="39">
        <f>BS!L29/BS!L11</f>
        <v>0.38127758617317437</v>
      </c>
      <c r="N25" s="39">
        <f>BS!M29/BS!M11</f>
        <v>0.3664064931188436</v>
      </c>
      <c r="O25" s="39">
        <f>BS!N29/BS!N11</f>
        <v>0.37142561805495733</v>
      </c>
      <c r="P25" s="39">
        <f>BS!O29/BS!O11</f>
        <v>0.31403515051723518</v>
      </c>
      <c r="Q25" s="39">
        <f>BS!P29/BS!P11</f>
        <v>0.35395287381634005</v>
      </c>
      <c r="R25" s="39">
        <f>BS!Q29/BS!Q11</f>
        <v>0.39996097589177315</v>
      </c>
      <c r="S25" s="39">
        <f>BS!R29/BS!R11</f>
        <v>0.35981771693945352</v>
      </c>
      <c r="T25" s="39">
        <f>BS!S29/BS!S11</f>
        <v>0.44655672385168793</v>
      </c>
      <c r="U25" s="39">
        <f>BS!T29/BS!T11</f>
        <v>0.42886272817857768</v>
      </c>
      <c r="V25" s="39">
        <f>BS!U29/BS!U11</f>
        <v>0.50861662541462516</v>
      </c>
      <c r="W25" s="39">
        <f>BS!V29/BS!V11</f>
        <v>0.56018175444512974</v>
      </c>
      <c r="X25" s="39">
        <f>BS!W29/BS!W11</f>
        <v>0.48170539173026716</v>
      </c>
      <c r="Y25" s="39">
        <f>BS!X29/BS!X11</f>
        <v>0.44620055178921236</v>
      </c>
      <c r="Z25" s="39">
        <f>BS!Y29/BS!Y11</f>
        <v>0.51854002786305997</v>
      </c>
      <c r="AA25" s="39">
        <f>BS!Z29/BS!Z11</f>
        <v>0.51320063694267515</v>
      </c>
      <c r="AB25" s="39">
        <f>BS!AA29/BS!AA11</f>
        <v>0.4810675577663388</v>
      </c>
      <c r="AC25" s="39">
        <f>BS!AB29/BS!AB11</f>
        <v>0.58790714853168691</v>
      </c>
      <c r="AD25" s="39">
        <f>BS!AC29/BS!AC11</f>
        <v>0.56823876354160663</v>
      </c>
      <c r="AE25" s="39">
        <f>BS!AD29/BS!AD11</f>
        <v>0.51178694456853158</v>
      </c>
      <c r="AF25" s="39">
        <f>BS!AE29/BS!AE11</f>
        <v>0.46826392650651694</v>
      </c>
      <c r="AG25" s="39">
        <f>BS!AF29/BS!AF11</f>
        <v>0.65759334046323048</v>
      </c>
      <c r="AH25" s="39">
        <f>BS!AG29/BS!AG11</f>
        <v>0.65415606596412657</v>
      </c>
      <c r="AI25" s="39">
        <f>BS!AH29/BS!AH11</f>
        <v>0.51775073260330051</v>
      </c>
      <c r="AJ25" s="39">
        <f>BS!AI29/BS!AI11</f>
        <v>0.36974808236649237</v>
      </c>
      <c r="AK25" s="39">
        <f>BS!AJ29/BS!AJ11</f>
        <v>0.33083661773058187</v>
      </c>
      <c r="AL25" s="39">
        <f>BS!AK29/BS!AK11</f>
        <v>0.49189065348891231</v>
      </c>
      <c r="AM25" s="39">
        <f>BS!AL29/BS!AL11</f>
        <v>0.55507662835249039</v>
      </c>
      <c r="AN25" s="39">
        <f>BS!AM29/BS!AM11</f>
        <v>0.61029274139915335</v>
      </c>
      <c r="AO25" s="39">
        <f>BS!AN29/BS!AN11</f>
        <v>0.4824426120512979</v>
      </c>
      <c r="AP25" s="39">
        <f>BS!AO29/BS!AO11</f>
        <v>0.61648612277975623</v>
      </c>
      <c r="AQ25" s="39">
        <f>BS!AP29/BS!AP11</f>
        <v>0.63360279835258282</v>
      </c>
      <c r="AR25" s="39">
        <f>BS!AQ29/BS!AQ11</f>
        <v>0.61597014925373128</v>
      </c>
      <c r="AS25" s="39">
        <f>BS!AR29/BS!AR11</f>
        <v>0.577790547335153</v>
      </c>
      <c r="AT25" s="39">
        <f>BS!AS29/BS!AS11</f>
        <v>0.61600844932292254</v>
      </c>
      <c r="AU25" s="39">
        <f>BS!AT29/BS!AT11</f>
        <v>0.5154615115329263</v>
      </c>
      <c r="AV25" s="39">
        <f>BS!AU29/BS!AU11</f>
        <v>0.52114382648733792</v>
      </c>
      <c r="AW25" s="39">
        <f>BS!AV29/BS!AV11</f>
        <v>0.65699808490264922</v>
      </c>
      <c r="AX25" s="39">
        <f>BS!AW29/BS!AW11</f>
        <v>0.6127726213666399</v>
      </c>
      <c r="AY25" s="39">
        <f>BS!AX29/BS!AX11</f>
        <v>0.52249863526475859</v>
      </c>
      <c r="AZ25" s="39">
        <f>BS!AY29/BS!AY11</f>
        <v>0.57698614842468854</v>
      </c>
      <c r="BA25" s="39">
        <f>BS!AZ29/BS!AZ11</f>
        <v>0.6466837207577949</v>
      </c>
      <c r="BB25" s="39">
        <f>BS!BA29/BS!BA11</f>
        <v>0.6486595815099474</v>
      </c>
      <c r="BC25" s="39">
        <f>BS!BB29/BS!BB11</f>
        <v>0.45036517865915565</v>
      </c>
      <c r="BD25" s="39">
        <f>BS!BC29/BS!BC11</f>
        <v>0.53723122238586152</v>
      </c>
      <c r="BE25" s="39">
        <f>BS!BD29/BS!BD11</f>
        <v>0.53589310982910643</v>
      </c>
      <c r="BF25" s="39">
        <f>BS!BE29/BS!BE11</f>
        <v>0.52165970119372351</v>
      </c>
      <c r="BG25" s="39">
        <f>BS!BF29/BS!BF11</f>
        <v>0.47181997590793751</v>
      </c>
      <c r="BH25" s="39">
        <f>BS!BG29/BS!BG11</f>
        <v>0.39315084819832352</v>
      </c>
      <c r="BI25" s="39">
        <f>BS!BH29/BS!BH11</f>
        <v>0.26175907892242195</v>
      </c>
      <c r="BJ25" s="39">
        <f>BS!BI29/BS!BI11</f>
        <v>0.31672180763467495</v>
      </c>
      <c r="BK25" s="39">
        <f>BS!BJ29/BS!BJ11</f>
        <v>0.24740783036374728</v>
      </c>
      <c r="BL25" s="39">
        <f>BS!BK29/BS!BK11</f>
        <v>0.13629327692069554</v>
      </c>
      <c r="BM25" s="39">
        <f>BS!BL29/BS!BL11</f>
        <v>0.26844065353195579</v>
      </c>
      <c r="BN25" s="39">
        <f>BS!BM29/BS!BM11</f>
        <v>0.28460152299017616</v>
      </c>
      <c r="BO25" s="39">
        <f>BS!BN29/BS!BN11</f>
        <v>0.25213640338093846</v>
      </c>
      <c r="BP25" s="39">
        <f>BS!BO29/BS!BO11</f>
        <v>0.28883255078955444</v>
      </c>
      <c r="BQ25" s="39">
        <f>BS!BP29/BS!BP11</f>
        <v>0.32039527419558939</v>
      </c>
    </row>
    <row r="26" spans="1:73" s="35" customFormat="1">
      <c r="A26" s="33" t="s">
        <v>270</v>
      </c>
      <c r="B26" s="33"/>
      <c r="C26" s="29" t="s">
        <v>233</v>
      </c>
      <c r="D26" s="55">
        <v>3.8862999999999999</v>
      </c>
      <c r="E26" s="55">
        <v>3.8862999999999999</v>
      </c>
      <c r="F26" s="55">
        <v>3.8862999999999999</v>
      </c>
      <c r="G26" s="55">
        <v>3.8862999999999999</v>
      </c>
      <c r="H26" s="55">
        <v>3.8862999999999999</v>
      </c>
      <c r="I26" s="55">
        <v>3.8862999999999999</v>
      </c>
      <c r="J26" s="55">
        <v>3.8862999999999999</v>
      </c>
      <c r="K26" s="55">
        <v>3.8860000000000001</v>
      </c>
      <c r="L26" s="55">
        <v>3.8862999999999999</v>
      </c>
      <c r="M26" s="55">
        <v>3.8862999999999999</v>
      </c>
      <c r="N26" s="55">
        <v>3.8862999999999999</v>
      </c>
      <c r="O26" s="55">
        <v>3.8860000000000001</v>
      </c>
      <c r="P26" s="55">
        <v>3.8862999999999999</v>
      </c>
      <c r="Q26" s="55">
        <v>3.8862999999999999</v>
      </c>
      <c r="R26" s="55">
        <v>3.8862999999999999</v>
      </c>
      <c r="S26" s="55">
        <v>3.8862999999999999</v>
      </c>
      <c r="T26" s="55">
        <v>3.8862999999999999</v>
      </c>
      <c r="U26" s="55">
        <v>3.8862999999999999</v>
      </c>
      <c r="V26" s="55">
        <v>3.8862999999999999</v>
      </c>
      <c r="W26" s="55">
        <v>3.8862999999999999</v>
      </c>
      <c r="X26" s="55">
        <v>3.8862999999999999</v>
      </c>
      <c r="Y26" s="55">
        <v>3.8862999999999999</v>
      </c>
      <c r="Z26" s="55">
        <v>3.8862999999999999</v>
      </c>
      <c r="AA26" s="55">
        <v>3.8862999999999999</v>
      </c>
      <c r="AB26" s="55">
        <v>3.8862999999999999</v>
      </c>
      <c r="AC26" s="55">
        <v>3.8862999999999999</v>
      </c>
      <c r="AD26" s="55">
        <v>3.8862999999999999</v>
      </c>
      <c r="AE26" s="55">
        <v>3.8862999999999999</v>
      </c>
      <c r="AF26" s="55">
        <v>3.8862999999999999</v>
      </c>
      <c r="AG26" s="55">
        <v>3.8862999999999999</v>
      </c>
      <c r="AH26" s="55">
        <v>3.8862999999999999</v>
      </c>
      <c r="AI26" s="55">
        <v>3.8862999999999999</v>
      </c>
      <c r="AJ26" s="55">
        <v>3.8862999999999999</v>
      </c>
      <c r="AK26" s="55">
        <v>3.8862999999999999</v>
      </c>
      <c r="AL26" s="55">
        <v>3.8862999999999999</v>
      </c>
      <c r="AM26" s="55">
        <v>3.8862999999999999</v>
      </c>
      <c r="AN26" s="55">
        <v>3.8862999999999999</v>
      </c>
      <c r="AO26" s="55">
        <v>3.8862999999999999</v>
      </c>
      <c r="AP26" s="55">
        <v>3.8862999999999999</v>
      </c>
      <c r="AQ26" s="55">
        <v>3.8862999999999999</v>
      </c>
      <c r="AR26" s="55">
        <v>3.8862999999999999</v>
      </c>
      <c r="AS26" s="55">
        <v>3.8862999999999999</v>
      </c>
      <c r="AT26" s="55">
        <v>3.8862999999999999</v>
      </c>
      <c r="AU26" s="55">
        <v>3.8862999999999999</v>
      </c>
      <c r="AV26" s="55">
        <v>3.8862999999999999</v>
      </c>
      <c r="AW26" s="55">
        <v>3.8862999999999999</v>
      </c>
      <c r="AX26" s="55">
        <v>3.8862999999999999</v>
      </c>
      <c r="AY26" s="55">
        <v>3.8862999999999999</v>
      </c>
      <c r="AZ26" s="55">
        <v>3.8862999999999999</v>
      </c>
      <c r="BA26" s="55">
        <v>3.8862999999999999</v>
      </c>
      <c r="BB26" s="55">
        <v>3.8862999999999999</v>
      </c>
      <c r="BC26" s="55">
        <v>3.8862999999999999</v>
      </c>
      <c r="BD26" s="55">
        <v>3.8862999999999999</v>
      </c>
      <c r="BE26" s="55">
        <v>3.8862999999999999</v>
      </c>
      <c r="BF26" s="55">
        <v>3.8862999999999999</v>
      </c>
      <c r="BG26" s="55">
        <v>3.8862999999999999</v>
      </c>
      <c r="BH26" s="55">
        <v>3.8862999999999999</v>
      </c>
      <c r="BI26" s="55">
        <v>3.8862999999999999</v>
      </c>
      <c r="BJ26" s="55">
        <v>3.8862999999999999</v>
      </c>
      <c r="BK26" s="55">
        <v>3.8862999999999999</v>
      </c>
      <c r="BL26" s="55">
        <v>3.8862999999999999</v>
      </c>
      <c r="BM26" s="55">
        <v>3.8862999999999999</v>
      </c>
      <c r="BN26" s="55">
        <v>3.8862999999999999</v>
      </c>
      <c r="BO26" s="55">
        <v>3.8862999999999999</v>
      </c>
      <c r="BP26" s="55">
        <v>3.8862999999999999</v>
      </c>
      <c r="BQ26" s="55">
        <v>3.8862999999999999</v>
      </c>
    </row>
    <row r="27" spans="1:73" s="35" customFormat="1">
      <c r="A27" s="33" t="s">
        <v>234</v>
      </c>
      <c r="B27" s="33"/>
      <c r="C27" s="29" t="s">
        <v>235</v>
      </c>
      <c r="D27" s="68">
        <v>2.7699999999999999E-2</v>
      </c>
      <c r="E27" s="68">
        <v>4.6800000000000001E-2</v>
      </c>
      <c r="F27" s="68">
        <v>0.10539999999999999</v>
      </c>
      <c r="G27" s="68">
        <v>7.7861816496755998E-2</v>
      </c>
      <c r="H27" s="68">
        <v>4.2299999999999997E-2</v>
      </c>
      <c r="I27" s="68">
        <v>-1.12E-2</v>
      </c>
      <c r="J27" s="68">
        <v>-4.5544133631936899E-2</v>
      </c>
      <c r="K27" s="68">
        <v>-0.38190000000000002</v>
      </c>
      <c r="L27" s="68">
        <v>9.4999999999999998E-3</v>
      </c>
      <c r="M27" s="68">
        <v>4.0800000000000003E-2</v>
      </c>
      <c r="N27" s="68">
        <v>0.1787</v>
      </c>
      <c r="O27" s="68">
        <v>-9.4899999999999998E-2</v>
      </c>
      <c r="P27" s="68">
        <v>-0.14269999999999999</v>
      </c>
      <c r="Q27" s="68">
        <v>-0.13450000000000001</v>
      </c>
      <c r="R27" s="68">
        <v>-5.0799999999999998E-2</v>
      </c>
      <c r="S27" s="68">
        <v>0.85150000000000003</v>
      </c>
      <c r="T27" s="68">
        <v>6.6E-3</v>
      </c>
      <c r="U27" s="68">
        <v>9.9299999999999999E-2</v>
      </c>
      <c r="V27" s="68">
        <v>0.57450000000000001</v>
      </c>
      <c r="W27" s="68">
        <v>0.4859</v>
      </c>
      <c r="X27" s="68">
        <v>0.51959999999999995</v>
      </c>
      <c r="Y27" s="68">
        <v>0.41705282669138088</v>
      </c>
      <c r="Z27" s="68">
        <v>1.2532000000000001</v>
      </c>
      <c r="AA27" s="68">
        <v>0.503</v>
      </c>
      <c r="AB27" s="68">
        <v>0.51200000000000001</v>
      </c>
      <c r="AC27" s="68">
        <v>0.48559999999999998</v>
      </c>
      <c r="AD27" s="68">
        <v>0.56130000000000002</v>
      </c>
      <c r="AE27" s="68">
        <v>0.43730000000000002</v>
      </c>
      <c r="AF27" s="68">
        <v>0.45600000000000002</v>
      </c>
      <c r="AG27" s="68">
        <v>0.3533</v>
      </c>
      <c r="AH27" s="68">
        <v>0.64770000000000005</v>
      </c>
      <c r="AI27" s="68">
        <v>0.27189999999999998</v>
      </c>
      <c r="AJ27" s="68">
        <v>0.2374</v>
      </c>
      <c r="AK27" s="68">
        <v>0.1537</v>
      </c>
      <c r="AL27" s="68">
        <v>0.46039999999999998</v>
      </c>
      <c r="AM27" s="68">
        <v>0.1081</v>
      </c>
      <c r="AN27" s="68">
        <v>0.40839999999999999</v>
      </c>
      <c r="AO27" s="68">
        <v>0.28670000000000001</v>
      </c>
      <c r="AP27" s="68">
        <v>0.32150000000000001</v>
      </c>
      <c r="AQ27" s="68">
        <v>0.2056</v>
      </c>
      <c r="AR27" s="68">
        <v>0.21</v>
      </c>
      <c r="AS27" s="68">
        <v>0.21</v>
      </c>
      <c r="AT27" s="68">
        <v>0.18</v>
      </c>
      <c r="AU27" s="68">
        <v>0.1</v>
      </c>
      <c r="AV27" s="68">
        <v>0.1701</v>
      </c>
      <c r="AW27" s="68">
        <v>0.38419999999999999</v>
      </c>
      <c r="AX27" s="68">
        <v>0.22</v>
      </c>
      <c r="AY27" s="68">
        <v>0.23</v>
      </c>
      <c r="AZ27" s="68">
        <v>0.3</v>
      </c>
      <c r="BA27" s="68">
        <v>0.39169999999999999</v>
      </c>
      <c r="BB27" s="68">
        <v>0.37</v>
      </c>
      <c r="BC27" s="68">
        <v>-0.03</v>
      </c>
      <c r="BD27" s="68">
        <v>0.17</v>
      </c>
      <c r="BE27" s="68">
        <v>7.2800000000000004E-2</v>
      </c>
      <c r="BF27" s="68">
        <v>0.11</v>
      </c>
      <c r="BG27" s="68">
        <v>0.04</v>
      </c>
      <c r="BH27" s="68">
        <v>0.15</v>
      </c>
      <c r="BI27" s="68">
        <v>0.75290000000000001</v>
      </c>
      <c r="BJ27" s="68">
        <v>0.4</v>
      </c>
      <c r="BK27" s="68">
        <v>0.2</v>
      </c>
      <c r="BL27" s="68">
        <v>-0.16</v>
      </c>
      <c r="BM27" s="68">
        <v>0.85199999999999998</v>
      </c>
      <c r="BN27" s="68">
        <v>0.48</v>
      </c>
      <c r="BO27" s="68">
        <v>0.2</v>
      </c>
      <c r="BP27" s="68">
        <v>-0.16</v>
      </c>
      <c r="BQ27" s="68">
        <v>-0.43</v>
      </c>
    </row>
    <row r="28" spans="1:73" s="35" customFormat="1">
      <c r="A28" s="35" t="s">
        <v>271</v>
      </c>
      <c r="B28" s="33"/>
      <c r="C28" s="56" t="s">
        <v>236</v>
      </c>
      <c r="D28" s="67">
        <v>1042</v>
      </c>
      <c r="E28" s="67">
        <v>1058</v>
      </c>
      <c r="F28" s="67">
        <v>1091</v>
      </c>
      <c r="G28" s="67">
        <v>1096</v>
      </c>
      <c r="H28" s="67">
        <v>1079</v>
      </c>
      <c r="I28" s="67">
        <v>944</v>
      </c>
      <c r="J28" s="67">
        <v>868</v>
      </c>
      <c r="K28" s="67">
        <v>842</v>
      </c>
      <c r="L28" s="67">
        <v>812</v>
      </c>
      <c r="M28" s="67">
        <v>811</v>
      </c>
      <c r="N28" s="67">
        <v>734</v>
      </c>
      <c r="O28" s="67">
        <v>821</v>
      </c>
      <c r="P28" s="67">
        <v>625</v>
      </c>
      <c r="Q28" s="67">
        <v>673</v>
      </c>
      <c r="R28" s="67">
        <v>641</v>
      </c>
      <c r="S28" s="67">
        <v>561</v>
      </c>
      <c r="T28" s="67">
        <v>538</v>
      </c>
      <c r="U28" s="67">
        <v>463</v>
      </c>
      <c r="V28" s="67">
        <v>428</v>
      </c>
      <c r="W28" s="67">
        <v>433</v>
      </c>
      <c r="X28" s="67">
        <v>431</v>
      </c>
      <c r="Y28" s="67">
        <v>440</v>
      </c>
      <c r="Z28" s="67">
        <v>448</v>
      </c>
      <c r="AA28" s="67">
        <v>453</v>
      </c>
      <c r="AB28" s="67">
        <v>460</v>
      </c>
      <c r="AC28" s="67">
        <v>461</v>
      </c>
      <c r="AD28" s="67">
        <v>492</v>
      </c>
      <c r="AE28" s="67">
        <v>507</v>
      </c>
      <c r="AF28" s="67">
        <v>497</v>
      </c>
      <c r="AG28" s="67">
        <v>486</v>
      </c>
      <c r="AH28" s="67">
        <v>472</v>
      </c>
      <c r="AI28" s="67">
        <v>464</v>
      </c>
      <c r="AJ28" s="67">
        <v>443</v>
      </c>
      <c r="AK28" s="67">
        <v>410</v>
      </c>
      <c r="AL28" s="67">
        <v>454</v>
      </c>
      <c r="AM28" s="67">
        <v>405</v>
      </c>
      <c r="AN28" s="67">
        <v>545</v>
      </c>
      <c r="AO28" s="67">
        <v>606</v>
      </c>
      <c r="AP28" s="67">
        <v>641</v>
      </c>
      <c r="AQ28" s="67">
        <v>629</v>
      </c>
      <c r="AR28" s="67">
        <v>699</v>
      </c>
      <c r="AS28" s="67">
        <v>755</v>
      </c>
      <c r="AT28" s="67">
        <v>683</v>
      </c>
      <c r="AU28" s="67">
        <v>650</v>
      </c>
      <c r="AV28" s="67">
        <v>611</v>
      </c>
      <c r="AW28" s="67">
        <v>572</v>
      </c>
      <c r="AX28" s="67">
        <v>594</v>
      </c>
      <c r="AY28" s="67">
        <v>616</v>
      </c>
      <c r="AZ28" s="67">
        <v>626</v>
      </c>
      <c r="BA28" s="67">
        <v>636</v>
      </c>
      <c r="BB28" s="67">
        <v>667</v>
      </c>
      <c r="BC28" s="67">
        <v>698</v>
      </c>
      <c r="BD28" s="67">
        <v>737</v>
      </c>
      <c r="BE28" s="67">
        <v>776</v>
      </c>
      <c r="BF28" s="67">
        <v>726</v>
      </c>
      <c r="BG28" s="67">
        <v>675</v>
      </c>
      <c r="BH28" s="67">
        <v>674</v>
      </c>
      <c r="BI28" s="67">
        <v>672</v>
      </c>
      <c r="BJ28" s="67">
        <v>715</v>
      </c>
      <c r="BK28" s="67">
        <v>757</v>
      </c>
      <c r="BL28" s="67">
        <v>769</v>
      </c>
      <c r="BM28" s="67">
        <v>780</v>
      </c>
      <c r="BN28" s="67">
        <v>839</v>
      </c>
      <c r="BO28" s="67">
        <v>898</v>
      </c>
      <c r="BP28" s="67">
        <v>911</v>
      </c>
      <c r="BQ28" s="67">
        <v>923</v>
      </c>
    </row>
    <row r="29" spans="1:73" s="35" customFormat="1">
      <c r="A29" s="33" t="s">
        <v>237</v>
      </c>
      <c r="B29" s="33"/>
      <c r="C29" s="56" t="s">
        <v>238</v>
      </c>
      <c r="D29" s="35">
        <f>D39/D27</f>
        <v>429.72501155234653</v>
      </c>
      <c r="E29" s="35">
        <f t="shared" ref="E29:BP29" si="0">E39/E27</f>
        <v>232.37673076923076</v>
      </c>
      <c r="F29" s="35">
        <f t="shared" si="0"/>
        <v>98.921442125237206</v>
      </c>
      <c r="G29" s="35">
        <f t="shared" si="0"/>
        <v>133.90799841452966</v>
      </c>
      <c r="H29" s="35">
        <f t="shared" si="0"/>
        <v>239.63831442080379</v>
      </c>
      <c r="I29" s="35">
        <f t="shared" si="0"/>
        <v>-517.17860714285712</v>
      </c>
      <c r="J29" s="35">
        <f t="shared" si="0"/>
        <v>-115.16342812418847</v>
      </c>
      <c r="K29" s="35">
        <f t="shared" si="0"/>
        <v>-13.72642670856245</v>
      </c>
      <c r="L29" s="35">
        <f t="shared" si="0"/>
        <v>548.75372210526314</v>
      </c>
      <c r="M29" s="35">
        <f t="shared" si="0"/>
        <v>127.7735382352941</v>
      </c>
      <c r="N29" s="35">
        <f t="shared" si="0"/>
        <v>37.276219697817574</v>
      </c>
      <c r="O29" s="35">
        <f t="shared" si="0"/>
        <v>-67.140573656480512</v>
      </c>
      <c r="P29" s="35">
        <f t="shared" si="0"/>
        <v>-39.576667063770152</v>
      </c>
      <c r="Q29" s="35">
        <f t="shared" si="0"/>
        <v>-40.912865278810408</v>
      </c>
      <c r="R29" s="35">
        <f t="shared" si="0"/>
        <v>-91.218903937007866</v>
      </c>
      <c r="S29" s="35">
        <f t="shared" si="0"/>
        <v>4.0815504873752202</v>
      </c>
      <c r="T29" s="35">
        <f t="shared" si="0"/>
        <v>438.81821212121213</v>
      </c>
      <c r="U29" s="35">
        <f t="shared" si="0"/>
        <v>26.832871903323266</v>
      </c>
      <c r="V29" s="35">
        <f t="shared" si="0"/>
        <v>4.0330028894691035</v>
      </c>
      <c r="W29" s="35">
        <f t="shared" si="0"/>
        <v>5.3644374974274545</v>
      </c>
      <c r="X29" s="35">
        <f t="shared" si="0"/>
        <v>8.3608550808314082</v>
      </c>
      <c r="Y29" s="35">
        <f t="shared" si="0"/>
        <v>13.055555631155556</v>
      </c>
      <c r="Z29" s="35">
        <f t="shared" si="0"/>
        <v>5.1536278726460258</v>
      </c>
      <c r="AA29" s="35">
        <f t="shared" si="0"/>
        <v>18.886679920477135</v>
      </c>
      <c r="AB29" s="35">
        <f t="shared" si="0"/>
        <v>18.75</v>
      </c>
      <c r="AC29" s="35">
        <f t="shared" si="0"/>
        <v>24.011532125205932</v>
      </c>
      <c r="AD29" s="35">
        <f t="shared" si="0"/>
        <v>16.746837698200604</v>
      </c>
      <c r="AE29" s="35">
        <f t="shared" si="0"/>
        <v>23.553624514063571</v>
      </c>
      <c r="AF29" s="35">
        <f t="shared" si="0"/>
        <v>28.728070175438596</v>
      </c>
      <c r="AG29" s="35">
        <f t="shared" si="0"/>
        <v>33.682422870082085</v>
      </c>
      <c r="AH29" s="35">
        <f t="shared" si="0"/>
        <v>18.681488343368841</v>
      </c>
      <c r="AI29" s="35">
        <f t="shared" si="0"/>
        <v>51.857300478116962</v>
      </c>
      <c r="AJ29" s="35">
        <f t="shared" si="0"/>
        <v>69.924178601516431</v>
      </c>
      <c r="AK29" s="35">
        <f t="shared" si="0"/>
        <v>102.14703968770331</v>
      </c>
      <c r="AL29" s="35">
        <f t="shared" si="0"/>
        <v>31.494352736750653</v>
      </c>
      <c r="AM29" s="35">
        <f t="shared" si="0"/>
        <v>125.80943570767808</v>
      </c>
      <c r="AN29" s="35">
        <f t="shared" si="0"/>
        <v>35.014691478942218</v>
      </c>
      <c r="AO29" s="35">
        <f t="shared" si="0"/>
        <v>52.319497732821766</v>
      </c>
      <c r="AP29" s="35">
        <f t="shared" si="0"/>
        <v>50.699844479004668</v>
      </c>
      <c r="AQ29" s="35">
        <f t="shared" si="0"/>
        <v>74.902723735408557</v>
      </c>
      <c r="AR29" s="35">
        <f t="shared" si="0"/>
        <v>79.523809523809518</v>
      </c>
      <c r="AS29" s="35">
        <f t="shared" si="0"/>
        <v>74.285714285714292</v>
      </c>
      <c r="AT29" s="35">
        <f t="shared" si="0"/>
        <v>86.111111111111114</v>
      </c>
      <c r="AU29" s="35">
        <f t="shared" si="0"/>
        <v>140</v>
      </c>
      <c r="AV29" s="35">
        <f t="shared" si="0"/>
        <v>82.892416225749557</v>
      </c>
      <c r="AW29" s="35">
        <f t="shared" si="0"/>
        <v>36.439354502863097</v>
      </c>
      <c r="AX29" s="35">
        <f t="shared" si="0"/>
        <v>63.636363636363633</v>
      </c>
      <c r="AY29" s="35">
        <f t="shared" si="0"/>
        <v>56.521739130434781</v>
      </c>
      <c r="AZ29" s="35">
        <f t="shared" si="0"/>
        <v>43</v>
      </c>
      <c r="BA29" s="35">
        <f t="shared" si="0"/>
        <v>33.954557058973705</v>
      </c>
      <c r="BB29" s="35">
        <f t="shared" si="0"/>
        <v>35.945945945945951</v>
      </c>
      <c r="BC29" s="35">
        <f t="shared" si="0"/>
        <v>-406.66666666666669</v>
      </c>
      <c r="BD29" s="35">
        <f t="shared" si="0"/>
        <v>66.470588235294116</v>
      </c>
      <c r="BE29" s="35">
        <f t="shared" si="0"/>
        <v>149.72527472527472</v>
      </c>
      <c r="BF29" s="35">
        <f t="shared" si="0"/>
        <v>72.727272727272734</v>
      </c>
      <c r="BG29" s="35">
        <f t="shared" si="0"/>
        <v>202.5</v>
      </c>
      <c r="BH29" s="35">
        <f t="shared" si="0"/>
        <v>48.666666666666664</v>
      </c>
      <c r="BI29" s="35">
        <f t="shared" si="0"/>
        <v>9.5630229778190987</v>
      </c>
      <c r="BJ29" s="35">
        <f t="shared" si="0"/>
        <v>19.125</v>
      </c>
      <c r="BK29" s="35">
        <f t="shared" si="0"/>
        <v>45.75</v>
      </c>
      <c r="BL29" s="35">
        <f t="shared" si="0"/>
        <v>-53.75</v>
      </c>
      <c r="BM29" s="35">
        <f t="shared" si="0"/>
        <v>9.5070422535211261</v>
      </c>
      <c r="BN29" s="35">
        <f t="shared" si="0"/>
        <v>20.729166666666664</v>
      </c>
      <c r="BO29" s="35">
        <f t="shared" si="0"/>
        <v>54</v>
      </c>
      <c r="BP29" s="35">
        <f t="shared" si="0"/>
        <v>-67.5</v>
      </c>
      <c r="BQ29" s="35">
        <f t="shared" ref="BQ29" si="1">BQ39/BQ27</f>
        <v>-24.883720930232556</v>
      </c>
    </row>
    <row r="30" spans="1:73" ht="30">
      <c r="A30" s="33" t="s">
        <v>272</v>
      </c>
      <c r="B30" s="33" t="s">
        <v>239</v>
      </c>
      <c r="C30" s="56" t="s">
        <v>240</v>
      </c>
      <c r="D30" s="57">
        <f>(BS!C11-BS!C17)/Indicators!D26</f>
        <v>2.69968864987263</v>
      </c>
      <c r="E30" s="57">
        <f>(BS!D11-BS!D17)/Indicators!E26</f>
        <v>2.456887013354605</v>
      </c>
      <c r="F30" s="57">
        <f>(BS!E11-BS!E17)/Indicators!F26</f>
        <v>2.5621799655199031</v>
      </c>
      <c r="G30" s="57">
        <f>(BS!F11-BS!F17)/Indicators!G26</f>
        <v>2.6404361157753438</v>
      </c>
      <c r="H30" s="57">
        <f>(BS!G11-BS!G17)/Indicators!H26</f>
        <v>2.68275737848339</v>
      </c>
      <c r="I30" s="57">
        <f>(BS!H11-BS!H17)/Indicators!I26</f>
        <v>2.3829606566657233</v>
      </c>
      <c r="J30" s="57">
        <f>(BS!I11-BS!I17)/Indicators!J26</f>
        <v>2.3374242547851778</v>
      </c>
      <c r="K30" s="57">
        <f>(BS!J11-BS!J17)/Indicators!K26</f>
        <v>1.9557128152341743</v>
      </c>
      <c r="L30" s="57">
        <f>(BS!K11-BS!K17)/Indicators!L26</f>
        <v>1.9650310063556591</v>
      </c>
      <c r="M30" s="57">
        <f>(BS!L11-BS!L17)/Indicators!M26</f>
        <v>2.0058152998996479</v>
      </c>
      <c r="N30" s="57">
        <f>(BS!M11-BS!M17)/Indicators!N26</f>
        <v>2.1885083498443256</v>
      </c>
      <c r="O30" s="57">
        <f>(BS!N11-BS!N17)/Indicators!O26</f>
        <v>2.0897838394235722</v>
      </c>
      <c r="P30" s="57">
        <f>(BS!O11-BS!O17)/Indicators!P26</f>
        <v>1.9469160898541034</v>
      </c>
      <c r="Q30" s="57">
        <f>(BS!P11-BS!P17)/Indicators!Q26</f>
        <v>1.8124179811131405</v>
      </c>
      <c r="R30" s="57">
        <f>(BS!Q11-BS!Q17)/Indicators!R26</f>
        <v>1.7615727041144533</v>
      </c>
      <c r="S30" s="57">
        <f>(BS!R11-BS!R17)/Indicators!S26</f>
        <v>2.6129995111031064</v>
      </c>
      <c r="T30" s="57">
        <f>(BS!S11-BS!S17)/Indicators!T26</f>
        <v>3.3470653320639165</v>
      </c>
      <c r="U30" s="57">
        <f>(BS!T11-BS!T17)/Indicators!U26</f>
        <v>2.2862877286879555</v>
      </c>
      <c r="V30" s="57">
        <f>(BS!U11-BS!U17)/Indicators!V26</f>
        <v>3.2785168412114349</v>
      </c>
      <c r="W30" s="57">
        <f>(BS!V11-BS!V17)/Indicators!W26</f>
        <v>3.33656691454597</v>
      </c>
      <c r="X30" s="57">
        <f>(BS!W11-BS!W17)/Indicators!X26</f>
        <v>3.8666598049558711</v>
      </c>
      <c r="Y30" s="57">
        <f>(BS!X11-BS!X17)/Indicators!Y26</f>
        <v>4.2830048388654181</v>
      </c>
      <c r="Z30" s="57">
        <f>(BS!Y11-BS!Y17)/Indicators!Z26</f>
        <v>4.9173506934616471</v>
      </c>
      <c r="AA30" s="57">
        <f>(BS!Z11-BS!Z17)/Indicators!AA26</f>
        <v>5.4208115688444014</v>
      </c>
      <c r="AB30" s="57">
        <f>(BS!AA11-BS!AA17)/Indicators!AB26</f>
        <v>5.9350539073154422</v>
      </c>
      <c r="AC30" s="57">
        <f>(BS!AB11-BS!AB17)/Indicators!AC26</f>
        <v>5.2621001981318996</v>
      </c>
      <c r="AD30" s="57">
        <f>(BS!AC11-BS!AC17)/Indicators!AD26</f>
        <v>5.8233281012788511</v>
      </c>
      <c r="AE30" s="57">
        <f>(BS!AD11-BS!AD17)/Indicators!AE26</f>
        <v>6.2605563132027902</v>
      </c>
      <c r="AF30" s="57">
        <f>(BS!AE11-BS!AE17)/Indicators!AF26</f>
        <v>6.7185755088387413</v>
      </c>
      <c r="AG30" s="57">
        <f>(BS!AF11-BS!AF17)/Indicators!AG26</f>
        <v>4.1756169106862577</v>
      </c>
      <c r="AH30" s="57">
        <f>(BS!AG11-BS!AG17)/Indicators!AH26</f>
        <v>4.823276638447882</v>
      </c>
      <c r="AI30" s="57">
        <f>(BS!AH11-BS!AH17)/Indicators!AI26</f>
        <v>5.3662609680158511</v>
      </c>
      <c r="AJ30" s="57">
        <f>(BS!AI11-BS!AI17)/Indicators!AJ26</f>
        <v>5.6036332758665059</v>
      </c>
      <c r="AK30" s="57">
        <f>(BS!AJ11-BS!AJ17)/Indicators!AK26</f>
        <v>5.7573012891439159</v>
      </c>
      <c r="AL30" s="57">
        <f>(BS!AK11-BS!AK17)/Indicators!AL26</f>
        <v>3.6101433239842526</v>
      </c>
      <c r="AM30" s="57">
        <f>(BS!AL11-BS!AL17)/Indicators!AM26</f>
        <v>3.830558629030183</v>
      </c>
      <c r="AN30" s="57">
        <f>(BS!AM11-BS!AM17)/Indicators!AN26</f>
        <v>4.2394050896739834</v>
      </c>
      <c r="AO30" s="57">
        <f>(BS!AN11-BS!AN17)/Indicators!AO26</f>
        <v>1.9766358747394692</v>
      </c>
      <c r="AP30" s="57">
        <f>(BS!AO11-BS!AO17)/Indicators!AP26</f>
        <v>2.2988189280292315</v>
      </c>
      <c r="AQ30" s="57">
        <f>(BS!AP11-BS!AP17)/Indicators!AQ26</f>
        <v>2.5053135372976865</v>
      </c>
      <c r="AR30" s="57">
        <f>(BS!AQ11-BS!AQ17)/Indicators!AR26</f>
        <v>2.7154362761495512</v>
      </c>
      <c r="AS30" s="57">
        <f>(BS!AR11-BS!AR17)/Indicators!AS26</f>
        <v>2.9284923963667242</v>
      </c>
      <c r="AT30" s="57">
        <f>(BS!AS11-BS!AS17)/Indicators!AT26</f>
        <v>3.243959550214857</v>
      </c>
      <c r="AU30" s="57">
        <f>(BS!AT11-BS!AT17)/Indicators!AU26</f>
        <v>2.3392429817564269</v>
      </c>
      <c r="AV30" s="57">
        <f>(BS!AU11-BS!AU17)/Indicators!AV26</f>
        <v>2.5093276381133727</v>
      </c>
      <c r="AW30" s="57">
        <f>(BS!AV11-BS!AV17)/Indicators!AW26</f>
        <v>2.8989012685587836</v>
      </c>
      <c r="AX30" s="57">
        <f>(BS!AW11-BS!AW17)/Indicators!AX26</f>
        <v>3.1219926408151717</v>
      </c>
      <c r="AY30" s="57">
        <f>(BS!AX11-BS!AX17)/Indicators!AY26</f>
        <v>3.0844247742068291</v>
      </c>
      <c r="AZ30" s="57">
        <f>(BS!AY11-BS!AY17)/Indicators!AZ26</f>
        <v>3.38239456552505</v>
      </c>
      <c r="BA30" s="57">
        <f>(BS!AZ11-BS!AZ17)/Indicators!BA26</f>
        <v>3.7686231119573885</v>
      </c>
      <c r="BB30" s="57">
        <f>(BS!BA11-BS!BA17)/Indicators!BB26</f>
        <v>4.1404420657180356</v>
      </c>
      <c r="BC30" s="57">
        <f>(BS!BB11-BS!BB17)/Indicators!BC26</f>
        <v>3.8378406196124852</v>
      </c>
      <c r="BD30" s="57">
        <f>(BS!BC11-BS!BC17)/Indicators!BD26</f>
        <v>4.0074106476597287</v>
      </c>
      <c r="BE30" s="57">
        <f>(BS!BD11-BS!BD17)/Indicators!BE26</f>
        <v>4.0786866685536367</v>
      </c>
      <c r="BF30" s="57">
        <f>(BS!BE11-BS!BE17)/Indicators!BF26</f>
        <v>4.1857293569719278</v>
      </c>
      <c r="BG30" s="57">
        <f>(BS!BF11-BS!BF17)/Indicators!BG26</f>
        <v>4.1445590921956628</v>
      </c>
      <c r="BH30" s="57">
        <f>(BS!BG11-BS!BG17)/Indicators!BH26</f>
        <v>4.2935439878547719</v>
      </c>
      <c r="BI30" s="57">
        <f>(BS!BH11-BS!BH17)/Indicators!BI26</f>
        <v>5.0693461647325222</v>
      </c>
      <c r="BJ30" s="57">
        <f>(BS!BI11-BS!BI17)/Indicators!BJ26</f>
        <v>5.4712708746108136</v>
      </c>
      <c r="BK30" s="57">
        <f>(BS!BJ11-BS!BJ17)/Indicators!BK26</f>
        <v>5.6706893446208468</v>
      </c>
      <c r="BL30" s="57">
        <f>(BS!BK11-BS!BK17)/Indicators!BL26</f>
        <v>5.5116691969225231</v>
      </c>
      <c r="BM30" s="57">
        <f>(BS!BL11-BS!BL17)/Indicators!BM26</f>
        <v>6.3525718549777412</v>
      </c>
      <c r="BN30" s="57">
        <f>(BS!BM11-BS!BM17)/Indicators!BN26</f>
        <v>6.8288603556081622</v>
      </c>
      <c r="BO30" s="57">
        <f>(BS!BN11-BS!BN17)/Indicators!BO26</f>
        <v>7.0501505287805903</v>
      </c>
      <c r="BP30" s="57">
        <f>(BS!BO11-BS!BO17)/Indicators!BP26</f>
        <v>6.8867560404497841</v>
      </c>
      <c r="BQ30" s="57">
        <f>(BS!BP11-BS!BP17)/Indicators!BQ26</f>
        <v>6.4652754548027698</v>
      </c>
    </row>
    <row r="31" spans="1:73">
      <c r="A31" s="71" t="s">
        <v>273</v>
      </c>
      <c r="B31" s="58"/>
      <c r="C31" s="59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</row>
    <row r="32" spans="1:73">
      <c r="A32" s="33" t="s">
        <v>274</v>
      </c>
      <c r="B32" s="33"/>
      <c r="C32" s="56" t="s">
        <v>241</v>
      </c>
      <c r="D32" s="36">
        <v>0.2896200185356812</v>
      </c>
      <c r="E32" s="36">
        <v>0.2896200185356812</v>
      </c>
      <c r="F32" s="36">
        <v>0.2896200185356812</v>
      </c>
      <c r="G32" s="36">
        <v>0.2896200185356812</v>
      </c>
      <c r="H32" s="36">
        <v>0.2896200185356812</v>
      </c>
      <c r="I32" s="36">
        <v>0.2896200185356812</v>
      </c>
      <c r="J32" s="36">
        <v>0.2896200185356812</v>
      </c>
      <c r="K32" s="36">
        <v>0.2896200185356812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1.1599999999999999</v>
      </c>
      <c r="AC32" s="36">
        <v>1.1599999999999999</v>
      </c>
      <c r="AD32" s="36">
        <v>1.1599999999999999</v>
      </c>
      <c r="AE32" s="36">
        <v>1.1599999999999999</v>
      </c>
      <c r="AF32" s="36">
        <v>2.9</v>
      </c>
      <c r="AG32" s="36">
        <v>2.9</v>
      </c>
      <c r="AH32" s="36">
        <v>2.9</v>
      </c>
      <c r="AI32" s="36">
        <v>2.9</v>
      </c>
      <c r="AJ32" s="36">
        <v>2.54</v>
      </c>
      <c r="AK32" s="36">
        <v>2.54</v>
      </c>
      <c r="AL32" s="36">
        <v>2.54</v>
      </c>
      <c r="AM32" s="36">
        <v>2.54</v>
      </c>
      <c r="AN32" s="36">
        <v>2.5</v>
      </c>
      <c r="AO32" s="36">
        <v>2.5</v>
      </c>
      <c r="AP32" s="36">
        <v>2.5</v>
      </c>
      <c r="AQ32" s="36">
        <v>2.5</v>
      </c>
      <c r="AR32" s="36">
        <v>3.6023981679232176E-3</v>
      </c>
      <c r="AS32" s="36">
        <v>3.6023981679232176E-3</v>
      </c>
      <c r="AT32" s="36">
        <v>0.98242544322363179</v>
      </c>
      <c r="AU32" s="36">
        <v>0.98242544322363179</v>
      </c>
      <c r="AV32" s="36">
        <v>0.98242544322363179</v>
      </c>
      <c r="AW32" s="36">
        <v>0.98242544322363179</v>
      </c>
      <c r="AX32" s="36">
        <v>0.27635540231068112</v>
      </c>
      <c r="AY32" s="36">
        <v>0.27635540231068112</v>
      </c>
      <c r="AZ32" s="36">
        <v>0.27635540231068112</v>
      </c>
      <c r="BA32" s="36">
        <v>0.27635540231068112</v>
      </c>
      <c r="BB32" s="36">
        <v>0.26889000000000002</v>
      </c>
      <c r="BC32" s="36">
        <v>0.26889000000000002</v>
      </c>
      <c r="BD32" s="36">
        <v>0.26889000000000002</v>
      </c>
      <c r="BE32" s="36">
        <v>0.26889000000000002</v>
      </c>
      <c r="BF32" s="36">
        <v>8.1799999999999998E-2</v>
      </c>
      <c r="BG32" s="36">
        <v>8.1799999999999998E-2</v>
      </c>
      <c r="BH32" s="36">
        <v>8.1799999999999998E-2</v>
      </c>
      <c r="BI32" s="36">
        <v>8.1799999999999998E-2</v>
      </c>
      <c r="BJ32" s="36">
        <v>2.3158273936649252E-3</v>
      </c>
      <c r="BK32" s="36">
        <v>2.3158273936649252E-3</v>
      </c>
      <c r="BL32" s="36">
        <v>2.3158273936649252E-3</v>
      </c>
      <c r="BM32" s="36">
        <v>2.3158273936649252E-3</v>
      </c>
      <c r="BN32" s="36">
        <v>1.2865707742582919E-3</v>
      </c>
      <c r="BO32" s="36">
        <v>1.2865707742582919E-3</v>
      </c>
      <c r="BP32" s="36">
        <v>1.2865707742582919E-3</v>
      </c>
      <c r="BQ32" s="36">
        <v>1.2865707742582919E-3</v>
      </c>
      <c r="BR32" s="36"/>
      <c r="BS32" s="36"/>
      <c r="BT32" s="36"/>
      <c r="BU32" s="36"/>
    </row>
    <row r="33" spans="1:71">
      <c r="A33" s="60" t="s">
        <v>275</v>
      </c>
      <c r="B33" s="61"/>
      <c r="C33" s="62"/>
    </row>
    <row r="34" spans="1:71" ht="60">
      <c r="A34" s="33" t="s">
        <v>276</v>
      </c>
      <c r="B34" s="33"/>
      <c r="C34" s="56" t="s">
        <v>242</v>
      </c>
      <c r="D34" s="55">
        <v>829.2</v>
      </c>
      <c r="E34" s="55">
        <v>922.3</v>
      </c>
      <c r="F34" s="55">
        <v>1011.6</v>
      </c>
      <c r="G34" s="55">
        <v>1069</v>
      </c>
      <c r="H34" s="55">
        <v>958.8</v>
      </c>
      <c r="I34" s="55">
        <v>1065.7</v>
      </c>
      <c r="J34" s="55">
        <v>1092</v>
      </c>
      <c r="K34" s="55">
        <v>1114.3</v>
      </c>
      <c r="L34" s="55">
        <v>1008.9</v>
      </c>
      <c r="M34" s="55">
        <v>1153.2</v>
      </c>
      <c r="N34" s="55">
        <v>1212.5</v>
      </c>
      <c r="O34" s="55">
        <v>1240.7</v>
      </c>
      <c r="P34" s="55">
        <v>1220.2</v>
      </c>
      <c r="Q34" s="55">
        <v>1383.9</v>
      </c>
      <c r="R34" s="55">
        <v>1363.5</v>
      </c>
      <c r="S34" s="55">
        <v>1165.4000000000001</v>
      </c>
      <c r="T34" s="55">
        <v>983.8</v>
      </c>
      <c r="U34" s="55">
        <v>1043</v>
      </c>
      <c r="V34" s="55">
        <v>1069</v>
      </c>
      <c r="W34" s="55">
        <v>969.6</v>
      </c>
      <c r="X34" s="55">
        <v>1003</v>
      </c>
      <c r="Y34" s="55">
        <v>1183.5</v>
      </c>
      <c r="Z34" s="55">
        <v>1262.4000000000001</v>
      </c>
      <c r="AA34" s="55">
        <v>1296.4000000000001</v>
      </c>
      <c r="AB34" s="55">
        <v>1324.4</v>
      </c>
      <c r="AC34" s="55">
        <v>1444</v>
      </c>
      <c r="AD34" s="55">
        <v>1520.7</v>
      </c>
      <c r="AE34" s="55">
        <v>1465.6</v>
      </c>
      <c r="AF34" s="55">
        <v>1445</v>
      </c>
      <c r="AG34" s="55">
        <v>1486.2</v>
      </c>
      <c r="AH34" s="55">
        <v>1666.7</v>
      </c>
      <c r="AI34" s="55">
        <v>1652.3</v>
      </c>
      <c r="AJ34" s="55">
        <v>1476.2</v>
      </c>
      <c r="AK34" s="55">
        <v>1505.1</v>
      </c>
      <c r="AL34" s="55">
        <v>1578.7</v>
      </c>
      <c r="AM34" s="55">
        <v>1616.6</v>
      </c>
      <c r="AN34" s="55">
        <v>1546.7</v>
      </c>
      <c r="AO34" s="55">
        <v>1557.7</v>
      </c>
      <c r="AP34" s="55">
        <v>1603.1</v>
      </c>
      <c r="AQ34" s="55">
        <v>1647.7</v>
      </c>
      <c r="AR34" s="55">
        <v>1576</v>
      </c>
      <c r="AS34" s="55">
        <v>1564.6</v>
      </c>
      <c r="AT34" s="69">
        <v>1676</v>
      </c>
      <c r="AU34" s="69">
        <v>1603.8</v>
      </c>
      <c r="AV34" s="69">
        <v>1578.4</v>
      </c>
      <c r="AW34" s="69">
        <v>1668.5</v>
      </c>
      <c r="AX34" s="69">
        <v>1720.7</v>
      </c>
      <c r="AY34" s="69">
        <v>1689.1</v>
      </c>
      <c r="AZ34" s="69">
        <v>1690.3</v>
      </c>
      <c r="BA34" s="69">
        <v>1869.2</v>
      </c>
      <c r="BB34" s="69">
        <v>1926.1</v>
      </c>
      <c r="BC34" s="69">
        <v>1793.5</v>
      </c>
      <c r="BD34" s="69">
        <v>1781.4</v>
      </c>
      <c r="BE34" s="69">
        <v>1934.2</v>
      </c>
      <c r="BF34" s="69">
        <v>2037.1</v>
      </c>
      <c r="BG34" s="69">
        <v>1916.3</v>
      </c>
      <c r="BH34" s="69">
        <v>1882.4</v>
      </c>
      <c r="BI34" s="69">
        <v>1993.1</v>
      </c>
      <c r="BJ34" s="69">
        <v>2074.3000000000002</v>
      </c>
      <c r="BK34" s="69">
        <v>1979.3</v>
      </c>
      <c r="BL34" s="69">
        <v>1785.3</v>
      </c>
      <c r="BM34" s="69">
        <v>1974.2</v>
      </c>
      <c r="BN34" s="69">
        <v>2033.6</v>
      </c>
      <c r="BO34" s="69">
        <v>2060.9</v>
      </c>
      <c r="BP34" s="69">
        <v>2147.1</v>
      </c>
      <c r="BQ34" s="69">
        <v>2380</v>
      </c>
    </row>
    <row r="35" spans="1:71">
      <c r="A35" t="s">
        <v>277</v>
      </c>
      <c r="B35" s="33"/>
      <c r="C35" s="56" t="s">
        <v>243</v>
      </c>
      <c r="D35" s="34">
        <v>5.03</v>
      </c>
      <c r="E35" s="34">
        <v>4.88</v>
      </c>
      <c r="F35" s="34">
        <v>4.97</v>
      </c>
      <c r="G35" s="34">
        <v>4.6900000000000004</v>
      </c>
      <c r="H35" s="34">
        <v>4.49</v>
      </c>
      <c r="I35" s="34">
        <v>5.01</v>
      </c>
      <c r="J35" s="34">
        <v>5.43</v>
      </c>
      <c r="K35" s="34">
        <v>5.25</v>
      </c>
      <c r="L35" s="34">
        <v>5.71</v>
      </c>
      <c r="M35" s="34">
        <v>6.61</v>
      </c>
      <c r="N35" s="34">
        <v>7.17</v>
      </c>
      <c r="O35" s="34">
        <v>8.58</v>
      </c>
      <c r="P35" s="34">
        <v>7.78</v>
      </c>
      <c r="Q35" s="34">
        <v>7.51</v>
      </c>
      <c r="R35" s="34">
        <v>8.14</v>
      </c>
      <c r="S35" s="34">
        <v>9.93</v>
      </c>
      <c r="T35" s="34">
        <v>7.86</v>
      </c>
      <c r="U35" s="34">
        <v>9.76</v>
      </c>
      <c r="V35" s="34">
        <v>7.69</v>
      </c>
      <c r="W35" s="34">
        <v>7.19</v>
      </c>
      <c r="X35" s="34">
        <v>4.78</v>
      </c>
      <c r="Y35" s="34">
        <v>5.05</v>
      </c>
      <c r="Z35" s="34">
        <v>4.13</v>
      </c>
      <c r="AA35" s="34">
        <v>4.8099999999999996</v>
      </c>
      <c r="AB35" s="34">
        <v>4.33</v>
      </c>
      <c r="AC35" s="34">
        <v>5.6</v>
      </c>
      <c r="AD35" s="34">
        <v>5.08</v>
      </c>
      <c r="AE35" s="34">
        <v>4.88</v>
      </c>
      <c r="AF35" s="34">
        <v>5.53</v>
      </c>
      <c r="AG35" s="34">
        <v>4.54</v>
      </c>
      <c r="AH35" s="34">
        <v>4.92</v>
      </c>
      <c r="AI35" s="34">
        <v>4.3</v>
      </c>
      <c r="AJ35" s="34">
        <v>3.53</v>
      </c>
      <c r="AK35" s="34">
        <v>4</v>
      </c>
      <c r="AL35" s="34">
        <v>4.45</v>
      </c>
      <c r="AM35" s="34">
        <v>3.82</v>
      </c>
      <c r="AN35" s="34">
        <v>4.41</v>
      </c>
      <c r="AO35" s="34">
        <v>4.26</v>
      </c>
      <c r="AP35" s="34">
        <v>3.15</v>
      </c>
      <c r="AQ35" s="34">
        <v>2.84</v>
      </c>
      <c r="AR35" s="55">
        <v>2.69</v>
      </c>
      <c r="AS35" s="55">
        <v>2.57</v>
      </c>
      <c r="AT35" s="69">
        <v>2.19</v>
      </c>
      <c r="AU35" s="69">
        <v>3.08</v>
      </c>
      <c r="AV35" s="69">
        <v>2.46</v>
      </c>
      <c r="AW35" s="69">
        <v>2.5099999999999998</v>
      </c>
      <c r="AX35" s="69">
        <v>2.5099999999999998</v>
      </c>
      <c r="AY35" s="69">
        <v>2.68</v>
      </c>
      <c r="AZ35" s="69">
        <v>2.48</v>
      </c>
      <c r="BA35" s="69">
        <v>2.41</v>
      </c>
      <c r="BB35" s="69">
        <v>2.29</v>
      </c>
      <c r="BC35" s="69">
        <v>3</v>
      </c>
      <c r="BD35" s="69">
        <v>2.61</v>
      </c>
      <c r="BE35" s="69">
        <v>2.58</v>
      </c>
      <c r="BF35" s="69">
        <v>3.22</v>
      </c>
      <c r="BG35" s="69">
        <v>2.36</v>
      </c>
      <c r="BH35" s="69">
        <v>2.68</v>
      </c>
      <c r="BI35" s="69">
        <v>2.88</v>
      </c>
      <c r="BJ35" s="69">
        <v>3</v>
      </c>
      <c r="BK35" s="69">
        <v>3.11</v>
      </c>
      <c r="BL35" s="69">
        <v>2.31</v>
      </c>
      <c r="BM35" s="69">
        <v>2.91</v>
      </c>
      <c r="BN35" s="69">
        <v>2.56</v>
      </c>
      <c r="BO35" s="69">
        <v>2.87</v>
      </c>
      <c r="BP35" s="69">
        <v>2.62</v>
      </c>
      <c r="BQ35" s="69">
        <v>2.5499999999999998</v>
      </c>
    </row>
    <row r="36" spans="1:71">
      <c r="A36" t="s">
        <v>278</v>
      </c>
      <c r="B36" s="33"/>
      <c r="C36" s="56" t="s">
        <v>244</v>
      </c>
      <c r="D36" s="63">
        <v>3.3</v>
      </c>
      <c r="E36" s="63">
        <v>2</v>
      </c>
      <c r="F36" s="63">
        <v>2.5</v>
      </c>
      <c r="G36" s="63">
        <v>3</v>
      </c>
      <c r="H36" s="63">
        <v>3.1</v>
      </c>
      <c r="I36" s="63">
        <v>3.7</v>
      </c>
      <c r="J36" s="63">
        <v>3.2</v>
      </c>
      <c r="K36" s="63">
        <v>4.5</v>
      </c>
      <c r="L36" s="63">
        <v>4.5999999999999996</v>
      </c>
      <c r="M36" s="63">
        <v>4.8</v>
      </c>
      <c r="N36" s="63">
        <v>7.1</v>
      </c>
      <c r="O36" s="63">
        <v>8.1</v>
      </c>
      <c r="P36" s="63">
        <v>11.3</v>
      </c>
      <c r="Q36" s="63">
        <v>12.5</v>
      </c>
      <c r="R36" s="63">
        <v>11</v>
      </c>
      <c r="S36" s="63">
        <v>8.5</v>
      </c>
      <c r="T36" s="63">
        <v>7.7</v>
      </c>
      <c r="U36" s="63">
        <v>4.2</v>
      </c>
      <c r="V36" s="63">
        <v>2.7</v>
      </c>
      <c r="W36" s="63">
        <v>1.3</v>
      </c>
      <c r="X36" s="63">
        <v>-0.2</v>
      </c>
      <c r="Y36" s="63">
        <v>1</v>
      </c>
      <c r="Z36" s="63">
        <v>1.8</v>
      </c>
      <c r="AA36" s="63">
        <v>3.8</v>
      </c>
      <c r="AB36" s="63">
        <v>3.8</v>
      </c>
      <c r="AC36" s="63">
        <v>4.8</v>
      </c>
      <c r="AD36" s="63">
        <v>4.5</v>
      </c>
      <c r="AE36" s="63">
        <v>3.4</v>
      </c>
      <c r="AF36" s="63">
        <v>3.6</v>
      </c>
      <c r="AG36" s="63">
        <v>2.5</v>
      </c>
      <c r="AH36" s="63">
        <v>3.4</v>
      </c>
      <c r="AI36" s="63">
        <v>2.8</v>
      </c>
      <c r="AJ36" s="63">
        <v>1.5</v>
      </c>
      <c r="AK36" s="63">
        <v>1.2</v>
      </c>
      <c r="AL36" s="63">
        <v>0.4</v>
      </c>
      <c r="AM36" s="63">
        <v>0.4</v>
      </c>
      <c r="AN36" s="63">
        <v>0.2</v>
      </c>
      <c r="AO36" s="63">
        <v>0.2</v>
      </c>
      <c r="AP36" s="63">
        <v>-0.1</v>
      </c>
      <c r="AQ36" s="63">
        <v>-0.3</v>
      </c>
      <c r="AR36" s="63">
        <v>-1.4</v>
      </c>
      <c r="AS36" s="63">
        <v>-0.5</v>
      </c>
      <c r="AT36" s="70">
        <v>-0.1</v>
      </c>
      <c r="AU36" s="70">
        <v>1.2</v>
      </c>
      <c r="AV36" s="70">
        <v>0.7</v>
      </c>
      <c r="AW36" s="70">
        <v>0.8</v>
      </c>
      <c r="AX36" s="70">
        <v>1.7</v>
      </c>
      <c r="AY36" s="70">
        <v>3.1</v>
      </c>
      <c r="AZ36" s="70">
        <v>3.6</v>
      </c>
      <c r="BA36" s="70">
        <v>4.8</v>
      </c>
      <c r="BB36" s="70">
        <v>3.9</v>
      </c>
      <c r="BC36" s="70">
        <v>2.7</v>
      </c>
      <c r="BD36" s="70">
        <v>2.6</v>
      </c>
      <c r="BE36" s="70">
        <v>2.4</v>
      </c>
      <c r="BF36" s="70">
        <v>1.9</v>
      </c>
      <c r="BG36" s="70">
        <v>2.6</v>
      </c>
      <c r="BH36" s="70">
        <v>2.5</v>
      </c>
      <c r="BI36" s="70">
        <v>2.2000000000000002</v>
      </c>
      <c r="BJ36" s="70">
        <v>2.7</v>
      </c>
      <c r="BK36" s="70">
        <v>1.8</v>
      </c>
      <c r="BL36" s="70">
        <v>1</v>
      </c>
      <c r="BM36" s="70">
        <v>0.7</v>
      </c>
      <c r="BN36" s="70">
        <v>0.2</v>
      </c>
      <c r="BO36" s="70">
        <v>1.6</v>
      </c>
      <c r="BP36" s="70">
        <v>3.6</v>
      </c>
      <c r="BQ36" s="70">
        <v>6.3</v>
      </c>
    </row>
    <row r="37" spans="1:71">
      <c r="A37" s="33" t="s">
        <v>279</v>
      </c>
      <c r="B37" s="33"/>
      <c r="C37" s="56" t="s">
        <v>245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>
      <c r="A38" s="33"/>
      <c r="B38" s="33"/>
      <c r="C38" s="64"/>
    </row>
    <row r="39" spans="1:71">
      <c r="A39" s="33" t="s">
        <v>280</v>
      </c>
      <c r="B39" s="33"/>
      <c r="C39" s="64"/>
      <c r="D39" s="57">
        <v>11.903382819999999</v>
      </c>
      <c r="E39" s="57">
        <v>10.875230999999999</v>
      </c>
      <c r="F39" s="57">
        <v>10.42632</v>
      </c>
      <c r="G39" s="57">
        <v>10.42632</v>
      </c>
      <c r="H39" s="57">
        <v>10.1367007</v>
      </c>
      <c r="I39" s="57">
        <v>5.7924004</v>
      </c>
      <c r="J39" s="57">
        <v>5.2450185600000001</v>
      </c>
      <c r="K39" s="57">
        <v>5.2421223599999998</v>
      </c>
      <c r="L39" s="57">
        <v>5.2131603599999998</v>
      </c>
      <c r="M39" s="57">
        <v>5.2131603599999998</v>
      </c>
      <c r="N39" s="57">
        <v>6.6612604600000003</v>
      </c>
      <c r="O39" s="57">
        <v>6.3716404400000002</v>
      </c>
      <c r="P39" s="57">
        <v>5.6475903900000004</v>
      </c>
      <c r="Q39" s="57">
        <v>5.5027803799999999</v>
      </c>
      <c r="R39" s="57">
        <v>4.6339203199999996</v>
      </c>
      <c r="S39" s="57">
        <v>3.4754402400000002</v>
      </c>
      <c r="T39" s="57">
        <v>2.8962002</v>
      </c>
      <c r="U39" s="57">
        <v>2.6645041800000002</v>
      </c>
      <c r="V39" s="57">
        <v>2.3169601599999998</v>
      </c>
      <c r="W39" s="57">
        <v>2.6065801799999999</v>
      </c>
      <c r="X39" s="57">
        <v>4.3443002999999996</v>
      </c>
      <c r="Y39" s="57">
        <v>5.4448563800000001</v>
      </c>
      <c r="Z39" s="57">
        <v>6.4585264499999999</v>
      </c>
      <c r="AA39" s="57">
        <v>9.5</v>
      </c>
      <c r="AB39" s="57">
        <v>9.6</v>
      </c>
      <c r="AC39" s="57">
        <v>11.66</v>
      </c>
      <c r="AD39" s="57">
        <v>9.4</v>
      </c>
      <c r="AE39" s="57">
        <v>10.3</v>
      </c>
      <c r="AF39" s="57">
        <v>13.1</v>
      </c>
      <c r="AG39" s="57">
        <v>11.9</v>
      </c>
      <c r="AH39" s="57">
        <v>12.1</v>
      </c>
      <c r="AI39" s="57">
        <v>14.1</v>
      </c>
      <c r="AJ39" s="57">
        <v>16.600000000000001</v>
      </c>
      <c r="AK39" s="57">
        <v>15.7</v>
      </c>
      <c r="AL39" s="57">
        <v>14.5</v>
      </c>
      <c r="AM39" s="57">
        <v>13.6</v>
      </c>
      <c r="AN39" s="57">
        <v>14.3</v>
      </c>
      <c r="AO39" s="57">
        <v>15</v>
      </c>
      <c r="AP39" s="57">
        <v>16.3</v>
      </c>
      <c r="AQ39" s="57">
        <v>15.4</v>
      </c>
      <c r="AR39" s="57">
        <v>16.7</v>
      </c>
      <c r="AS39" s="57">
        <v>15.6</v>
      </c>
      <c r="AT39">
        <v>15.5</v>
      </c>
      <c r="AU39">
        <v>14</v>
      </c>
      <c r="AV39">
        <v>14.1</v>
      </c>
      <c r="AW39">
        <v>14</v>
      </c>
      <c r="AX39">
        <v>14</v>
      </c>
      <c r="AY39">
        <v>13</v>
      </c>
      <c r="AZ39">
        <v>12.9</v>
      </c>
      <c r="BA39">
        <v>13.3</v>
      </c>
      <c r="BB39">
        <v>13.3</v>
      </c>
      <c r="BC39">
        <v>12.2</v>
      </c>
      <c r="BD39">
        <v>11.3</v>
      </c>
      <c r="BE39">
        <v>10.9</v>
      </c>
      <c r="BF39">
        <v>8</v>
      </c>
      <c r="BG39">
        <v>8.1</v>
      </c>
      <c r="BH39">
        <v>7.3</v>
      </c>
      <c r="BI39">
        <v>7.2</v>
      </c>
      <c r="BJ39">
        <v>7.65</v>
      </c>
      <c r="BK39">
        <v>9.15</v>
      </c>
      <c r="BL39">
        <v>8.6</v>
      </c>
      <c r="BM39">
        <v>8.1</v>
      </c>
      <c r="BN39">
        <v>9.9499999999999993</v>
      </c>
      <c r="BO39">
        <v>10.8</v>
      </c>
      <c r="BP39">
        <v>10.8</v>
      </c>
      <c r="BQ39">
        <v>10.7</v>
      </c>
    </row>
  </sheetData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2023-03-10T09:12:47Z</dcterms:modified>
</cp:coreProperties>
</file>