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ikos-PC\Desktop\Master thesis for Github\Data\"/>
    </mc:Choice>
  </mc:AlternateContent>
  <xr:revisionPtr revIDLastSave="0" documentId="13_ncr:1_{866217E9-92B2-4153-A3FC-060E44322602}" xr6:coauthVersionLast="47" xr6:coauthVersionMax="47" xr10:uidLastSave="{00000000-0000-0000-0000-000000000000}"/>
  <bookViews>
    <workbookView xWindow="28680" yWindow="4050" windowWidth="29040" windowHeight="15840" activeTab="1" xr2:uid="{00000000-000D-0000-FFFF-FFFF00000000}"/>
  </bookViews>
  <sheets>
    <sheet name="BS" sheetId="2" r:id="rId1"/>
    <sheet name="Indicators" sheetId="3" r:id="rId2"/>
  </sheets>
  <definedNames>
    <definedName name="_xlnm._FilterDatabase" localSheetId="0" hidden="1">BS!$A$4:$BN$25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3" l="1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D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D25" i="3"/>
  <c r="D24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E23" i="3"/>
  <c r="D2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D22" i="3"/>
  <c r="D21" i="3"/>
  <c r="D20" i="3"/>
  <c r="D19" i="3"/>
  <c r="D18" i="3"/>
  <c r="D17" i="3"/>
  <c r="D16" i="3"/>
  <c r="D15" i="3"/>
  <c r="D14" i="3"/>
  <c r="D1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D10" i="3"/>
  <c r="D9" i="3"/>
  <c r="D8" i="3"/>
  <c r="D7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E5" i="3"/>
  <c r="E6" i="3" s="1"/>
  <c r="F5" i="3"/>
  <c r="F6" i="3" s="1"/>
  <c r="G5" i="3"/>
  <c r="G6" i="3" s="1"/>
  <c r="H5" i="3"/>
  <c r="I5" i="3"/>
  <c r="J5" i="3"/>
  <c r="K5" i="3"/>
  <c r="K6" i="3" s="1"/>
  <c r="L5" i="3"/>
  <c r="M5" i="3"/>
  <c r="M6" i="3" s="1"/>
  <c r="N5" i="3"/>
  <c r="O5" i="3"/>
  <c r="O6" i="3" s="1"/>
  <c r="P5" i="3"/>
  <c r="P6" i="3" s="1"/>
  <c r="Q5" i="3"/>
  <c r="Q6" i="3" s="1"/>
  <c r="R5" i="3"/>
  <c r="R6" i="3" s="1"/>
  <c r="S5" i="3"/>
  <c r="S6" i="3" s="1"/>
  <c r="T5" i="3"/>
  <c r="T6" i="3" s="1"/>
  <c r="U5" i="3"/>
  <c r="V5" i="3"/>
  <c r="V6" i="3" s="1"/>
  <c r="W5" i="3"/>
  <c r="W6" i="3" s="1"/>
  <c r="X5" i="3"/>
  <c r="X6" i="3" s="1"/>
  <c r="Y5" i="3"/>
  <c r="Y6" i="3" s="1"/>
  <c r="Z5" i="3"/>
  <c r="Z6" i="3" s="1"/>
  <c r="AA5" i="3"/>
  <c r="AA6" i="3" s="1"/>
  <c r="AB5" i="3"/>
  <c r="AC5" i="3"/>
  <c r="AC6" i="3" s="1"/>
  <c r="AD5" i="3"/>
  <c r="AD6" i="3" s="1"/>
  <c r="AE5" i="3"/>
  <c r="AE6" i="3" s="1"/>
  <c r="AF5" i="3"/>
  <c r="AF6" i="3" s="1"/>
  <c r="AG5" i="3"/>
  <c r="AG6" i="3" s="1"/>
  <c r="AH5" i="3"/>
  <c r="AH6" i="3" s="1"/>
  <c r="AI5" i="3"/>
  <c r="AI6" i="3" s="1"/>
  <c r="AJ5" i="3"/>
  <c r="AJ6" i="3" s="1"/>
  <c r="AK5" i="3"/>
  <c r="AK6" i="3" s="1"/>
  <c r="AL5" i="3"/>
  <c r="AL6" i="3" s="1"/>
  <c r="AM5" i="3"/>
  <c r="AM6" i="3" s="1"/>
  <c r="AN5" i="3"/>
  <c r="AO5" i="3"/>
  <c r="AO6" i="3" s="1"/>
  <c r="AP5" i="3"/>
  <c r="AP6" i="3" s="1"/>
  <c r="AQ5" i="3"/>
  <c r="AQ6" i="3" s="1"/>
  <c r="AR5" i="3"/>
  <c r="AS5" i="3"/>
  <c r="AS6" i="3" s="1"/>
  <c r="AT5" i="3"/>
  <c r="AT6" i="3" s="1"/>
  <c r="AU5" i="3"/>
  <c r="AU6" i="3" s="1"/>
  <c r="AV5" i="3"/>
  <c r="AW5" i="3"/>
  <c r="AW6" i="3" s="1"/>
  <c r="AX5" i="3"/>
  <c r="AX6" i="3" s="1"/>
  <c r="AY5" i="3"/>
  <c r="AY6" i="3" s="1"/>
  <c r="AZ5" i="3"/>
  <c r="BA5" i="3"/>
  <c r="BA6" i="3" s="1"/>
  <c r="BB5" i="3"/>
  <c r="BB6" i="3" s="1"/>
  <c r="BC5" i="3"/>
  <c r="BC6" i="3" s="1"/>
  <c r="BD5" i="3"/>
  <c r="BD6" i="3" s="1"/>
  <c r="BE5" i="3"/>
  <c r="BE6" i="3" s="1"/>
  <c r="BF5" i="3"/>
  <c r="BF6" i="3" s="1"/>
  <c r="BG5" i="3"/>
  <c r="BG6" i="3" s="1"/>
  <c r="BH5" i="3"/>
  <c r="BI5" i="3"/>
  <c r="BI6" i="3" s="1"/>
  <c r="BJ5" i="3"/>
  <c r="BJ6" i="3" s="1"/>
  <c r="BK5" i="3"/>
  <c r="BK6" i="3" s="1"/>
  <c r="BL5" i="3"/>
  <c r="BM5" i="3"/>
  <c r="BM6" i="3" s="1"/>
  <c r="BN5" i="3"/>
  <c r="BN6" i="3" s="1"/>
  <c r="BO5" i="3"/>
  <c r="BO6" i="3" s="1"/>
  <c r="H6" i="3"/>
  <c r="I6" i="3"/>
  <c r="J6" i="3"/>
  <c r="L6" i="3"/>
  <c r="N6" i="3"/>
  <c r="U6" i="3"/>
  <c r="AB6" i="3"/>
  <c r="AN6" i="3"/>
  <c r="AR6" i="3"/>
  <c r="AV6" i="3"/>
  <c r="AZ6" i="3"/>
  <c r="BH6" i="3"/>
  <c r="BL6" i="3"/>
  <c r="D5" i="3"/>
  <c r="D6" i="3" s="1"/>
  <c r="D4" i="3"/>
  <c r="D3" i="3"/>
  <c r="D2" i="3"/>
</calcChain>
</file>

<file path=xl/sharedStrings.xml><?xml version="1.0" encoding="utf-8"?>
<sst xmlns="http://schemas.openxmlformats.org/spreadsheetml/2006/main" count="474" uniqueCount="278">
  <si>
    <t>Right click to show data transparency (not supported for all values)</t>
  </si>
  <si>
    <t>AUGA Group AB (AUG1L LH) - Standardized</t>
  </si>
  <si>
    <t>In Millions of EUR except Per Share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</si>
  <si>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</si>
  <si>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</si>
  <si>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</si>
  <si>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</si>
  <si>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</si>
  <si>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</si>
  <si>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</si>
  <si>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</si>
  <si>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</si>
  <si>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</si>
  <si>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</si>
  <si>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</si>
  <si>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</si>
  <si>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</si>
  <si>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</si>
  <si>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</si>
  <si>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</si>
  <si>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</si>
  <si>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</si>
  <si>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</si>
  <si>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</si>
  <si>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</si>
  <si>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</si>
  <si>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</si>
  <si>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</si>
  <si>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</si>
  <si>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</si>
  <si>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</si>
  <si>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</si>
  <si>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</si>
  <si>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</si>
  <si>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</si>
  <si>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</si>
  <si>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</si>
  <si>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</si>
  <si>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</si>
  <si>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</si>
  <si>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</si>
  <si>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</si>
  <si>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</si>
  <si>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3 Months Ending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</si>
  <si>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</si>
  <si>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</si>
  <si>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</si>
  <si>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</si>
  <si>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</si>
  <si>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</si>
  <si>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</si>
  <si>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</si>
  <si>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</si>
  <si>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</si>
  <si>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</si>
  <si>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</si>
  <si>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</si>
  <si>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</si>
  <si>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</si>
  <si>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</si>
  <si>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</si>
  <si>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</si>
  <si>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</si>
  <si>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</si>
  <si>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</si>
  <si>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</si>
  <si>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</si>
  <si>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</si>
  <si>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</si>
  <si>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</si>
  <si>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</si>
  <si>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</si>
  <si>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</si>
  <si>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</si>
  <si>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</si>
  <si>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</si>
  <si>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</si>
  <si>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</si>
  <si>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</si>
  <si>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</si>
  <si>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</si>
  <si>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06/30/2021</t>
  </si>
  <si>
    <t>09/30/2021</t>
  </si>
  <si>
    <t>12/31/2021</t>
  </si>
  <si>
    <t>Total Assets</t>
  </si>
  <si>
    <t xml:space="preserve">    + Cash &amp; Cash Equivalents</t>
  </si>
  <si>
    <t>BS_CASH_NEAR_CASH_ITEM</t>
  </si>
  <si>
    <t>—</t>
  </si>
  <si>
    <t xml:space="preserve">  + Inventories</t>
  </si>
  <si>
    <t>BS_INVENTORIES</t>
  </si>
  <si>
    <t>Total Current Assets</t>
  </si>
  <si>
    <t>BS_CUR_ASSET_REPORT</t>
  </si>
  <si>
    <t>Total Noncurrent Assets</t>
  </si>
  <si>
    <t>BS_TOT_NON_CUR_ASSET</t>
  </si>
  <si>
    <t>BS_TOT_ASSET</t>
  </si>
  <si>
    <t>Liabilities &amp; Shareholders' Equity</t>
  </si>
  <si>
    <t xml:space="preserve">  + ST Debt</t>
  </si>
  <si>
    <t>BS_ST_BORROW</t>
  </si>
  <si>
    <t>Total Current Liabilities</t>
  </si>
  <si>
    <t>BS_CUR_LIAB</t>
  </si>
  <si>
    <t xml:space="preserve">  + LT Debt</t>
  </si>
  <si>
    <t>BS_LT_BORROW</t>
  </si>
  <si>
    <t>Total Noncurrent Liabilities</t>
  </si>
  <si>
    <t>NON_CUR_LIAB</t>
  </si>
  <si>
    <t>Total Liabilities</t>
  </si>
  <si>
    <t>BS_TOT_LIAB2</t>
  </si>
  <si>
    <t xml:space="preserve">  + Share Capital &amp; APIC</t>
  </si>
  <si>
    <t>BS_SH_CAP_AND_APIC</t>
  </si>
  <si>
    <t xml:space="preserve">  + Retained Earnings</t>
  </si>
  <si>
    <t>BS_PURE_RETAINED_EARNINGS</t>
  </si>
  <si>
    <t>Total Equity</t>
  </si>
  <si>
    <t>TOTAL_EQUITY</t>
  </si>
  <si>
    <t>Total Liabilities &amp; Equity</t>
  </si>
  <si>
    <t>TOT_LIAB_AND_EQY</t>
  </si>
  <si>
    <t>Shares Outstanding</t>
  </si>
  <si>
    <t>BS_SH_OUT</t>
  </si>
  <si>
    <t>Number of Employees</t>
  </si>
  <si>
    <t>NUM_OF_EMPLOYEES</t>
  </si>
  <si>
    <t>Source: Bloomberg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</si>
  <si>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</si>
  <si>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</si>
  <si>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</si>
  <si>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</si>
  <si>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</si>
  <si>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</si>
  <si>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</si>
  <si>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</si>
  <si>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</si>
  <si>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</si>
  <si>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</si>
  <si>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</si>
  <si>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</si>
  <si>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</si>
  <si>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</si>
  <si>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</si>
  <si>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03/31/2008</t>
  </si>
  <si>
    <t>06/30/2008</t>
  </si>
  <si>
    <t>09/30/2008</t>
  </si>
  <si>
    <t>12/31/2008</t>
  </si>
  <si>
    <t>03/31/2009</t>
  </si>
  <si>
    <t>06/30/2009</t>
  </si>
  <si>
    <t>09/30/2009</t>
  </si>
  <si>
    <t>12/31/2009</t>
  </si>
  <si>
    <t>03/31/2010</t>
  </si>
  <si>
    <t>06/30/2010</t>
  </si>
  <si>
    <t>09/30/2010</t>
  </si>
  <si>
    <t>12/31/2010</t>
  </si>
  <si>
    <t>03/31/2011</t>
  </si>
  <si>
    <t>06/30/2011</t>
  </si>
  <si>
    <t>09/30/2011</t>
  </si>
  <si>
    <t>12/31/2011</t>
  </si>
  <si>
    <t>Revenue</t>
  </si>
  <si>
    <t>SALES_REV_TURN</t>
  </si>
  <si>
    <t xml:space="preserve">  - Cost of Revenue</t>
  </si>
  <si>
    <t>IS_COGS_TO_FE_AND_PP_AND_G</t>
  </si>
  <si>
    <t>Gross Profit</t>
  </si>
  <si>
    <t>GROSS_PROFIT</t>
  </si>
  <si>
    <t>Operating Income (Loss)</t>
  </si>
  <si>
    <t>IS_OPER_INC</t>
  </si>
  <si>
    <t>Pretax Income (Loss), Adjusted</t>
  </si>
  <si>
    <t>PRETAX_INC</t>
  </si>
  <si>
    <t>Net Income, GAAP</t>
  </si>
  <si>
    <t>NET_INCOME</t>
  </si>
  <si>
    <t>Basic EPS, GAAP</t>
  </si>
  <si>
    <t>IS_EPS</t>
  </si>
  <si>
    <t>Q2 2006</t>
  </si>
  <si>
    <t>Q3 2006</t>
  </si>
  <si>
    <t>Q4 2006</t>
  </si>
  <si>
    <t>Q1 2007</t>
  </si>
  <si>
    <t>Q2 2007</t>
  </si>
  <si>
    <t>Q3 2007</t>
  </si>
  <si>
    <t>Q4 2007</t>
  </si>
  <si>
    <t>06/30/2006</t>
  </si>
  <si>
    <t>09/30/2006</t>
  </si>
  <si>
    <t>12/31/2006</t>
  </si>
  <si>
    <t>03/31/2007</t>
  </si>
  <si>
    <t>06/30/2007</t>
  </si>
  <si>
    <t>09/30/2007</t>
  </si>
  <si>
    <t>12/31/2007</t>
  </si>
  <si>
    <t>Q1 2006</t>
  </si>
  <si>
    <t>03/31/2006</t>
  </si>
  <si>
    <t>Formulė</t>
  </si>
  <si>
    <t>Trump. Turtas/trump.įsipar.</t>
  </si>
  <si>
    <t>x1</t>
  </si>
  <si>
    <t>Trump. Turtas - Atsargos/trump.įsipar.</t>
  </si>
  <si>
    <t>x2</t>
  </si>
  <si>
    <t>Pinigai ir jų ekviv./trump. Įsipar.</t>
  </si>
  <si>
    <t>x3</t>
  </si>
  <si>
    <t>Trump. Turtas - Trump. Įsipar.</t>
  </si>
  <si>
    <t>x4</t>
  </si>
  <si>
    <t>Apyvartinis kapitalas/Turtas</t>
  </si>
  <si>
    <t>x5</t>
  </si>
  <si>
    <t>Grynasis pelnas/Pardavimo pajamos</t>
  </si>
  <si>
    <t>x6</t>
  </si>
  <si>
    <t>Bendrasis pelnas/Pardavimo pajamos</t>
  </si>
  <si>
    <t>x7</t>
  </si>
  <si>
    <t>Tipinės veiklos pelnas/pardavimo pajamos</t>
  </si>
  <si>
    <t>x8</t>
  </si>
  <si>
    <t>Pelnas prieš mokesčius EBT/pardavimo pajamos</t>
  </si>
  <si>
    <t>x9</t>
  </si>
  <si>
    <t>Grynasis pelnas/vidutinis turtas</t>
  </si>
  <si>
    <t>x10</t>
  </si>
  <si>
    <t>Grynasis pelnas/vidutinis nuosavas kapitalas</t>
  </si>
  <si>
    <t>x11</t>
  </si>
  <si>
    <t>Įsipareigojimai/turtas</t>
  </si>
  <si>
    <t>x12</t>
  </si>
  <si>
    <t>Ilg. Fin. Skola+ trump. Fin.skola/turtas</t>
  </si>
  <si>
    <t>x13</t>
  </si>
  <si>
    <t>Įsipareigojimai/nuosavas kapitalas</t>
  </si>
  <si>
    <t>x14</t>
  </si>
  <si>
    <t>Skola/nuosavas kapitalas</t>
  </si>
  <si>
    <t>x15</t>
  </si>
  <si>
    <t>Ilg. Fin. Skola/nuosavas kapitalas</t>
  </si>
  <si>
    <t>x16</t>
  </si>
  <si>
    <t>Nuosavas kapitalas/įsipareigojimai</t>
  </si>
  <si>
    <t>x17</t>
  </si>
  <si>
    <t>Skola/Skola+nuosavas kapitalas</t>
  </si>
  <si>
    <t>x18</t>
  </si>
  <si>
    <t>LT Debt/LT debt+equity</t>
  </si>
  <si>
    <t>x19</t>
  </si>
  <si>
    <t>Nuosavas kapitalas/Turtas</t>
  </si>
  <si>
    <t>x20</t>
  </si>
  <si>
    <t>Trumpalaikis turtas/nuosavas kapitalas</t>
  </si>
  <si>
    <t>x21</t>
  </si>
  <si>
    <t>Pardavimo savikaina/vid. metinės atsargos</t>
  </si>
  <si>
    <t>x22</t>
  </si>
  <si>
    <t>Pardavimo pajamos/ilg. Turtas</t>
  </si>
  <si>
    <t>x23</t>
  </si>
  <si>
    <t>Pardavimo pajamos/Turtas</t>
  </si>
  <si>
    <t>x24</t>
  </si>
  <si>
    <t>x25</t>
  </si>
  <si>
    <t>EPS</t>
  </si>
  <si>
    <t>x26</t>
  </si>
  <si>
    <t>x27</t>
  </si>
  <si>
    <t>P/E ratio</t>
  </si>
  <si>
    <t>x28</t>
  </si>
  <si>
    <t>(Turtas - Įsipareigojimai)/shares outstanding</t>
  </si>
  <si>
    <t>x29</t>
  </si>
  <si>
    <t>x30</t>
  </si>
  <si>
    <t>x31</t>
  </si>
  <si>
    <t>x32</t>
  </si>
  <si>
    <t>x33</t>
  </si>
  <si>
    <t>x34</t>
  </si>
  <si>
    <t>Current ratio</t>
  </si>
  <si>
    <t>Acid test (Quick) ratio</t>
  </si>
  <si>
    <t>Cash ratio</t>
  </si>
  <si>
    <t>Working capital</t>
  </si>
  <si>
    <t>Working capital to total assets</t>
  </si>
  <si>
    <t>Net profitability</t>
  </si>
  <si>
    <t>Gross profitability</t>
  </si>
  <si>
    <t>Operating profitability</t>
  </si>
  <si>
    <t>Profitability ratio</t>
  </si>
  <si>
    <t>Return on assets (ROA)</t>
  </si>
  <si>
    <t>Return on equity (ROE)</t>
  </si>
  <si>
    <t>Debt ratio</t>
  </si>
  <si>
    <t>Debt-to-asset ratio</t>
  </si>
  <si>
    <t>Total liabilities to equity ratio</t>
  </si>
  <si>
    <t>Debt to equity ratio</t>
  </si>
  <si>
    <t>Long-term debt to equity ratio</t>
  </si>
  <si>
    <t>Equity to total liabilities ratio</t>
  </si>
  <si>
    <t>Debt to capital employed ratio</t>
  </si>
  <si>
    <t>Long-term debt ratio</t>
  </si>
  <si>
    <t>Equity to total assets ratio or Equity ratio</t>
  </si>
  <si>
    <t>Current assets to equity ratio</t>
  </si>
  <si>
    <t>Inventory turnover</t>
  </si>
  <si>
    <t>Long-term asset turnover</t>
  </si>
  <si>
    <t>Total asset turnover</t>
  </si>
  <si>
    <t>Number of shares</t>
  </si>
  <si>
    <t>Number of employees</t>
  </si>
  <si>
    <t>Net Asset Value Per Share (NAVPS)</t>
  </si>
  <si>
    <t>Dividends paid</t>
  </si>
  <si>
    <t>Dividends per share</t>
  </si>
  <si>
    <t>Macroeconomic indicators</t>
  </si>
  <si>
    <t>B1g Gross value added, at the prices of the time, MM Eur, class C, without removing the effect of season and number of working days</t>
  </si>
  <si>
    <t>Interest rate on company loans, last month of the quarter</t>
  </si>
  <si>
    <t>Annual changes in consumer prices, compared to the corresponding month of the previous year</t>
  </si>
  <si>
    <t>Export, K Eur</t>
  </si>
  <si>
    <t>Share price in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</si>
</sst>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2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7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164" fontId="1" fillId="34" borderId="2">
      <alignment horizontal="right"/>
    </xf>
    <xf numFmtId="1" fontId="7" fillId="34" borderId="2">
      <alignment horizontal="right"/>
    </xf>
    <xf numFmtId="164" fontId="7" fillId="34" borderId="2">
      <alignment horizontal="right"/>
    </xf>
    <xf numFmtId="9" fontId="10" fillId="0" borderId="0" applyFont="0" applyFill="0" applyBorder="0" applyAlignment="0" applyProtection="0"/>
    <xf numFmtId="0" fontId="6" fillId="33" borderId="3">
      <alignment horizontal="right"/>
    </xf>
  </cellStyleXfs>
  <cellXfs count="58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164" fontId="1" fillId="34" borderId="2" xfId="52">
      <alignment horizontal="right"/>
    </xf>
    <xf numFmtId="1" fontId="7" fillId="34" borderId="2" xfId="53">
      <alignment horizontal="right"/>
    </xf>
    <xf numFmtId="164" fontId="7" fillId="34" borderId="2" xfId="54">
      <alignment horizontal="right"/>
    </xf>
    <xf numFmtId="0" fontId="6" fillId="33" borderId="3" xfId="56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36" borderId="16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36" borderId="5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36" borderId="17" xfId="0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2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37" borderId="16" xfId="0" applyFill="1" applyBorder="1" applyAlignment="1">
      <alignment vertical="center" wrapText="1"/>
    </xf>
    <xf numFmtId="165" fontId="0" fillId="0" borderId="4" xfId="55" applyNumberFormat="1" applyFont="1" applyBorder="1" applyAlignment="1">
      <alignment horizontal="center" vertical="center"/>
    </xf>
    <xf numFmtId="0" fontId="0" fillId="37" borderId="5" xfId="0" applyFill="1" applyBorder="1" applyAlignment="1">
      <alignment vertical="center" wrapText="1"/>
    </xf>
    <xf numFmtId="165" fontId="0" fillId="0" borderId="0" xfId="55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55" applyNumberFormat="1" applyFont="1" applyBorder="1" applyAlignment="1">
      <alignment horizontal="center" vertical="center"/>
    </xf>
    <xf numFmtId="0" fontId="0" fillId="38" borderId="16" xfId="0" applyFill="1" applyBorder="1" applyAlignment="1">
      <alignment vertical="center" wrapText="1"/>
    </xf>
    <xf numFmtId="2" fontId="0" fillId="0" borderId="4" xfId="0" applyNumberFormat="1" applyBorder="1" applyAlignment="1">
      <alignment horizontal="center" vertical="center"/>
    </xf>
    <xf numFmtId="0" fontId="0" fillId="38" borderId="5" xfId="0" applyFill="1" applyBorder="1" applyAlignment="1">
      <alignment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38" borderId="17" xfId="0" applyFill="1" applyBorder="1" applyAlignment="1">
      <alignment vertical="center" wrapText="1"/>
    </xf>
    <xf numFmtId="0" fontId="0" fillId="39" borderId="16" xfId="0" applyFill="1" applyBorder="1" applyAlignment="1">
      <alignment vertical="center" wrapText="1"/>
    </xf>
    <xf numFmtId="0" fontId="0" fillId="39" borderId="5" xfId="0" applyFill="1" applyBorder="1" applyAlignment="1">
      <alignment vertical="center" wrapText="1"/>
    </xf>
    <xf numFmtId="0" fontId="0" fillId="39" borderId="17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40" borderId="0" xfId="0" applyFill="1" applyAlignment="1">
      <alignment vertical="center"/>
    </xf>
    <xf numFmtId="0" fontId="0" fillId="40" borderId="0" xfId="0" applyFill="1" applyAlignment="1">
      <alignment vertical="center" wrapText="1"/>
    </xf>
    <xf numFmtId="2" fontId="0" fillId="40" borderId="0" xfId="0" applyNumberFormat="1" applyFill="1" applyAlignment="1">
      <alignment horizontal="center" vertical="center"/>
    </xf>
    <xf numFmtId="0" fontId="25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1" borderId="0" xfId="0" applyFill="1" applyAlignment="1">
      <alignment horizontal="center" vertical="center" wrapText="1"/>
    </xf>
    <xf numFmtId="2" fontId="0" fillId="41" borderId="0" xfId="0" applyNumberFormat="1" applyFill="1" applyAlignment="1">
      <alignment horizontal="center" vertical="center"/>
    </xf>
    <xf numFmtId="0" fontId="0" fillId="41" borderId="0" xfId="0" applyFill="1" applyAlignment="1">
      <alignment vertical="center"/>
    </xf>
    <xf numFmtId="2" fontId="0" fillId="0" borderId="0" xfId="0" applyNumberFormat="1"/>
    <xf numFmtId="1" fontId="1" fillId="34" borderId="2" xfId="52" applyNumberFormat="1">
      <alignment horizontal="right"/>
    </xf>
    <xf numFmtId="166" fontId="0" fillId="0" borderId="0" xfId="0" applyNumberFormat="1" applyAlignment="1">
      <alignment vertical="center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 2" xfId="56" xr:uid="{36DE9F60-F12D-4DC1-908A-656B76C39DF0}"/>
    <cellStyle name="fa_column_header_top_left" xfId="33" xr:uid="{00000000-0005-0000-0000-000022000000}"/>
    <cellStyle name="fa_data_bold_0" xfId="53" xr:uid="{00000000-0005-0000-0000-000023000000}"/>
    <cellStyle name="fa_data_bold_3" xfId="54" xr:uid="{00000000-0005-0000-0000-000024000000}"/>
    <cellStyle name="fa_data_standard_3" xfId="52" xr:uid="{00000000-0005-0000-0000-000027000000}"/>
    <cellStyle name="fa_footer_italic" xfId="34" xr:uid="{00000000-0005-0000-0000-000028000000}"/>
    <cellStyle name="fa_row_header_bold" xfId="35" xr:uid="{00000000-0005-0000-0000-000029000000}"/>
    <cellStyle name="fa_row_header_standard" xfId="36" xr:uid="{00000000-0005-0000-0000-00002B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Percent" xfId="55" builtinId="5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5"/>
  <sheetViews>
    <sheetView workbookViewId="0">
      <selection activeCell="D16" sqref="D16"/>
    </sheetView>
  </sheetViews>
  <sheetFormatPr defaultRowHeight="15" x14ac:dyDescent="0.25"/>
  <cols>
    <col min="1" max="1" width="35.140625" customWidth="1"/>
    <col min="2" max="2" width="0" hidden="1" customWidth="1"/>
    <col min="3" max="66" width="14.140625" customWidth="1"/>
  </cols>
  <sheetData>
    <row r="1" spans="1:6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20.25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</row>
    <row r="3" spans="1:6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x14ac:dyDescent="0.25">
      <c r="A4" s="3" t="s">
        <v>2</v>
      </c>
      <c r="B4" s="3"/>
      <c r="C4" s="4" t="s">
        <v>179</v>
      </c>
      <c r="D4" s="4" t="s">
        <v>165</v>
      </c>
      <c r="E4" s="4" t="s">
        <v>166</v>
      </c>
      <c r="F4" s="4" t="s">
        <v>167</v>
      </c>
      <c r="G4" s="4" t="s">
        <v>168</v>
      </c>
      <c r="H4" s="4" t="s">
        <v>169</v>
      </c>
      <c r="I4" s="4" t="s">
        <v>170</v>
      </c>
      <c r="J4" s="4" t="s">
        <v>171</v>
      </c>
      <c r="K4" s="4" t="s">
        <v>119</v>
      </c>
      <c r="L4" s="4" t="s">
        <v>120</v>
      </c>
      <c r="M4" s="4" t="s">
        <v>121</v>
      </c>
      <c r="N4" s="4" t="s">
        <v>122</v>
      </c>
      <c r="O4" s="4" t="s">
        <v>123</v>
      </c>
      <c r="P4" s="4" t="s">
        <v>124</v>
      </c>
      <c r="Q4" s="4" t="s">
        <v>125</v>
      </c>
      <c r="R4" s="4" t="s">
        <v>126</v>
      </c>
      <c r="S4" s="4" t="s">
        <v>127</v>
      </c>
      <c r="T4" s="4" t="s">
        <v>128</v>
      </c>
      <c r="U4" s="4" t="s">
        <v>129</v>
      </c>
      <c r="V4" s="4" t="s">
        <v>130</v>
      </c>
      <c r="W4" s="4" t="s">
        <v>131</v>
      </c>
      <c r="X4" s="4" t="s">
        <v>132</v>
      </c>
      <c r="Y4" s="4" t="s">
        <v>133</v>
      </c>
      <c r="Z4" s="4" t="s">
        <v>134</v>
      </c>
      <c r="AA4" s="4" t="s">
        <v>3</v>
      </c>
      <c r="AB4" s="4" t="s">
        <v>4</v>
      </c>
      <c r="AC4" s="4" t="s">
        <v>5</v>
      </c>
      <c r="AD4" s="4" t="s">
        <v>6</v>
      </c>
      <c r="AE4" s="4" t="s">
        <v>7</v>
      </c>
      <c r="AF4" s="4" t="s">
        <v>8</v>
      </c>
      <c r="AG4" s="4" t="s">
        <v>9</v>
      </c>
      <c r="AH4" s="4" t="s">
        <v>10</v>
      </c>
      <c r="AI4" s="4" t="s">
        <v>11</v>
      </c>
      <c r="AJ4" s="4" t="s">
        <v>12</v>
      </c>
      <c r="AK4" s="4" t="s">
        <v>13</v>
      </c>
      <c r="AL4" s="4" t="s">
        <v>14</v>
      </c>
      <c r="AM4" s="4" t="s">
        <v>15</v>
      </c>
      <c r="AN4" s="4" t="s">
        <v>16</v>
      </c>
      <c r="AO4" s="4" t="s">
        <v>17</v>
      </c>
      <c r="AP4" s="4" t="s">
        <v>18</v>
      </c>
      <c r="AQ4" s="4" t="s">
        <v>19</v>
      </c>
      <c r="AR4" s="4" t="s">
        <v>20</v>
      </c>
      <c r="AS4" s="4" t="s">
        <v>21</v>
      </c>
      <c r="AT4" s="4" t="s">
        <v>22</v>
      </c>
      <c r="AU4" s="4" t="s">
        <v>23</v>
      </c>
      <c r="AV4" s="4" t="s">
        <v>24</v>
      </c>
      <c r="AW4" s="4" t="s">
        <v>25</v>
      </c>
      <c r="AX4" s="4" t="s">
        <v>26</v>
      </c>
      <c r="AY4" s="4" t="s">
        <v>27</v>
      </c>
      <c r="AZ4" s="4" t="s">
        <v>28</v>
      </c>
      <c r="BA4" s="4" t="s">
        <v>29</v>
      </c>
      <c r="BB4" s="4" t="s">
        <v>30</v>
      </c>
      <c r="BC4" s="4" t="s">
        <v>31</v>
      </c>
      <c r="BD4" s="4" t="s">
        <v>32</v>
      </c>
      <c r="BE4" s="4" t="s">
        <v>33</v>
      </c>
      <c r="BF4" s="4" t="s">
        <v>34</v>
      </c>
      <c r="BG4" s="4" t="s">
        <v>35</v>
      </c>
      <c r="BH4" s="4" t="s">
        <v>36</v>
      </c>
      <c r="BI4" s="4" t="s">
        <v>37</v>
      </c>
      <c r="BJ4" s="4" t="s">
        <v>38</v>
      </c>
      <c r="BK4" s="4" t="s">
        <v>39</v>
      </c>
      <c r="BL4" s="4" t="s">
        <v>40</v>
      </c>
      <c r="BM4" s="4" t="s">
        <v>41</v>
      </c>
      <c r="BN4" s="4" t="s">
        <v>42</v>
      </c>
    </row>
    <row r="5" spans="1:66" x14ac:dyDescent="0.25">
      <c r="A5" s="9" t="s">
        <v>43</v>
      </c>
      <c r="B5" s="9"/>
      <c r="C5" s="5" t="s">
        <v>180</v>
      </c>
      <c r="D5" s="5" t="s">
        <v>172</v>
      </c>
      <c r="E5" s="5" t="s">
        <v>173</v>
      </c>
      <c r="F5" s="5" t="s">
        <v>174</v>
      </c>
      <c r="G5" s="5" t="s">
        <v>175</v>
      </c>
      <c r="H5" s="5" t="s">
        <v>176</v>
      </c>
      <c r="I5" s="5" t="s">
        <v>177</v>
      </c>
      <c r="J5" s="5" t="s">
        <v>178</v>
      </c>
      <c r="K5" s="5" t="s">
        <v>135</v>
      </c>
      <c r="L5" s="5" t="s">
        <v>136</v>
      </c>
      <c r="M5" s="5" t="s">
        <v>137</v>
      </c>
      <c r="N5" s="5" t="s">
        <v>138</v>
      </c>
      <c r="O5" s="5" t="s">
        <v>139</v>
      </c>
      <c r="P5" s="5" t="s">
        <v>140</v>
      </c>
      <c r="Q5" s="5" t="s">
        <v>141</v>
      </c>
      <c r="R5" s="5" t="s">
        <v>142</v>
      </c>
      <c r="S5" s="5" t="s">
        <v>143</v>
      </c>
      <c r="T5" s="5" t="s">
        <v>144</v>
      </c>
      <c r="U5" s="5" t="s">
        <v>145</v>
      </c>
      <c r="V5" s="5" t="s">
        <v>146</v>
      </c>
      <c r="W5" s="5" t="s">
        <v>147</v>
      </c>
      <c r="X5" s="5" t="s">
        <v>148</v>
      </c>
      <c r="Y5" s="5" t="s">
        <v>149</v>
      </c>
      <c r="Z5" s="5" t="s">
        <v>150</v>
      </c>
      <c r="AA5" s="5" t="s">
        <v>44</v>
      </c>
      <c r="AB5" s="5" t="s">
        <v>45</v>
      </c>
      <c r="AC5" s="5" t="s">
        <v>46</v>
      </c>
      <c r="AD5" s="5" t="s">
        <v>47</v>
      </c>
      <c r="AE5" s="5" t="s">
        <v>48</v>
      </c>
      <c r="AF5" s="5" t="s">
        <v>49</v>
      </c>
      <c r="AG5" s="5" t="s">
        <v>50</v>
      </c>
      <c r="AH5" s="5" t="s">
        <v>51</v>
      </c>
      <c r="AI5" s="5" t="s">
        <v>52</v>
      </c>
      <c r="AJ5" s="5" t="s">
        <v>53</v>
      </c>
      <c r="AK5" s="5" t="s">
        <v>54</v>
      </c>
      <c r="AL5" s="5" t="s">
        <v>55</v>
      </c>
      <c r="AM5" s="5" t="s">
        <v>56</v>
      </c>
      <c r="AN5" s="5" t="s">
        <v>57</v>
      </c>
      <c r="AO5" s="5" t="s">
        <v>58</v>
      </c>
      <c r="AP5" s="5" t="s">
        <v>59</v>
      </c>
      <c r="AQ5" s="5" t="s">
        <v>60</v>
      </c>
      <c r="AR5" s="5" t="s">
        <v>61</v>
      </c>
      <c r="AS5" s="5" t="s">
        <v>62</v>
      </c>
      <c r="AT5" s="5" t="s">
        <v>63</v>
      </c>
      <c r="AU5" s="5" t="s">
        <v>64</v>
      </c>
      <c r="AV5" s="5" t="s">
        <v>65</v>
      </c>
      <c r="AW5" s="5" t="s">
        <v>66</v>
      </c>
      <c r="AX5" s="5" t="s">
        <v>67</v>
      </c>
      <c r="AY5" s="5" t="s">
        <v>68</v>
      </c>
      <c r="AZ5" s="5" t="s">
        <v>69</v>
      </c>
      <c r="BA5" s="5" t="s">
        <v>70</v>
      </c>
      <c r="BB5" s="5" t="s">
        <v>71</v>
      </c>
      <c r="BC5" s="5" t="s">
        <v>72</v>
      </c>
      <c r="BD5" s="5" t="s">
        <v>73</v>
      </c>
      <c r="BE5" s="5" t="s">
        <v>74</v>
      </c>
      <c r="BF5" s="5" t="s">
        <v>75</v>
      </c>
      <c r="BG5" s="5" t="s">
        <v>76</v>
      </c>
      <c r="BH5" s="5" t="s">
        <v>77</v>
      </c>
      <c r="BI5" s="5" t="s">
        <v>78</v>
      </c>
      <c r="BJ5" s="5" t="s">
        <v>79</v>
      </c>
      <c r="BK5" s="5" t="s">
        <v>80</v>
      </c>
      <c r="BL5" s="5" t="s">
        <v>81</v>
      </c>
      <c r="BM5" s="5" t="s">
        <v>82</v>
      </c>
      <c r="BN5" s="5" t="s">
        <v>83</v>
      </c>
    </row>
    <row r="6" spans="1:66" x14ac:dyDescent="0.25">
      <c r="A6" s="6" t="s">
        <v>84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</row>
    <row r="7" spans="1:66" x14ac:dyDescent="0.25">
      <c r="A7" s="10" t="s">
        <v>85</v>
      </c>
      <c r="B7" s="10" t="s">
        <v>86</v>
      </c>
      <c r="C7" s="11">
        <v>0.96617238183503251</v>
      </c>
      <c r="D7" s="11">
        <v>1.0261237256719185</v>
      </c>
      <c r="E7" s="11">
        <v>0.72665662650602414</v>
      </c>
      <c r="F7" s="11">
        <v>0.49090593141797967</v>
      </c>
      <c r="G7" s="11">
        <v>0.89637395736793335</v>
      </c>
      <c r="H7" s="11">
        <v>0.79790315106580167</v>
      </c>
      <c r="I7" s="11">
        <v>0.78400139017608894</v>
      </c>
      <c r="J7" s="11">
        <v>1.2804101019462466</v>
      </c>
      <c r="K7" s="11">
        <v>1.6082999999999998</v>
      </c>
      <c r="L7" s="11">
        <v>5.9416000000000002</v>
      </c>
      <c r="M7" s="11">
        <v>2.8307000000000002</v>
      </c>
      <c r="N7" s="11">
        <v>0.872</v>
      </c>
      <c r="O7" s="11">
        <v>1.6699000000000002</v>
      </c>
      <c r="P7" s="11">
        <v>1.179</v>
      </c>
      <c r="Q7" s="11">
        <v>1.073</v>
      </c>
      <c r="R7" s="11">
        <v>1.0788</v>
      </c>
      <c r="S7" s="11">
        <v>0.84450000000000003</v>
      </c>
      <c r="T7" s="11">
        <v>0.20069999999999999</v>
      </c>
      <c r="U7" s="11">
        <v>0.29139999999999999</v>
      </c>
      <c r="V7" s="11">
        <v>0.38290000000000002</v>
      </c>
      <c r="W7" s="11">
        <v>0.85440000000000005</v>
      </c>
      <c r="X7" s="11">
        <v>0.29449999999999998</v>
      </c>
      <c r="Y7" s="11">
        <v>0.18679999999999999</v>
      </c>
      <c r="Z7" s="11">
        <v>0.77939999999999998</v>
      </c>
      <c r="AA7" s="11">
        <v>0.51639999999999997</v>
      </c>
      <c r="AB7" s="11">
        <v>0.42199999999999999</v>
      </c>
      <c r="AC7" s="11">
        <v>0.27250000000000002</v>
      </c>
      <c r="AD7" s="11">
        <v>0.90300000000000002</v>
      </c>
      <c r="AE7" s="11">
        <v>0.86860000000000004</v>
      </c>
      <c r="AF7" s="11">
        <v>0.59309999999999996</v>
      </c>
      <c r="AG7" s="11">
        <v>0.67130000000000001</v>
      </c>
      <c r="AH7" s="11">
        <v>0.15260000000000001</v>
      </c>
      <c r="AI7" s="11">
        <v>3.6280000000000001</v>
      </c>
      <c r="AJ7" s="11">
        <v>0.70230000000000004</v>
      </c>
      <c r="AK7" s="11">
        <v>1.6543000000000001</v>
      </c>
      <c r="AL7" s="11">
        <v>1.054</v>
      </c>
      <c r="AM7" s="11">
        <v>2.657</v>
      </c>
      <c r="AN7" s="11">
        <v>0.55000000000000004</v>
      </c>
      <c r="AO7" s="11">
        <v>0.42199999999999999</v>
      </c>
      <c r="AP7" s="11">
        <v>4.0679999999999996</v>
      </c>
      <c r="AQ7" s="11">
        <v>0.53400000000000003</v>
      </c>
      <c r="AR7" s="11">
        <v>2.069</v>
      </c>
      <c r="AS7" s="11">
        <v>0.63300000000000001</v>
      </c>
      <c r="AT7" s="11">
        <v>1.65</v>
      </c>
      <c r="AU7" s="11">
        <v>0.42299999999999999</v>
      </c>
      <c r="AV7" s="11">
        <v>0.35699999999999998</v>
      </c>
      <c r="AW7" s="11">
        <v>0.32400000000000001</v>
      </c>
      <c r="AX7" s="11">
        <v>0.62</v>
      </c>
      <c r="AY7" s="11">
        <v>1.04</v>
      </c>
      <c r="AZ7" s="11">
        <v>0.872</v>
      </c>
      <c r="BA7" s="11">
        <v>3.6589999999999998</v>
      </c>
      <c r="BB7" s="11">
        <v>2.2810000000000001</v>
      </c>
      <c r="BC7" s="11">
        <v>1.3919999999999999</v>
      </c>
      <c r="BD7" s="11">
        <v>0.87</v>
      </c>
      <c r="BE7" s="11">
        <v>0.80800000000000005</v>
      </c>
      <c r="BF7" s="11">
        <v>3.7320000000000002</v>
      </c>
      <c r="BG7" s="11">
        <v>0.89900000000000002</v>
      </c>
      <c r="BH7" s="11">
        <v>1.056</v>
      </c>
      <c r="BI7" s="11">
        <v>3.4279999999999999</v>
      </c>
      <c r="BJ7" s="11">
        <v>2.5409999999999999</v>
      </c>
      <c r="BK7" s="11">
        <v>2.5819999999999999</v>
      </c>
      <c r="BL7" s="11">
        <v>3.3359999999999999</v>
      </c>
      <c r="BM7" s="11">
        <v>1.367</v>
      </c>
      <c r="BN7" s="11">
        <v>2.4609999999999999</v>
      </c>
    </row>
    <row r="8" spans="1:66" x14ac:dyDescent="0.25">
      <c r="A8" s="10" t="s">
        <v>88</v>
      </c>
      <c r="B8" s="10" t="s">
        <v>89</v>
      </c>
      <c r="C8" s="11">
        <v>1.8393767377201113</v>
      </c>
      <c r="D8" s="11">
        <v>1.3820667284522707</v>
      </c>
      <c r="E8" s="11">
        <v>4.4595690454124188</v>
      </c>
      <c r="F8" s="11">
        <v>2.4394694161260428</v>
      </c>
      <c r="G8" s="11">
        <v>3.323100092678406</v>
      </c>
      <c r="H8" s="11">
        <v>1.2227757182576462</v>
      </c>
      <c r="I8" s="11">
        <v>6.3435472659870245</v>
      </c>
      <c r="J8" s="11">
        <v>3.7059777571825765</v>
      </c>
      <c r="K8" s="11">
        <v>4.3009000000000004</v>
      </c>
      <c r="L8" s="11">
        <v>3.0268000000000002</v>
      </c>
      <c r="M8" s="11">
        <v>14.831200000000001</v>
      </c>
      <c r="N8" s="11">
        <v>5.6702000000000004</v>
      </c>
      <c r="O8" s="11">
        <v>4.4248000000000003</v>
      </c>
      <c r="P8" s="11">
        <v>2.6103000000000001</v>
      </c>
      <c r="Q8" s="11">
        <v>3.6526999999999998</v>
      </c>
      <c r="R8" s="11">
        <v>2.1012</v>
      </c>
      <c r="S8" s="11">
        <v>2.2871000000000001</v>
      </c>
      <c r="T8" s="11">
        <v>1.7147999999999999</v>
      </c>
      <c r="U8" s="11">
        <v>4.6142000000000003</v>
      </c>
      <c r="V8" s="11">
        <v>6.3635000000000002</v>
      </c>
      <c r="W8" s="11">
        <v>7.1009000000000002</v>
      </c>
      <c r="X8" s="11">
        <v>2.3083</v>
      </c>
      <c r="Y8" s="11">
        <v>15.0075</v>
      </c>
      <c r="Z8" s="11">
        <v>8.1336999999999993</v>
      </c>
      <c r="AA8" s="11">
        <v>8.2498000000000005</v>
      </c>
      <c r="AB8" s="11">
        <v>2.5507</v>
      </c>
      <c r="AC8" s="11">
        <v>16.319800000000001</v>
      </c>
      <c r="AD8" s="11">
        <v>8.6834000000000007</v>
      </c>
      <c r="AE8" s="11">
        <v>9.9771000000000001</v>
      </c>
      <c r="AF8" s="11">
        <v>14.076700000000001</v>
      </c>
      <c r="AG8" s="11">
        <v>13.2278</v>
      </c>
      <c r="AH8" s="11">
        <v>3.0762999999999998</v>
      </c>
      <c r="AI8" s="11">
        <v>40.116999999999997</v>
      </c>
      <c r="AJ8" s="11">
        <v>5.7930000000000001</v>
      </c>
      <c r="AK8" s="11">
        <v>17.482900000000001</v>
      </c>
      <c r="AL8" s="11">
        <v>16.22</v>
      </c>
      <c r="AM8" s="11">
        <v>15.882999999999999</v>
      </c>
      <c r="AN8" s="11">
        <v>19.314</v>
      </c>
      <c r="AO8" s="11">
        <v>18.661999999999999</v>
      </c>
      <c r="AP8" s="11">
        <v>12.923</v>
      </c>
      <c r="AQ8" s="11">
        <v>12.487</v>
      </c>
      <c r="AR8" s="11">
        <v>15.039</v>
      </c>
      <c r="AS8" s="11">
        <v>19.552</v>
      </c>
      <c r="AT8" s="11">
        <v>20.38</v>
      </c>
      <c r="AU8" s="11">
        <v>21.701999999999998</v>
      </c>
      <c r="AV8" s="11">
        <v>26.765000000000001</v>
      </c>
      <c r="AW8" s="11">
        <v>35.759</v>
      </c>
      <c r="AX8" s="11">
        <v>35.658000000000001</v>
      </c>
      <c r="AY8" s="11">
        <v>36.631</v>
      </c>
      <c r="AZ8" s="11">
        <v>42.279000000000003</v>
      </c>
      <c r="BA8" s="11">
        <v>43.07</v>
      </c>
      <c r="BB8" s="11">
        <v>43.097999999999999</v>
      </c>
      <c r="BC8" s="11">
        <v>44.070999999999998</v>
      </c>
      <c r="BD8" s="11">
        <v>48.185000000000002</v>
      </c>
      <c r="BE8" s="11">
        <v>32.573999999999998</v>
      </c>
      <c r="BF8" s="11">
        <v>44.993000000000002</v>
      </c>
      <c r="BG8" s="11">
        <v>46.500999999999998</v>
      </c>
      <c r="BH8" s="11">
        <v>53.86</v>
      </c>
      <c r="BI8" s="11">
        <v>49.704999999999998</v>
      </c>
      <c r="BJ8" s="11">
        <v>47.487000000000002</v>
      </c>
      <c r="BK8" s="11">
        <v>46.725000000000001</v>
      </c>
      <c r="BL8" s="11">
        <v>53.991999999999997</v>
      </c>
      <c r="BM8" s="11">
        <v>44.591000000000001</v>
      </c>
      <c r="BN8" s="11">
        <v>43.698</v>
      </c>
    </row>
    <row r="9" spans="1:66" x14ac:dyDescent="0.25">
      <c r="A9" s="6" t="s">
        <v>90</v>
      </c>
      <c r="B9" s="6" t="s">
        <v>91</v>
      </c>
      <c r="C9" s="13">
        <v>7.0119902687673772</v>
      </c>
      <c r="D9" s="13">
        <v>5.4929332715477299</v>
      </c>
      <c r="E9" s="13">
        <v>8.6083758109360513</v>
      </c>
      <c r="F9" s="13">
        <v>6.408711770157554</v>
      </c>
      <c r="G9" s="13">
        <v>7.8649212233549584</v>
      </c>
      <c r="H9" s="13">
        <v>6.4171107506950884</v>
      </c>
      <c r="I9" s="13">
        <v>12.230943002780354</v>
      </c>
      <c r="J9" s="13">
        <v>9.4896895273401292</v>
      </c>
      <c r="K9" s="13">
        <v>11.3864</v>
      </c>
      <c r="L9" s="13">
        <v>17.730499999999999</v>
      </c>
      <c r="M9" s="13">
        <v>29.084800000000001</v>
      </c>
      <c r="N9" s="13">
        <v>17.935300000000002</v>
      </c>
      <c r="O9" s="13">
        <v>11.387</v>
      </c>
      <c r="P9" s="13">
        <v>11.440899999999999</v>
      </c>
      <c r="Q9" s="13">
        <v>13.182600000000001</v>
      </c>
      <c r="R9" s="13">
        <v>8.5730000000000004</v>
      </c>
      <c r="S9" s="13">
        <v>7.3415999999999997</v>
      </c>
      <c r="T9" s="13">
        <v>6.5801999999999996</v>
      </c>
      <c r="U9" s="13">
        <v>14.0402</v>
      </c>
      <c r="V9" s="13">
        <v>13.3437</v>
      </c>
      <c r="W9" s="13">
        <v>14.061299999999999</v>
      </c>
      <c r="X9" s="13">
        <v>21.880199999999999</v>
      </c>
      <c r="Y9" s="13">
        <v>23.7179</v>
      </c>
      <c r="Z9" s="13">
        <v>12.743600000000001</v>
      </c>
      <c r="AA9" s="13">
        <v>13.638500000000001</v>
      </c>
      <c r="AB9" s="13">
        <v>19.2592</v>
      </c>
      <c r="AC9" s="13">
        <v>30.064900000000002</v>
      </c>
      <c r="AD9" s="13">
        <v>14.5242</v>
      </c>
      <c r="AE9" s="13">
        <v>15.969899999999999</v>
      </c>
      <c r="AF9" s="13">
        <v>20.6264</v>
      </c>
      <c r="AG9" s="13">
        <v>23.674399999999999</v>
      </c>
      <c r="AH9" s="13">
        <v>6.2396000000000003</v>
      </c>
      <c r="AI9" s="13">
        <v>58.264000000000003</v>
      </c>
      <c r="AJ9" s="13">
        <v>30.8141</v>
      </c>
      <c r="AK9" s="13">
        <v>33.632399999999997</v>
      </c>
      <c r="AL9" s="13">
        <v>26.113</v>
      </c>
      <c r="AM9" s="13">
        <v>29.280999999999999</v>
      </c>
      <c r="AN9" s="13">
        <v>33.374000000000002</v>
      </c>
      <c r="AO9" s="13">
        <v>36.768999999999998</v>
      </c>
      <c r="AP9" s="13">
        <v>28.405000000000001</v>
      </c>
      <c r="AQ9" s="13">
        <v>25.945</v>
      </c>
      <c r="AR9" s="13">
        <v>28.510999999999999</v>
      </c>
      <c r="AS9" s="13">
        <v>34.639000000000003</v>
      </c>
      <c r="AT9" s="13">
        <v>35.396999999999998</v>
      </c>
      <c r="AU9" s="13">
        <v>37.994</v>
      </c>
      <c r="AV9" s="13">
        <v>39.207999999999998</v>
      </c>
      <c r="AW9" s="13">
        <v>55.421999999999997</v>
      </c>
      <c r="AX9" s="13">
        <v>49.417000000000002</v>
      </c>
      <c r="AY9" s="13">
        <v>53.854999999999997</v>
      </c>
      <c r="AZ9" s="13">
        <v>59.073</v>
      </c>
      <c r="BA9" s="13">
        <v>69.477999999999994</v>
      </c>
      <c r="BB9" s="13">
        <v>59.951999999999998</v>
      </c>
      <c r="BC9" s="13">
        <v>59.887999999999998</v>
      </c>
      <c r="BD9" s="13">
        <v>66.704999999999998</v>
      </c>
      <c r="BE9" s="13">
        <v>72.781999999999996</v>
      </c>
      <c r="BF9" s="13">
        <v>62.046999999999997</v>
      </c>
      <c r="BG9" s="13">
        <v>65.135999999999996</v>
      </c>
      <c r="BH9" s="13">
        <v>72.861999999999995</v>
      </c>
      <c r="BI9" s="13">
        <v>80.787999999999997</v>
      </c>
      <c r="BJ9" s="13">
        <v>66.111999999999995</v>
      </c>
      <c r="BK9" s="13">
        <v>69.209999999999994</v>
      </c>
      <c r="BL9" s="13">
        <v>79.191999999999993</v>
      </c>
      <c r="BM9" s="13">
        <v>74.498000000000005</v>
      </c>
      <c r="BN9" s="13">
        <v>58.9</v>
      </c>
    </row>
    <row r="10" spans="1:66" x14ac:dyDescent="0.25">
      <c r="A10" s="6" t="s">
        <v>92</v>
      </c>
      <c r="B10" s="6" t="s">
        <v>93</v>
      </c>
      <c r="C10" s="13">
        <v>12.042979610750695</v>
      </c>
      <c r="D10" s="13">
        <v>15.082541705282669</v>
      </c>
      <c r="E10" s="13">
        <v>13.186978683966636</v>
      </c>
      <c r="F10" s="13">
        <v>20.158132530120483</v>
      </c>
      <c r="G10" s="13">
        <v>35.501621872103797</v>
      </c>
      <c r="H10" s="13">
        <v>42.138554216867469</v>
      </c>
      <c r="I10" s="13">
        <v>41.783769694161265</v>
      </c>
      <c r="J10" s="13">
        <v>49.141855885078776</v>
      </c>
      <c r="K10" s="13">
        <v>51.6036</v>
      </c>
      <c r="L10" s="13">
        <v>59.594499999999996</v>
      </c>
      <c r="M10" s="13">
        <v>82.494200000000006</v>
      </c>
      <c r="N10" s="13">
        <v>87.645099999999999</v>
      </c>
      <c r="O10" s="13">
        <v>89.658000000000001</v>
      </c>
      <c r="P10" s="13">
        <v>88.907300000000006</v>
      </c>
      <c r="Q10" s="13">
        <v>84.464200000000005</v>
      </c>
      <c r="R10" s="13">
        <v>70.272499999999994</v>
      </c>
      <c r="S10" s="13">
        <v>68.7714</v>
      </c>
      <c r="T10" s="13">
        <v>74.473200000000006</v>
      </c>
      <c r="U10" s="13">
        <v>71.712800000000001</v>
      </c>
      <c r="V10" s="13">
        <v>70.346100000000007</v>
      </c>
      <c r="W10" s="13">
        <v>70.013599999999997</v>
      </c>
      <c r="X10" s="13">
        <v>69.370099999999994</v>
      </c>
      <c r="Y10" s="13">
        <v>65.447199999999995</v>
      </c>
      <c r="Z10" s="13">
        <v>69.116900000000001</v>
      </c>
      <c r="AA10" s="13">
        <v>69.534300000000002</v>
      </c>
      <c r="AB10" s="13">
        <v>69.019599999999997</v>
      </c>
      <c r="AC10" s="13">
        <v>70.079599999999999</v>
      </c>
      <c r="AD10" s="13">
        <v>70.676299999999998</v>
      </c>
      <c r="AE10" s="13">
        <v>71.222200000000001</v>
      </c>
      <c r="AF10" s="13">
        <v>69.701999999999998</v>
      </c>
      <c r="AG10" s="13">
        <v>70.563900000000004</v>
      </c>
      <c r="AH10" s="13">
        <v>33.384799999999998</v>
      </c>
      <c r="AI10" s="13">
        <v>236.58799999999999</v>
      </c>
      <c r="AJ10" s="13">
        <v>104.203</v>
      </c>
      <c r="AK10" s="13">
        <v>97.386499999999998</v>
      </c>
      <c r="AL10" s="13">
        <v>96.918000000000006</v>
      </c>
      <c r="AM10" s="13">
        <v>95.091999999999999</v>
      </c>
      <c r="AN10" s="13">
        <v>95.052999999999997</v>
      </c>
      <c r="AO10" s="13">
        <v>100.91800000000001</v>
      </c>
      <c r="AP10" s="13">
        <v>106.861</v>
      </c>
      <c r="AQ10" s="13">
        <v>106.294</v>
      </c>
      <c r="AR10" s="13">
        <v>108.544</v>
      </c>
      <c r="AS10" s="13">
        <v>112.68600000000001</v>
      </c>
      <c r="AT10" s="13">
        <v>86.692999999999998</v>
      </c>
      <c r="AU10" s="13">
        <v>91.959000000000003</v>
      </c>
      <c r="AV10" s="13">
        <v>94.495999999999995</v>
      </c>
      <c r="AW10" s="13">
        <v>96.117000000000004</v>
      </c>
      <c r="AX10" s="13">
        <v>99.131</v>
      </c>
      <c r="AY10" s="13">
        <v>104.82</v>
      </c>
      <c r="AZ10" s="13">
        <v>110.852</v>
      </c>
      <c r="BA10" s="13">
        <v>111.08799999999999</v>
      </c>
      <c r="BB10" s="13">
        <v>111.938</v>
      </c>
      <c r="BC10" s="13">
        <v>145.036</v>
      </c>
      <c r="BD10" s="13">
        <v>142.9</v>
      </c>
      <c r="BE10" s="13">
        <v>140.13800000000001</v>
      </c>
      <c r="BF10" s="13">
        <v>144.67599999999999</v>
      </c>
      <c r="BG10" s="13">
        <v>143.94399999999999</v>
      </c>
      <c r="BH10" s="13">
        <v>148.42400000000001</v>
      </c>
      <c r="BI10" s="13">
        <v>147.124</v>
      </c>
      <c r="BJ10" s="13">
        <v>147.59</v>
      </c>
      <c r="BK10" s="13">
        <v>146.875</v>
      </c>
      <c r="BL10" s="13">
        <v>146.655</v>
      </c>
      <c r="BM10" s="13">
        <v>145.58799999999999</v>
      </c>
      <c r="BN10" s="13">
        <v>155.36799999999999</v>
      </c>
    </row>
    <row r="11" spans="1:66" x14ac:dyDescent="0.25">
      <c r="A11" s="6" t="s">
        <v>84</v>
      </c>
      <c r="B11" s="6" t="s">
        <v>94</v>
      </c>
      <c r="C11" s="13">
        <v>19.054969879518072</v>
      </c>
      <c r="D11" s="13">
        <v>20.575474976830399</v>
      </c>
      <c r="E11" s="13">
        <v>21.505734476367007</v>
      </c>
      <c r="F11" s="13">
        <v>26.566844300278039</v>
      </c>
      <c r="G11" s="13">
        <v>43.366543095458759</v>
      </c>
      <c r="H11" s="13">
        <v>48.555664967562556</v>
      </c>
      <c r="I11" s="13">
        <v>54.014712696941615</v>
      </c>
      <c r="J11" s="13">
        <v>58.631545412418909</v>
      </c>
      <c r="K11" s="13">
        <v>62.99</v>
      </c>
      <c r="L11" s="13">
        <v>77.325100000000006</v>
      </c>
      <c r="M11" s="13">
        <v>111.57899999999999</v>
      </c>
      <c r="N11" s="13">
        <v>105.5804</v>
      </c>
      <c r="O11" s="13">
        <v>101.0449</v>
      </c>
      <c r="P11" s="13">
        <v>100.3481</v>
      </c>
      <c r="Q11" s="13">
        <v>97.646799999999999</v>
      </c>
      <c r="R11" s="13">
        <v>78.845600000000005</v>
      </c>
      <c r="S11" s="13">
        <v>76.113</v>
      </c>
      <c r="T11" s="13">
        <v>81.053299999999993</v>
      </c>
      <c r="U11" s="13">
        <v>85.753</v>
      </c>
      <c r="V11" s="13">
        <v>83.689800000000005</v>
      </c>
      <c r="W11" s="13">
        <v>84.075000000000003</v>
      </c>
      <c r="X11" s="13">
        <v>91.250299999999996</v>
      </c>
      <c r="Y11" s="13">
        <v>89.165000000000006</v>
      </c>
      <c r="Z11" s="13">
        <v>81.860500000000002</v>
      </c>
      <c r="AA11" s="13">
        <v>83.172799999999995</v>
      </c>
      <c r="AB11" s="13">
        <v>88.278800000000004</v>
      </c>
      <c r="AC11" s="13">
        <v>100.14449999999999</v>
      </c>
      <c r="AD11" s="13">
        <v>85.200400000000002</v>
      </c>
      <c r="AE11" s="13">
        <v>87.192099999999996</v>
      </c>
      <c r="AF11" s="13">
        <v>90.328400000000002</v>
      </c>
      <c r="AG11" s="13">
        <v>94.238299999999995</v>
      </c>
      <c r="AH11" s="13">
        <v>39.624400000000001</v>
      </c>
      <c r="AI11" s="13">
        <v>294.85199999999998</v>
      </c>
      <c r="AJ11" s="13">
        <v>135.0171</v>
      </c>
      <c r="AK11" s="13">
        <v>131.0189</v>
      </c>
      <c r="AL11" s="13">
        <v>123.03100000000001</v>
      </c>
      <c r="AM11" s="13">
        <v>124.373</v>
      </c>
      <c r="AN11" s="13">
        <v>128.42699999999999</v>
      </c>
      <c r="AO11" s="13">
        <v>137.68700000000001</v>
      </c>
      <c r="AP11" s="13">
        <v>135.26599999999999</v>
      </c>
      <c r="AQ11" s="13">
        <v>132.239</v>
      </c>
      <c r="AR11" s="13">
        <v>137.05500000000001</v>
      </c>
      <c r="AS11" s="13">
        <v>147.32499999999999</v>
      </c>
      <c r="AT11" s="13">
        <v>122.09</v>
      </c>
      <c r="AU11" s="13">
        <v>129.953</v>
      </c>
      <c r="AV11" s="13">
        <v>133.70400000000001</v>
      </c>
      <c r="AW11" s="13">
        <v>151.53899999999999</v>
      </c>
      <c r="AX11" s="13">
        <v>148.548</v>
      </c>
      <c r="AY11" s="13">
        <v>158.67500000000001</v>
      </c>
      <c r="AZ11" s="13">
        <v>169.92500000000001</v>
      </c>
      <c r="BA11" s="13">
        <v>180.566</v>
      </c>
      <c r="BB11" s="13">
        <v>171.89</v>
      </c>
      <c r="BC11" s="13">
        <v>204.92400000000001</v>
      </c>
      <c r="BD11" s="13">
        <v>209.60499999999999</v>
      </c>
      <c r="BE11" s="13">
        <v>212.92</v>
      </c>
      <c r="BF11" s="13">
        <v>206.72300000000001</v>
      </c>
      <c r="BG11" s="13">
        <v>209.08</v>
      </c>
      <c r="BH11" s="13">
        <v>221.286</v>
      </c>
      <c r="BI11" s="13">
        <v>227.91200000000001</v>
      </c>
      <c r="BJ11" s="13">
        <v>213.702</v>
      </c>
      <c r="BK11" s="13">
        <v>216.08500000000001</v>
      </c>
      <c r="BL11" s="13">
        <v>225.84700000000001</v>
      </c>
      <c r="BM11" s="13">
        <v>220.08600000000001</v>
      </c>
      <c r="BN11" s="13">
        <v>214.268</v>
      </c>
    </row>
    <row r="12" spans="1:66" x14ac:dyDescent="0.25">
      <c r="A12" s="6"/>
      <c r="B12" s="6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x14ac:dyDescent="0.25">
      <c r="A13" s="6" t="s">
        <v>95</v>
      </c>
      <c r="B13" s="12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</row>
    <row r="14" spans="1:66" x14ac:dyDescent="0.25">
      <c r="A14" s="10" t="s">
        <v>96</v>
      </c>
      <c r="B14" s="10" t="s">
        <v>97</v>
      </c>
      <c r="C14" s="11">
        <v>4.9484476367006494</v>
      </c>
      <c r="D14" s="11">
        <v>4.1517029657089903</v>
      </c>
      <c r="E14" s="11">
        <v>4.5797613531047272</v>
      </c>
      <c r="F14" s="11">
        <v>5.3588392029657088</v>
      </c>
      <c r="G14" s="11">
        <v>3.7056881371640409</v>
      </c>
      <c r="H14" s="11">
        <v>4.5313948100092682</v>
      </c>
      <c r="I14" s="11">
        <v>8.5064295644114924</v>
      </c>
      <c r="J14" s="11">
        <v>2.0870018535681187</v>
      </c>
      <c r="K14" s="11">
        <v>9.0929000000000002</v>
      </c>
      <c r="L14" s="11">
        <v>2.2656999999999998</v>
      </c>
      <c r="M14" s="11">
        <v>2.4773999999999998</v>
      </c>
      <c r="N14" s="11">
        <v>35.933199999999999</v>
      </c>
      <c r="O14" s="11">
        <v>14.863899999999999</v>
      </c>
      <c r="P14" s="11">
        <v>15.2995</v>
      </c>
      <c r="Q14" s="11">
        <v>13.5229</v>
      </c>
      <c r="R14" s="11">
        <v>35.9114</v>
      </c>
      <c r="S14" s="11">
        <v>14.2035</v>
      </c>
      <c r="T14" s="11">
        <v>21.167999999999999</v>
      </c>
      <c r="U14" s="11">
        <v>21.6584</v>
      </c>
      <c r="V14" s="11">
        <v>23.0306</v>
      </c>
      <c r="W14" s="11">
        <v>26.023499999999999</v>
      </c>
      <c r="X14" s="11">
        <v>14.0359</v>
      </c>
      <c r="Y14" s="11">
        <v>9.5111000000000008</v>
      </c>
      <c r="Z14" s="11">
        <v>11.635199999999999</v>
      </c>
      <c r="AA14" s="11">
        <v>21.1782</v>
      </c>
      <c r="AB14" s="11">
        <v>21.704999999999998</v>
      </c>
      <c r="AC14" s="11">
        <v>21.791899999999998</v>
      </c>
      <c r="AD14" s="11">
        <v>18.533899999999999</v>
      </c>
      <c r="AE14" s="11">
        <v>11.1243</v>
      </c>
      <c r="AF14" s="11">
        <v>1.9355</v>
      </c>
      <c r="AG14" s="11">
        <v>1.7732999999999999</v>
      </c>
      <c r="AH14" s="11">
        <v>2.8666999999999998</v>
      </c>
      <c r="AI14" s="11">
        <v>12.481</v>
      </c>
      <c r="AJ14" s="11">
        <v>8.1046999999999993</v>
      </c>
      <c r="AK14" s="11">
        <v>6.2378</v>
      </c>
      <c r="AL14" s="11">
        <v>18.481000000000002</v>
      </c>
      <c r="AM14" s="11">
        <v>7.391</v>
      </c>
      <c r="AN14" s="11">
        <v>6.66</v>
      </c>
      <c r="AO14" s="11">
        <v>5.54</v>
      </c>
      <c r="AP14" s="11">
        <v>25.359000000000002</v>
      </c>
      <c r="AQ14" s="11">
        <v>12.282999999999999</v>
      </c>
      <c r="AR14" s="11">
        <v>13.568</v>
      </c>
      <c r="AS14" s="11">
        <v>11.192</v>
      </c>
      <c r="AT14" s="11">
        <v>12.191000000000001</v>
      </c>
      <c r="AU14" s="11">
        <v>9.1820000000000004</v>
      </c>
      <c r="AV14" s="11">
        <v>10.48</v>
      </c>
      <c r="AW14" s="11">
        <v>15.069000000000001</v>
      </c>
      <c r="AX14" s="11">
        <v>21.068999999999999</v>
      </c>
      <c r="AY14" s="11">
        <v>28.695</v>
      </c>
      <c r="AZ14" s="11">
        <v>30.957000000000001</v>
      </c>
      <c r="BA14" s="11">
        <v>23.763000000000002</v>
      </c>
      <c r="BB14" s="11">
        <v>34.143999999999998</v>
      </c>
      <c r="BC14" s="11">
        <v>39.911000000000001</v>
      </c>
      <c r="BD14" s="11">
        <v>37.17</v>
      </c>
      <c r="BE14" s="11">
        <v>32.19</v>
      </c>
      <c r="BF14" s="11">
        <v>36.798000000000002</v>
      </c>
      <c r="BG14" s="11">
        <v>29.145</v>
      </c>
      <c r="BH14" s="11">
        <v>32.524999999999999</v>
      </c>
      <c r="BI14" s="11">
        <v>27.082999999999998</v>
      </c>
      <c r="BJ14" s="11">
        <v>19.981000000000002</v>
      </c>
      <c r="BK14" s="11">
        <v>15.403</v>
      </c>
      <c r="BL14" s="11">
        <v>10.785</v>
      </c>
      <c r="BM14" s="11">
        <v>11.202999999999999</v>
      </c>
      <c r="BN14" s="11">
        <v>19.126000000000001</v>
      </c>
    </row>
    <row r="15" spans="1:66" x14ac:dyDescent="0.25">
      <c r="A15" s="6" t="s">
        <v>98</v>
      </c>
      <c r="B15" s="6" t="s">
        <v>99</v>
      </c>
      <c r="C15" s="13">
        <v>7.8935936051899898</v>
      </c>
      <c r="D15" s="13">
        <v>7.6737720111214083</v>
      </c>
      <c r="E15" s="13">
        <v>8.2845806302131599</v>
      </c>
      <c r="F15" s="13">
        <v>7.9234244670991663</v>
      </c>
      <c r="G15" s="13">
        <v>8.7537650602409638</v>
      </c>
      <c r="H15" s="13">
        <v>9.8114573679332722</v>
      </c>
      <c r="I15" s="13">
        <v>15.045180722891567</v>
      </c>
      <c r="J15" s="13">
        <v>14.408306302131605</v>
      </c>
      <c r="K15" s="13">
        <v>16.089300000000001</v>
      </c>
      <c r="L15" s="13">
        <v>10.5549</v>
      </c>
      <c r="M15" s="13">
        <v>17.389900000000001</v>
      </c>
      <c r="N15" s="13">
        <v>48.355499999999999</v>
      </c>
      <c r="O15" s="13">
        <v>27.602799999999998</v>
      </c>
      <c r="P15" s="13">
        <v>28.958500000000001</v>
      </c>
      <c r="Q15" s="13">
        <v>26.781700000000001</v>
      </c>
      <c r="R15" s="13">
        <v>48.170999999999999</v>
      </c>
      <c r="S15" s="13">
        <v>27.037500000000001</v>
      </c>
      <c r="T15" s="13">
        <v>36.1935</v>
      </c>
      <c r="U15" s="13">
        <v>34.482399999999998</v>
      </c>
      <c r="V15" s="13">
        <v>31.212900000000001</v>
      </c>
      <c r="W15" s="13">
        <v>33.366799999999998</v>
      </c>
      <c r="X15" s="13">
        <v>23.682500000000001</v>
      </c>
      <c r="Y15" s="13">
        <v>22.117699999999999</v>
      </c>
      <c r="Z15" s="13">
        <v>16.987400000000001</v>
      </c>
      <c r="AA15" s="13">
        <v>26.664200000000001</v>
      </c>
      <c r="AB15" s="13">
        <v>32.339799999999997</v>
      </c>
      <c r="AC15" s="13">
        <v>40.793799999999997</v>
      </c>
      <c r="AD15" s="13">
        <v>26.917899999999999</v>
      </c>
      <c r="AE15" s="13">
        <v>23.679600000000001</v>
      </c>
      <c r="AF15" s="13">
        <v>15.8636</v>
      </c>
      <c r="AG15" s="13">
        <v>21.776499999999999</v>
      </c>
      <c r="AH15" s="13">
        <v>7.1218000000000004</v>
      </c>
      <c r="AI15" s="13">
        <v>74.08</v>
      </c>
      <c r="AJ15" s="13">
        <v>30.206800000000001</v>
      </c>
      <c r="AK15" s="13">
        <v>30.7437</v>
      </c>
      <c r="AL15" s="13">
        <v>37.118000000000002</v>
      </c>
      <c r="AM15" s="13">
        <v>29.838000000000001</v>
      </c>
      <c r="AN15" s="13">
        <v>29.696999999999999</v>
      </c>
      <c r="AO15" s="13">
        <v>27.818000000000001</v>
      </c>
      <c r="AP15" s="13">
        <v>37.481999999999999</v>
      </c>
      <c r="AQ15" s="13">
        <v>21.335999999999999</v>
      </c>
      <c r="AR15" s="13">
        <v>25.466000000000001</v>
      </c>
      <c r="AS15" s="13">
        <v>30.263000000000002</v>
      </c>
      <c r="AT15" s="13">
        <v>25.768000000000001</v>
      </c>
      <c r="AU15" s="13">
        <v>30.533000000000001</v>
      </c>
      <c r="AV15" s="13">
        <v>31.98</v>
      </c>
      <c r="AW15" s="13">
        <v>41.23</v>
      </c>
      <c r="AX15" s="13">
        <v>42.698</v>
      </c>
      <c r="AY15" s="13">
        <v>48.764000000000003</v>
      </c>
      <c r="AZ15" s="13">
        <v>56.232999999999997</v>
      </c>
      <c r="BA15" s="13">
        <v>54.249000000000002</v>
      </c>
      <c r="BB15" s="13">
        <v>54.140999999999998</v>
      </c>
      <c r="BC15" s="13">
        <v>56.634999999999998</v>
      </c>
      <c r="BD15" s="13">
        <v>60.969000000000001</v>
      </c>
      <c r="BE15" s="13">
        <v>63.968000000000004</v>
      </c>
      <c r="BF15" s="13">
        <v>55.328000000000003</v>
      </c>
      <c r="BG15" s="13">
        <v>57.911999999999999</v>
      </c>
      <c r="BH15" s="13">
        <v>61.262999999999998</v>
      </c>
      <c r="BI15" s="13">
        <v>67.224000000000004</v>
      </c>
      <c r="BJ15" s="13">
        <v>41.978999999999999</v>
      </c>
      <c r="BK15" s="13">
        <v>37.317</v>
      </c>
      <c r="BL15" s="13">
        <v>40.805</v>
      </c>
      <c r="BM15" s="13">
        <v>45.597000000000001</v>
      </c>
      <c r="BN15" s="13">
        <v>45.256</v>
      </c>
    </row>
    <row r="16" spans="1:66" x14ac:dyDescent="0.25">
      <c r="A16" s="10" t="s">
        <v>100</v>
      </c>
      <c r="B16" s="10" t="s">
        <v>101</v>
      </c>
      <c r="C16" s="11">
        <v>3.7746177015755329</v>
      </c>
      <c r="D16" s="11">
        <v>4.3037534754402227</v>
      </c>
      <c r="E16" s="11">
        <v>5.3504402224281744</v>
      </c>
      <c r="F16" s="11">
        <v>4.799293327154774</v>
      </c>
      <c r="G16" s="11">
        <v>14.058155699721965</v>
      </c>
      <c r="H16" s="11">
        <v>16.464898053753476</v>
      </c>
      <c r="I16" s="11">
        <v>16.559314179796107</v>
      </c>
      <c r="J16" s="11">
        <v>17.828429101019463</v>
      </c>
      <c r="K16" s="11">
        <v>21.3172</v>
      </c>
      <c r="L16" s="11">
        <v>31.328499999999998</v>
      </c>
      <c r="M16" s="11">
        <v>57.581699999999998</v>
      </c>
      <c r="N16" s="11">
        <v>19.507899999999999</v>
      </c>
      <c r="O16" s="11">
        <v>38.720500000000001</v>
      </c>
      <c r="P16" s="11">
        <v>38.8476</v>
      </c>
      <c r="Q16" s="11">
        <v>40.266500000000001</v>
      </c>
      <c r="R16" s="11">
        <v>8.7254000000000005</v>
      </c>
      <c r="S16" s="11">
        <v>28.9939</v>
      </c>
      <c r="T16" s="11">
        <v>23.168199999999999</v>
      </c>
      <c r="U16" s="11">
        <v>15.2279</v>
      </c>
      <c r="V16" s="11">
        <v>8.4360999999999997</v>
      </c>
      <c r="W16" s="11">
        <v>1.5508999999999999</v>
      </c>
      <c r="X16" s="11">
        <v>10.914</v>
      </c>
      <c r="Y16" s="11">
        <v>11.8385</v>
      </c>
      <c r="Z16" s="11">
        <v>9.6128</v>
      </c>
      <c r="AA16" s="11">
        <v>1.6053999999999999</v>
      </c>
      <c r="AB16" s="11">
        <v>1.804</v>
      </c>
      <c r="AC16" s="11">
        <v>1.9603999999999999</v>
      </c>
      <c r="AD16" s="11">
        <v>1.8037999999999998</v>
      </c>
      <c r="AE16" s="11">
        <v>8.1550999999999991</v>
      </c>
      <c r="AF16" s="11">
        <v>19.640599999999999</v>
      </c>
      <c r="AG16" s="11">
        <v>19.8642</v>
      </c>
      <c r="AH16" s="11">
        <v>12.806699999999999</v>
      </c>
      <c r="AI16" s="11">
        <v>57.155999999999999</v>
      </c>
      <c r="AJ16" s="11">
        <v>37.961100000000002</v>
      </c>
      <c r="AK16" s="11">
        <v>38.2744</v>
      </c>
      <c r="AL16" s="11">
        <v>24.524999999999999</v>
      </c>
      <c r="AM16" s="11">
        <v>33.203000000000003</v>
      </c>
      <c r="AN16" s="11">
        <v>35.246000000000002</v>
      </c>
      <c r="AO16" s="11">
        <v>37.289000000000001</v>
      </c>
      <c r="AP16" s="11">
        <v>21.318999999999999</v>
      </c>
      <c r="AQ16" s="11">
        <v>34.036999999999999</v>
      </c>
      <c r="AR16" s="11">
        <v>34.414999999999999</v>
      </c>
      <c r="AS16" s="11">
        <v>39.948</v>
      </c>
      <c r="AT16" s="11">
        <v>20.364999999999998</v>
      </c>
      <c r="AU16" s="11">
        <v>23.381</v>
      </c>
      <c r="AV16" s="11">
        <v>25.823</v>
      </c>
      <c r="AW16" s="11">
        <v>27.28</v>
      </c>
      <c r="AX16" s="11">
        <v>22.521999999999998</v>
      </c>
      <c r="AY16" s="11">
        <v>25.928000000000001</v>
      </c>
      <c r="AZ16" s="11">
        <v>29.97</v>
      </c>
      <c r="BA16" s="11">
        <v>30.599</v>
      </c>
      <c r="BB16" s="11">
        <v>21.718</v>
      </c>
      <c r="BC16" s="11">
        <v>52.225000000000001</v>
      </c>
      <c r="BD16" s="11">
        <v>52.395000000000003</v>
      </c>
      <c r="BE16" s="11">
        <v>54.378</v>
      </c>
      <c r="BF16" s="11">
        <v>56.819000000000003</v>
      </c>
      <c r="BG16" s="11">
        <v>56.366</v>
      </c>
      <c r="BH16" s="11">
        <v>64.236000000000004</v>
      </c>
      <c r="BI16" s="11">
        <v>65.555999999999997</v>
      </c>
      <c r="BJ16" s="11">
        <v>74.176000000000002</v>
      </c>
      <c r="BK16" s="11">
        <v>80.355000000000004</v>
      </c>
      <c r="BL16" s="11">
        <v>86.501999999999995</v>
      </c>
      <c r="BM16" s="11">
        <v>86.974999999999994</v>
      </c>
      <c r="BN16" s="11">
        <v>83.837999999999994</v>
      </c>
    </row>
    <row r="17" spans="1:66" x14ac:dyDescent="0.25">
      <c r="A17" s="6" t="s">
        <v>102</v>
      </c>
      <c r="B17" s="6" t="s">
        <v>103</v>
      </c>
      <c r="C17" s="13">
        <v>4.4608723354958295</v>
      </c>
      <c r="D17" s="13">
        <v>5.1016566265060241</v>
      </c>
      <c r="E17" s="13">
        <v>6.1555838739573687</v>
      </c>
      <c r="F17" s="13">
        <v>6.8092562557924001</v>
      </c>
      <c r="G17" s="13">
        <v>15.636295180722891</v>
      </c>
      <c r="H17" s="13">
        <v>19.148227525486561</v>
      </c>
      <c r="I17" s="13">
        <v>19.218894810009267</v>
      </c>
      <c r="J17" s="13">
        <v>21.291994902687673</v>
      </c>
      <c r="K17" s="13">
        <v>24.903600000000001</v>
      </c>
      <c r="L17" s="13">
        <v>35.749200000000002</v>
      </c>
      <c r="M17" s="13">
        <v>62.908900000000003</v>
      </c>
      <c r="N17" s="13">
        <v>28.242000000000001</v>
      </c>
      <c r="O17" s="13">
        <v>46.988500000000002</v>
      </c>
      <c r="P17" s="13">
        <v>47.057200000000002</v>
      </c>
      <c r="Q17" s="13">
        <v>48.4178</v>
      </c>
      <c r="R17" s="13">
        <v>16.999500000000001</v>
      </c>
      <c r="S17" s="13">
        <v>37.140900000000002</v>
      </c>
      <c r="T17" s="13">
        <v>31.457100000000001</v>
      </c>
      <c r="U17" s="13">
        <v>23.688300000000002</v>
      </c>
      <c r="V17" s="13">
        <v>20.868600000000001</v>
      </c>
      <c r="W17" s="13">
        <v>18.5334</v>
      </c>
      <c r="X17" s="13">
        <v>31.531199999999998</v>
      </c>
      <c r="Y17" s="13">
        <v>32.088700000000003</v>
      </c>
      <c r="Z17" s="13">
        <v>30.277999999999999</v>
      </c>
      <c r="AA17" s="13">
        <v>21.748999999999999</v>
      </c>
      <c r="AB17" s="13">
        <v>21.939</v>
      </c>
      <c r="AC17" s="13">
        <v>22.239100000000001</v>
      </c>
      <c r="AD17" s="13">
        <v>22.923999999999999</v>
      </c>
      <c r="AE17" s="13">
        <v>28.601400000000002</v>
      </c>
      <c r="AF17" s="13">
        <v>39.8459</v>
      </c>
      <c r="AG17" s="13">
        <v>38.372300000000003</v>
      </c>
      <c r="AH17" s="13">
        <v>12.806699999999999</v>
      </c>
      <c r="AI17" s="13">
        <v>102.57599999999999</v>
      </c>
      <c r="AJ17" s="13">
        <v>43.698999999999998</v>
      </c>
      <c r="AK17" s="13">
        <v>45.518999999999998</v>
      </c>
      <c r="AL17" s="13">
        <v>29.928999999999998</v>
      </c>
      <c r="AM17" s="13">
        <v>38.936</v>
      </c>
      <c r="AN17" s="13">
        <v>40.863</v>
      </c>
      <c r="AO17" s="13">
        <v>43.802999999999997</v>
      </c>
      <c r="AP17" s="13">
        <v>28.654</v>
      </c>
      <c r="AQ17" s="13">
        <v>41.222999999999999</v>
      </c>
      <c r="AR17" s="13">
        <v>41.456000000000003</v>
      </c>
      <c r="AS17" s="13">
        <v>47.148000000000003</v>
      </c>
      <c r="AT17" s="13">
        <v>24.084</v>
      </c>
      <c r="AU17" s="13">
        <v>27.164999999999999</v>
      </c>
      <c r="AV17" s="13">
        <v>29.071000000000002</v>
      </c>
      <c r="AW17" s="13">
        <v>30.774999999999999</v>
      </c>
      <c r="AX17" s="13">
        <v>26.835000000000001</v>
      </c>
      <c r="AY17" s="13">
        <v>30.271000000000001</v>
      </c>
      <c r="AZ17" s="13">
        <v>34.192</v>
      </c>
      <c r="BA17" s="13">
        <v>34.606000000000002</v>
      </c>
      <c r="BB17" s="13">
        <v>26.033999999999999</v>
      </c>
      <c r="BC17" s="13">
        <v>56.408000000000001</v>
      </c>
      <c r="BD17" s="13">
        <v>56.517000000000003</v>
      </c>
      <c r="BE17" s="13">
        <v>58.368000000000002</v>
      </c>
      <c r="BF17" s="13">
        <v>61.32</v>
      </c>
      <c r="BG17" s="13">
        <v>60.854999999999997</v>
      </c>
      <c r="BH17" s="13">
        <v>68.549000000000007</v>
      </c>
      <c r="BI17" s="13">
        <v>70.013999999999996</v>
      </c>
      <c r="BJ17" s="13">
        <v>78.906999999999996</v>
      </c>
      <c r="BK17" s="13">
        <v>85.185000000000002</v>
      </c>
      <c r="BL17" s="13">
        <v>91.198999999999998</v>
      </c>
      <c r="BM17" s="13">
        <v>91.683999999999997</v>
      </c>
      <c r="BN17" s="13">
        <v>88.628</v>
      </c>
    </row>
    <row r="18" spans="1:66" x14ac:dyDescent="0.25">
      <c r="A18" s="6" t="s">
        <v>104</v>
      </c>
      <c r="B18" s="6" t="s">
        <v>105</v>
      </c>
      <c r="C18" s="13">
        <v>12.35446594068582</v>
      </c>
      <c r="D18" s="13">
        <v>12.775428637627433</v>
      </c>
      <c r="E18" s="13">
        <v>14.150544485634848</v>
      </c>
      <c r="F18" s="13">
        <v>14.732680722891567</v>
      </c>
      <c r="G18" s="13">
        <v>24.390060240963855</v>
      </c>
      <c r="H18" s="13">
        <v>28.959684893419837</v>
      </c>
      <c r="I18" s="13">
        <v>34.264075532900833</v>
      </c>
      <c r="J18" s="13">
        <v>35.700301204819283</v>
      </c>
      <c r="K18" s="13">
        <v>40.992800000000003</v>
      </c>
      <c r="L18" s="13">
        <v>46.304200000000002</v>
      </c>
      <c r="M18" s="13">
        <v>80.298900000000003</v>
      </c>
      <c r="N18" s="13">
        <v>76.597499999999997</v>
      </c>
      <c r="O18" s="13">
        <v>74.591300000000004</v>
      </c>
      <c r="P18" s="13">
        <v>76.015699999999995</v>
      </c>
      <c r="Q18" s="13">
        <v>75.1995</v>
      </c>
      <c r="R18" s="13">
        <v>65.170599999999993</v>
      </c>
      <c r="S18" s="13">
        <v>64.178299999999993</v>
      </c>
      <c r="T18" s="13">
        <v>67.650599999999997</v>
      </c>
      <c r="U18" s="13">
        <v>58.1708</v>
      </c>
      <c r="V18" s="13">
        <v>52.081499999999998</v>
      </c>
      <c r="W18" s="13">
        <v>51.900199999999998</v>
      </c>
      <c r="X18" s="13">
        <v>55.213700000000003</v>
      </c>
      <c r="Y18" s="13">
        <v>54.206400000000002</v>
      </c>
      <c r="Z18" s="13">
        <v>47.2654</v>
      </c>
      <c r="AA18" s="13">
        <v>48.413200000000003</v>
      </c>
      <c r="AB18" s="13">
        <v>54.278799999999997</v>
      </c>
      <c r="AC18" s="13">
        <v>63.032899999999998</v>
      </c>
      <c r="AD18" s="13">
        <v>49.841900000000003</v>
      </c>
      <c r="AE18" s="13">
        <v>52.280999999999999</v>
      </c>
      <c r="AF18" s="13">
        <v>55.709600000000002</v>
      </c>
      <c r="AG18" s="13">
        <v>60.148899999999998</v>
      </c>
      <c r="AH18" s="13">
        <v>19.9285</v>
      </c>
      <c r="AI18" s="13">
        <v>176.65600000000001</v>
      </c>
      <c r="AJ18" s="13">
        <v>73.905799999999999</v>
      </c>
      <c r="AK18" s="13">
        <v>76.262699999999995</v>
      </c>
      <c r="AL18" s="13">
        <v>67.046999999999997</v>
      </c>
      <c r="AM18" s="13">
        <v>68.774000000000001</v>
      </c>
      <c r="AN18" s="13">
        <v>70.56</v>
      </c>
      <c r="AO18" s="13">
        <v>71.620999999999995</v>
      </c>
      <c r="AP18" s="13">
        <v>66.135999999999996</v>
      </c>
      <c r="AQ18" s="13">
        <v>62.558999999999997</v>
      </c>
      <c r="AR18" s="13">
        <v>66.921999999999997</v>
      </c>
      <c r="AS18" s="13">
        <v>77.411000000000001</v>
      </c>
      <c r="AT18" s="13">
        <v>49.851999999999997</v>
      </c>
      <c r="AU18" s="13">
        <v>57.698</v>
      </c>
      <c r="AV18" s="13">
        <v>61.051000000000002</v>
      </c>
      <c r="AW18" s="13">
        <v>72.004999999999995</v>
      </c>
      <c r="AX18" s="13">
        <v>69.533000000000001</v>
      </c>
      <c r="AY18" s="13">
        <v>79.034999999999997</v>
      </c>
      <c r="AZ18" s="13">
        <v>90.424999999999997</v>
      </c>
      <c r="BA18" s="13">
        <v>88.855000000000004</v>
      </c>
      <c r="BB18" s="13">
        <v>80.174999999999997</v>
      </c>
      <c r="BC18" s="13">
        <v>113.04300000000001</v>
      </c>
      <c r="BD18" s="13">
        <v>117.486</v>
      </c>
      <c r="BE18" s="13">
        <v>122.336</v>
      </c>
      <c r="BF18" s="13">
        <v>116.648</v>
      </c>
      <c r="BG18" s="13">
        <v>118.767</v>
      </c>
      <c r="BH18" s="13">
        <v>129.81200000000001</v>
      </c>
      <c r="BI18" s="13">
        <v>137.238</v>
      </c>
      <c r="BJ18" s="13">
        <v>120.886</v>
      </c>
      <c r="BK18" s="13">
        <v>122.502</v>
      </c>
      <c r="BL18" s="13">
        <v>132.00399999999999</v>
      </c>
      <c r="BM18" s="13">
        <v>137.28100000000001</v>
      </c>
      <c r="BN18" s="13">
        <v>133.88399999999999</v>
      </c>
    </row>
    <row r="19" spans="1:66" x14ac:dyDescent="0.25">
      <c r="A19" s="10" t="s">
        <v>106</v>
      </c>
      <c r="B19" s="10" t="s">
        <v>107</v>
      </c>
      <c r="C19" s="11">
        <v>3.9098702502316965E-2</v>
      </c>
      <c r="D19" s="11">
        <v>5.792400370713624E-2</v>
      </c>
      <c r="E19" s="11">
        <v>5.792400370713624E-2</v>
      </c>
      <c r="F19" s="11">
        <v>5.792400370713624E-2</v>
      </c>
      <c r="G19" s="11">
        <v>5.792400370713624E-2</v>
      </c>
      <c r="H19" s="11">
        <v>5.792400370713624E-2</v>
      </c>
      <c r="I19" s="11">
        <v>5.9661723818350325E-2</v>
      </c>
      <c r="J19" s="11">
        <v>5.792400370713624</v>
      </c>
      <c r="K19" s="11">
        <v>5.7923999999999998</v>
      </c>
      <c r="L19" s="11">
        <v>14.021699999999999</v>
      </c>
      <c r="M19" s="11">
        <v>14.097300000000001</v>
      </c>
      <c r="N19" s="11">
        <v>13.9808</v>
      </c>
      <c r="O19" s="11">
        <v>13.9808</v>
      </c>
      <c r="P19" s="11">
        <v>13.9808</v>
      </c>
      <c r="Q19" s="11">
        <v>13.9808</v>
      </c>
      <c r="R19" s="11">
        <v>13.9808</v>
      </c>
      <c r="S19" s="11">
        <v>13.9808</v>
      </c>
      <c r="T19" s="11">
        <v>14.021699999999999</v>
      </c>
      <c r="U19" s="11">
        <v>26.313400000000001</v>
      </c>
      <c r="V19" s="11">
        <v>28.1357</v>
      </c>
      <c r="W19" s="11">
        <v>28.1357</v>
      </c>
      <c r="X19" s="11">
        <v>31.822600000000001</v>
      </c>
      <c r="Y19" s="11">
        <v>31.701799999999999</v>
      </c>
      <c r="Z19" s="11">
        <v>31.701799999999999</v>
      </c>
      <c r="AA19" s="11">
        <v>31.701799999999999</v>
      </c>
      <c r="AB19" s="11">
        <v>31.701799999999999</v>
      </c>
      <c r="AC19" s="11">
        <v>31.701799999999999</v>
      </c>
      <c r="AD19" s="11">
        <v>31.701799999999999</v>
      </c>
      <c r="AE19" s="11">
        <v>31.701799999999999</v>
      </c>
      <c r="AF19" s="11">
        <v>31.701799999999999</v>
      </c>
      <c r="AG19" s="11">
        <v>31.701799999999999</v>
      </c>
      <c r="AH19" s="11">
        <v>18.22</v>
      </c>
      <c r="AI19" s="11">
        <v>109.46</v>
      </c>
      <c r="AJ19" s="11">
        <v>46.387900000000002</v>
      </c>
      <c r="AK19" s="11">
        <v>44.1004</v>
      </c>
      <c r="AL19" s="11">
        <v>62.168999999999997</v>
      </c>
      <c r="AM19" s="11">
        <v>44.1</v>
      </c>
      <c r="AN19" s="11">
        <v>44.1</v>
      </c>
      <c r="AO19" s="11">
        <v>44.1</v>
      </c>
      <c r="AP19" s="11">
        <v>62.241</v>
      </c>
      <c r="AQ19" s="11">
        <v>62.241</v>
      </c>
      <c r="AR19" s="11">
        <v>62.241</v>
      </c>
      <c r="AS19" s="11">
        <v>62.241</v>
      </c>
      <c r="AT19" s="11">
        <v>62.241</v>
      </c>
      <c r="AU19" s="11">
        <v>62.241</v>
      </c>
      <c r="AV19" s="11">
        <v>62.241</v>
      </c>
      <c r="AW19" s="11">
        <v>62.241</v>
      </c>
      <c r="AX19" s="11">
        <v>55.088999999999999</v>
      </c>
      <c r="AY19" s="11">
        <v>55.088999999999999</v>
      </c>
      <c r="AZ19" s="11">
        <v>55.088999999999999</v>
      </c>
      <c r="BA19" s="11">
        <v>72.662999999999997</v>
      </c>
      <c r="BB19" s="11">
        <v>72.658000000000001</v>
      </c>
      <c r="BC19" s="11">
        <v>72.658000000000001</v>
      </c>
      <c r="BD19" s="11">
        <v>72.658000000000001</v>
      </c>
      <c r="BE19" s="11">
        <v>72.658000000000001</v>
      </c>
      <c r="BF19" s="11">
        <v>72.658000000000001</v>
      </c>
      <c r="BG19" s="11">
        <v>72.658000000000001</v>
      </c>
      <c r="BH19" s="11">
        <v>72.658000000000001</v>
      </c>
      <c r="BI19" s="11">
        <v>72.658000000000001</v>
      </c>
      <c r="BJ19" s="11">
        <v>72.658000000000001</v>
      </c>
      <c r="BK19" s="11">
        <v>72.658000000000001</v>
      </c>
      <c r="BL19" s="11">
        <v>72.658000000000001</v>
      </c>
      <c r="BM19" s="11">
        <v>72.658000000000001</v>
      </c>
      <c r="BN19" s="11">
        <v>72.658000000000001</v>
      </c>
    </row>
    <row r="20" spans="1:66" x14ac:dyDescent="0.25">
      <c r="A20" s="10" t="s">
        <v>108</v>
      </c>
      <c r="B20" s="10" t="s">
        <v>109</v>
      </c>
      <c r="C20" s="11">
        <v>3.5017956441149214</v>
      </c>
      <c r="D20" s="11">
        <v>3.1484592215013905</v>
      </c>
      <c r="E20" s="11">
        <v>2.6488646895273407</v>
      </c>
      <c r="F20" s="11">
        <v>4.0234012974976832</v>
      </c>
      <c r="G20" s="11">
        <v>10.044022242817423</v>
      </c>
      <c r="H20" s="11">
        <v>7.8017840593141798</v>
      </c>
      <c r="I20" s="11">
        <v>8.151645041705283</v>
      </c>
      <c r="J20" s="11">
        <v>8.7763554216867483</v>
      </c>
      <c r="K20" s="11">
        <v>8.7764000000000006</v>
      </c>
      <c r="L20" s="11">
        <v>8.6830999999999996</v>
      </c>
      <c r="M20" s="11">
        <v>8.1359999999999992</v>
      </c>
      <c r="N20" s="11">
        <v>6.3964999999999996</v>
      </c>
      <c r="O20" s="11">
        <v>2.9518</v>
      </c>
      <c r="P20" s="11">
        <v>1.1527000000000001</v>
      </c>
      <c r="Q20" s="11">
        <v>-0.60650000000000004</v>
      </c>
      <c r="R20" s="11">
        <v>-13.792</v>
      </c>
      <c r="S20" s="11">
        <v>-11.1782</v>
      </c>
      <c r="T20" s="11">
        <v>-13.845599999999999</v>
      </c>
      <c r="U20" s="11">
        <v>-12.5388</v>
      </c>
      <c r="V20" s="11">
        <v>13.289199999999999</v>
      </c>
      <c r="W20" s="11">
        <v>-10.3591</v>
      </c>
      <c r="X20" s="11">
        <v>-10.0177</v>
      </c>
      <c r="Y20" s="11">
        <v>-10.901899999999999</v>
      </c>
      <c r="Z20" s="11">
        <v>12.6668</v>
      </c>
      <c r="AA20" s="11">
        <v>-10.6441</v>
      </c>
      <c r="AB20" s="11">
        <v>-11.185700000000001</v>
      </c>
      <c r="AC20" s="11">
        <v>-7.6879999999999997</v>
      </c>
      <c r="AD20" s="11">
        <v>-9.4373000000000005</v>
      </c>
      <c r="AE20" s="11">
        <v>-9.8835999999999995</v>
      </c>
      <c r="AF20" s="11">
        <v>-7.0780000000000003</v>
      </c>
      <c r="AG20" s="11" t="s">
        <v>87</v>
      </c>
      <c r="AH20" s="11">
        <v>1.4759</v>
      </c>
      <c r="AI20" s="11">
        <v>5.8369999999999997</v>
      </c>
      <c r="AJ20" s="11">
        <v>14.7698</v>
      </c>
      <c r="AK20" s="11">
        <v>10.5943</v>
      </c>
      <c r="AL20" s="11">
        <v>-7.0519999999999996</v>
      </c>
      <c r="AM20" s="11">
        <v>11.212</v>
      </c>
      <c r="AN20" s="11">
        <v>13.492000000000001</v>
      </c>
      <c r="AO20" s="11">
        <v>21.678000000000001</v>
      </c>
      <c r="AP20" s="11">
        <v>-1.4339999999999999</v>
      </c>
      <c r="AQ20" s="11">
        <v>-0.85099999999999998</v>
      </c>
      <c r="AR20" s="11">
        <v>-0.40300000000000002</v>
      </c>
      <c r="AS20" s="11">
        <v>-0.622</v>
      </c>
      <c r="AT20" s="11">
        <v>5.1630000000000003</v>
      </c>
      <c r="AU20" s="11">
        <v>5.18</v>
      </c>
      <c r="AV20" s="11">
        <v>5.6349999999999998</v>
      </c>
      <c r="AW20" s="11">
        <v>12.500999999999999</v>
      </c>
      <c r="AX20" s="11">
        <v>17.241</v>
      </c>
      <c r="AY20" s="11">
        <v>18.484000000000002</v>
      </c>
      <c r="AZ20" s="11">
        <v>17.434000000000001</v>
      </c>
      <c r="BA20" s="11">
        <v>12.095000000000001</v>
      </c>
      <c r="BB20" s="11">
        <v>10.586</v>
      </c>
      <c r="BC20" s="11">
        <v>10.762</v>
      </c>
      <c r="BD20" s="11">
        <v>11.018000000000001</v>
      </c>
      <c r="BE20" s="11">
        <v>9.4480000000000004</v>
      </c>
      <c r="BF20" s="11">
        <v>6.9359999999999999</v>
      </c>
      <c r="BG20" s="11">
        <v>7.1859999999999999</v>
      </c>
      <c r="BH20" s="11">
        <v>7.484</v>
      </c>
      <c r="BI20" s="11">
        <v>6.6550000000000002</v>
      </c>
      <c r="BJ20" s="11">
        <v>8.0709999999999997</v>
      </c>
      <c r="BK20" s="11">
        <v>8.8480000000000008</v>
      </c>
      <c r="BL20" s="11">
        <v>8.6170000000000009</v>
      </c>
      <c r="BM20" s="11">
        <v>-2.4</v>
      </c>
      <c r="BN20" s="11">
        <v>-5.8840000000000003</v>
      </c>
    </row>
    <row r="21" spans="1:66" x14ac:dyDescent="0.25">
      <c r="A21" s="6" t="s">
        <v>110</v>
      </c>
      <c r="B21" s="6" t="s">
        <v>111</v>
      </c>
      <c r="C21" s="13">
        <v>6.7005039388322523</v>
      </c>
      <c r="D21" s="13">
        <v>7.8000463392029653</v>
      </c>
      <c r="E21" s="13">
        <v>7.3551899907321596</v>
      </c>
      <c r="F21" s="13">
        <v>11.834163577386468</v>
      </c>
      <c r="G21" s="13">
        <v>18.976482854494904</v>
      </c>
      <c r="H21" s="13">
        <v>19.595980074142727</v>
      </c>
      <c r="I21" s="13">
        <v>19.750637164040779</v>
      </c>
      <c r="J21" s="13">
        <v>22.931244207599633</v>
      </c>
      <c r="K21" s="13">
        <v>21.997199999999999</v>
      </c>
      <c r="L21" s="13">
        <v>31.020900000000001</v>
      </c>
      <c r="M21" s="13">
        <v>31.280100000000001</v>
      </c>
      <c r="N21" s="13">
        <v>28.982900000000001</v>
      </c>
      <c r="O21" s="13">
        <v>26.453600000000002</v>
      </c>
      <c r="P21" s="13">
        <v>24.3324</v>
      </c>
      <c r="Q21" s="13">
        <v>22.447299999999998</v>
      </c>
      <c r="R21" s="13">
        <v>13.675000000000001</v>
      </c>
      <c r="S21" s="13">
        <v>11.934699999999999</v>
      </c>
      <c r="T21" s="13">
        <v>13.402699999999999</v>
      </c>
      <c r="U21" s="13">
        <v>27.5823</v>
      </c>
      <c r="V21" s="13">
        <v>31.6083</v>
      </c>
      <c r="W21" s="13">
        <v>32.174799999999998</v>
      </c>
      <c r="X21" s="13">
        <v>36.0366</v>
      </c>
      <c r="Y21" s="13">
        <v>34.958599999999997</v>
      </c>
      <c r="Z21" s="13">
        <v>34.595100000000002</v>
      </c>
      <c r="AA21" s="13">
        <v>34.759599999999999</v>
      </c>
      <c r="AB21" s="13">
        <v>33.999899999999997</v>
      </c>
      <c r="AC21" s="13">
        <v>37.111600000000003</v>
      </c>
      <c r="AD21" s="13">
        <v>35.358499999999999</v>
      </c>
      <c r="AE21" s="13">
        <v>34.911099999999998</v>
      </c>
      <c r="AF21" s="13">
        <v>34.618899999999996</v>
      </c>
      <c r="AG21" s="13">
        <v>34.089399999999998</v>
      </c>
      <c r="AH21" s="13">
        <v>19.695900000000002</v>
      </c>
      <c r="AI21" s="13">
        <v>118.196</v>
      </c>
      <c r="AJ21" s="13">
        <v>61.1113</v>
      </c>
      <c r="AK21" s="13">
        <v>54.756100000000004</v>
      </c>
      <c r="AL21" s="13">
        <v>55.984000000000002</v>
      </c>
      <c r="AM21" s="13">
        <v>55.598999999999997</v>
      </c>
      <c r="AN21" s="13">
        <v>57.866999999999997</v>
      </c>
      <c r="AO21" s="13">
        <v>66.066000000000003</v>
      </c>
      <c r="AP21" s="13">
        <v>69.13</v>
      </c>
      <c r="AQ21" s="13">
        <v>69.680000000000007</v>
      </c>
      <c r="AR21" s="13">
        <v>70.132999999999996</v>
      </c>
      <c r="AS21" s="13">
        <v>69.914000000000001</v>
      </c>
      <c r="AT21" s="13">
        <v>72.238</v>
      </c>
      <c r="AU21" s="13">
        <v>72.254999999999995</v>
      </c>
      <c r="AV21" s="13">
        <v>72.653000000000006</v>
      </c>
      <c r="AW21" s="13">
        <v>79.534000000000006</v>
      </c>
      <c r="AX21" s="13">
        <v>79.015000000000001</v>
      </c>
      <c r="AY21" s="13">
        <v>79.64</v>
      </c>
      <c r="AZ21" s="13">
        <v>79.5</v>
      </c>
      <c r="BA21" s="13">
        <v>91.710999999999999</v>
      </c>
      <c r="BB21" s="13">
        <v>91.715000000000003</v>
      </c>
      <c r="BC21" s="13">
        <v>91.881</v>
      </c>
      <c r="BD21" s="13">
        <v>92.119</v>
      </c>
      <c r="BE21" s="13">
        <v>90.584000000000003</v>
      </c>
      <c r="BF21" s="13">
        <v>90.075000000000003</v>
      </c>
      <c r="BG21" s="13">
        <v>90.313000000000002</v>
      </c>
      <c r="BH21" s="13">
        <v>91.474000000000004</v>
      </c>
      <c r="BI21" s="13">
        <v>90.674000000000007</v>
      </c>
      <c r="BJ21" s="13">
        <v>92.816000000000003</v>
      </c>
      <c r="BK21" s="13">
        <v>93.582999999999998</v>
      </c>
      <c r="BL21" s="13">
        <v>93.843000000000004</v>
      </c>
      <c r="BM21" s="13">
        <v>82.805000000000007</v>
      </c>
      <c r="BN21" s="13">
        <v>80.384</v>
      </c>
    </row>
    <row r="22" spans="1:66" x14ac:dyDescent="0.25">
      <c r="A22" s="6" t="s">
        <v>112</v>
      </c>
      <c r="B22" s="6" t="s">
        <v>113</v>
      </c>
      <c r="C22" s="13">
        <v>19.054969879518072</v>
      </c>
      <c r="D22" s="13">
        <v>20.575474976830399</v>
      </c>
      <c r="E22" s="13">
        <v>21.505734476367007</v>
      </c>
      <c r="F22" s="13">
        <v>26.566844300278039</v>
      </c>
      <c r="G22" s="13">
        <v>43.366543095458759</v>
      </c>
      <c r="H22" s="13">
        <v>48.555664967562556</v>
      </c>
      <c r="I22" s="13">
        <v>54.014712696941615</v>
      </c>
      <c r="J22" s="13">
        <v>58.631545412418909</v>
      </c>
      <c r="K22" s="13">
        <v>62.99</v>
      </c>
      <c r="L22" s="13">
        <v>77.325100000000006</v>
      </c>
      <c r="M22" s="13">
        <v>111.57899999999999</v>
      </c>
      <c r="N22" s="13">
        <v>105.5804</v>
      </c>
      <c r="O22" s="13">
        <v>101.0449</v>
      </c>
      <c r="P22" s="13">
        <v>100.3481</v>
      </c>
      <c r="Q22" s="13">
        <v>97.646799999999999</v>
      </c>
      <c r="R22" s="13">
        <v>78.845600000000005</v>
      </c>
      <c r="S22" s="13">
        <v>76.113</v>
      </c>
      <c r="T22" s="13">
        <v>81.053299999999993</v>
      </c>
      <c r="U22" s="13">
        <v>85.753</v>
      </c>
      <c r="V22" s="13">
        <v>83.689800000000005</v>
      </c>
      <c r="W22" s="13">
        <v>84.075000000000003</v>
      </c>
      <c r="X22" s="13">
        <v>91.250299999999996</v>
      </c>
      <c r="Y22" s="13">
        <v>89.165000000000006</v>
      </c>
      <c r="Z22" s="13">
        <v>81.860500000000002</v>
      </c>
      <c r="AA22" s="13">
        <v>83.172799999999995</v>
      </c>
      <c r="AB22" s="13">
        <v>88.278800000000004</v>
      </c>
      <c r="AC22" s="13">
        <v>100.14449999999999</v>
      </c>
      <c r="AD22" s="13">
        <v>85.200400000000002</v>
      </c>
      <c r="AE22" s="13">
        <v>87.192099999999996</v>
      </c>
      <c r="AF22" s="13">
        <v>90.328400000000002</v>
      </c>
      <c r="AG22" s="13">
        <v>94.238299999999995</v>
      </c>
      <c r="AH22" s="13">
        <v>39.624400000000001</v>
      </c>
      <c r="AI22" s="13">
        <v>294.85199999999998</v>
      </c>
      <c r="AJ22" s="13">
        <v>135.0171</v>
      </c>
      <c r="AK22" s="13">
        <v>131.0189</v>
      </c>
      <c r="AL22" s="13">
        <v>123.03100000000001</v>
      </c>
      <c r="AM22" s="13">
        <v>124.373</v>
      </c>
      <c r="AN22" s="13">
        <v>128.42699999999999</v>
      </c>
      <c r="AO22" s="13">
        <v>137.68700000000001</v>
      </c>
      <c r="AP22" s="13">
        <v>135.26599999999999</v>
      </c>
      <c r="AQ22" s="13">
        <v>132.239</v>
      </c>
      <c r="AR22" s="13">
        <v>137.05500000000001</v>
      </c>
      <c r="AS22" s="13">
        <v>147.32499999999999</v>
      </c>
      <c r="AT22" s="13">
        <v>122.09</v>
      </c>
      <c r="AU22" s="13">
        <v>129.953</v>
      </c>
      <c r="AV22" s="13">
        <v>133.70400000000001</v>
      </c>
      <c r="AW22" s="13">
        <v>151.53899999999999</v>
      </c>
      <c r="AX22" s="13">
        <v>148.548</v>
      </c>
      <c r="AY22" s="13">
        <v>158.67500000000001</v>
      </c>
      <c r="AZ22" s="13">
        <v>169.92500000000001</v>
      </c>
      <c r="BA22" s="13">
        <v>180.566</v>
      </c>
      <c r="BB22" s="13">
        <v>171.89</v>
      </c>
      <c r="BC22" s="13">
        <v>204.92400000000001</v>
      </c>
      <c r="BD22" s="13">
        <v>209.60499999999999</v>
      </c>
      <c r="BE22" s="13">
        <v>212.92</v>
      </c>
      <c r="BF22" s="13">
        <v>206.72300000000001</v>
      </c>
      <c r="BG22" s="13">
        <v>209.08</v>
      </c>
      <c r="BH22" s="13">
        <v>221.286</v>
      </c>
      <c r="BI22" s="13">
        <v>227.91200000000001</v>
      </c>
      <c r="BJ22" s="13">
        <v>213.702</v>
      </c>
      <c r="BK22" s="13">
        <v>216.08500000000001</v>
      </c>
      <c r="BL22" s="13">
        <v>225.84700000000001</v>
      </c>
      <c r="BM22" s="13">
        <v>220.08600000000001</v>
      </c>
      <c r="BN22" s="13">
        <v>214.268</v>
      </c>
    </row>
    <row r="23" spans="1:66" x14ac:dyDescent="0.25">
      <c r="A23" s="10" t="s">
        <v>114</v>
      </c>
      <c r="B23" s="10" t="s">
        <v>115</v>
      </c>
      <c r="C23" s="11">
        <v>20</v>
      </c>
      <c r="D23" s="11">
        <v>20</v>
      </c>
      <c r="E23" s="11">
        <v>20</v>
      </c>
      <c r="F23" s="11">
        <v>20</v>
      </c>
      <c r="G23" s="11">
        <v>20</v>
      </c>
      <c r="H23" s="11">
        <v>20</v>
      </c>
      <c r="I23" s="11">
        <v>20</v>
      </c>
      <c r="J23" s="11">
        <v>20</v>
      </c>
      <c r="K23" s="11">
        <v>20</v>
      </c>
      <c r="L23" s="11">
        <v>26.143000000000001</v>
      </c>
      <c r="M23" s="11">
        <v>26.142700000000001</v>
      </c>
      <c r="N23" s="11">
        <v>26.142700000000001</v>
      </c>
      <c r="O23" s="11">
        <v>26.142700000000001</v>
      </c>
      <c r="P23" s="11">
        <v>26.142700000000001</v>
      </c>
      <c r="Q23" s="11">
        <v>26.142700000000001</v>
      </c>
      <c r="R23" s="11">
        <v>26.142700000000001</v>
      </c>
      <c r="S23" s="11">
        <v>26.142700000000001</v>
      </c>
      <c r="T23" s="11">
        <v>26.142700000000001</v>
      </c>
      <c r="U23" s="11">
        <v>65.260400000000004</v>
      </c>
      <c r="V23" s="11">
        <v>71.552300000000002</v>
      </c>
      <c r="W23" s="11">
        <v>71.552300000000002</v>
      </c>
      <c r="X23" s="11">
        <v>84.820999999999998</v>
      </c>
      <c r="Y23" s="11">
        <v>84.820999999999998</v>
      </c>
      <c r="Z23" s="11">
        <v>84.820999999999998</v>
      </c>
      <c r="AA23" s="11">
        <v>84.820999999999998</v>
      </c>
      <c r="AB23" s="11">
        <v>84.820999999999998</v>
      </c>
      <c r="AC23" s="11">
        <v>84.820999999999998</v>
      </c>
      <c r="AD23" s="11">
        <v>84.820999999999998</v>
      </c>
      <c r="AE23" s="11">
        <v>84.820999999999998</v>
      </c>
      <c r="AF23" s="11">
        <v>84.820999999999998</v>
      </c>
      <c r="AG23" s="11">
        <v>84.820999999999998</v>
      </c>
      <c r="AH23" s="11">
        <v>187.41630000000001</v>
      </c>
      <c r="AI23" s="11">
        <v>84.820999999999998</v>
      </c>
      <c r="AJ23" s="11">
        <v>84.820999999999998</v>
      </c>
      <c r="AK23" s="11">
        <v>187.41630000000001</v>
      </c>
      <c r="AL23" s="11">
        <v>187.41630000000001</v>
      </c>
      <c r="AM23" s="11">
        <v>187.41630000000001</v>
      </c>
      <c r="AN23" s="11">
        <v>187.41630000000001</v>
      </c>
      <c r="AO23" s="11">
        <v>187.41630000000001</v>
      </c>
      <c r="AP23" s="11">
        <v>187.41630000000001</v>
      </c>
      <c r="AQ23" s="11">
        <v>187.41630000000001</v>
      </c>
      <c r="AR23" s="11">
        <v>187.41630000000001</v>
      </c>
      <c r="AS23" s="11">
        <v>187.41630000000001</v>
      </c>
      <c r="AT23" s="11">
        <v>187.41630000000001</v>
      </c>
      <c r="AU23" s="11">
        <v>187.41630000000001</v>
      </c>
      <c r="AV23" s="11">
        <v>187.41630000000001</v>
      </c>
      <c r="AW23" s="11">
        <v>187.41630000000001</v>
      </c>
      <c r="AX23" s="11">
        <v>187.41630000000001</v>
      </c>
      <c r="AY23" s="11">
        <v>187.41630000000001</v>
      </c>
      <c r="AZ23" s="11">
        <v>187.41630000000001</v>
      </c>
      <c r="BA23" s="11">
        <v>227.41630000000001</v>
      </c>
      <c r="BB23" s="11">
        <v>227.41630000000001</v>
      </c>
      <c r="BC23" s="11">
        <v>227.41630000000001</v>
      </c>
      <c r="BD23" s="11">
        <v>227.41630000000001</v>
      </c>
      <c r="BE23" s="11">
        <v>227.41630000000001</v>
      </c>
      <c r="BF23" s="11">
        <v>227.41630000000001</v>
      </c>
      <c r="BG23" s="11">
        <v>227.41630000000001</v>
      </c>
      <c r="BH23" s="11">
        <v>227.41630000000001</v>
      </c>
      <c r="BI23" s="11">
        <v>227.41630000000001</v>
      </c>
      <c r="BJ23" s="11">
        <v>227.41630000000001</v>
      </c>
      <c r="BK23" s="11">
        <v>227.41630000000001</v>
      </c>
      <c r="BL23" s="11">
        <v>227.41630000000001</v>
      </c>
      <c r="BM23" s="11">
        <v>227.41630000000001</v>
      </c>
      <c r="BN23" s="11">
        <v>227.41630000000001</v>
      </c>
    </row>
    <row r="24" spans="1:66" x14ac:dyDescent="0.25">
      <c r="A24" s="10" t="s">
        <v>116</v>
      </c>
      <c r="B24" s="10" t="s">
        <v>117</v>
      </c>
      <c r="C24" s="56">
        <v>741</v>
      </c>
      <c r="D24" s="56">
        <v>830</v>
      </c>
      <c r="E24" s="56">
        <v>850</v>
      </c>
      <c r="F24" s="56">
        <v>848</v>
      </c>
      <c r="G24" s="56">
        <v>800</v>
      </c>
      <c r="H24" s="56">
        <v>780</v>
      </c>
      <c r="I24" s="56">
        <v>779</v>
      </c>
      <c r="J24" s="56">
        <v>750</v>
      </c>
      <c r="K24" s="56">
        <v>804</v>
      </c>
      <c r="L24" s="56">
        <v>859</v>
      </c>
      <c r="M24" s="56">
        <v>901</v>
      </c>
      <c r="N24" s="56">
        <v>916</v>
      </c>
      <c r="O24" s="56">
        <v>638</v>
      </c>
      <c r="P24" s="56">
        <v>569</v>
      </c>
      <c r="Q24" s="56">
        <v>565</v>
      </c>
      <c r="R24" s="56">
        <v>438</v>
      </c>
      <c r="S24" s="56">
        <v>462</v>
      </c>
      <c r="T24" s="56">
        <v>470</v>
      </c>
      <c r="U24" s="56">
        <v>505</v>
      </c>
      <c r="V24" s="56">
        <v>480</v>
      </c>
      <c r="W24" s="56">
        <v>514</v>
      </c>
      <c r="X24" s="56">
        <v>536</v>
      </c>
      <c r="Y24" s="56">
        <v>490</v>
      </c>
      <c r="Z24" s="56">
        <v>480</v>
      </c>
      <c r="AA24" s="56">
        <v>512</v>
      </c>
      <c r="AB24" s="56">
        <v>555</v>
      </c>
      <c r="AC24" s="56">
        <v>589</v>
      </c>
      <c r="AD24" s="56">
        <v>540</v>
      </c>
      <c r="AE24" s="56">
        <v>565</v>
      </c>
      <c r="AF24" s="56">
        <v>625</v>
      </c>
      <c r="AG24" s="56">
        <v>612</v>
      </c>
      <c r="AH24" s="56">
        <v>516</v>
      </c>
      <c r="AI24" s="56">
        <v>591</v>
      </c>
      <c r="AJ24" s="56">
        <v>1167</v>
      </c>
      <c r="AK24" s="56">
        <v>1207</v>
      </c>
      <c r="AL24" s="56">
        <v>1104</v>
      </c>
      <c r="AM24" s="56">
        <v>1104</v>
      </c>
      <c r="AN24" s="56">
        <v>1102</v>
      </c>
      <c r="AO24" s="56">
        <v>1118</v>
      </c>
      <c r="AP24" s="56">
        <v>1084</v>
      </c>
      <c r="AQ24" s="56">
        <v>1063</v>
      </c>
      <c r="AR24" s="56">
        <v>1203</v>
      </c>
      <c r="AS24" s="56">
        <v>1220</v>
      </c>
      <c r="AT24" s="56">
        <v>1220</v>
      </c>
      <c r="AU24" s="56">
        <v>1169</v>
      </c>
      <c r="AV24" s="56">
        <v>1226</v>
      </c>
      <c r="AW24" s="56">
        <v>1184</v>
      </c>
      <c r="AX24" s="56">
        <v>1152</v>
      </c>
      <c r="AY24" s="56">
        <v>1253</v>
      </c>
      <c r="AZ24" s="56">
        <v>1255</v>
      </c>
      <c r="BA24" s="56">
        <v>1210</v>
      </c>
      <c r="BB24" s="56">
        <v>1165</v>
      </c>
      <c r="BC24" s="56">
        <v>1185</v>
      </c>
      <c r="BD24" s="56">
        <v>1205</v>
      </c>
      <c r="BE24" s="56">
        <v>1199</v>
      </c>
      <c r="BF24" s="56">
        <v>1193</v>
      </c>
      <c r="BG24" s="56">
        <v>1254</v>
      </c>
      <c r="BH24" s="56">
        <v>1314</v>
      </c>
      <c r="BI24" s="56">
        <v>1275</v>
      </c>
      <c r="BJ24" s="56">
        <v>1236</v>
      </c>
      <c r="BK24" s="56">
        <v>1264</v>
      </c>
      <c r="BL24" s="56">
        <v>1291</v>
      </c>
      <c r="BM24" s="56">
        <v>1262</v>
      </c>
      <c r="BN24" s="56">
        <v>1233</v>
      </c>
    </row>
    <row r="25" spans="1:66" x14ac:dyDescent="0.25">
      <c r="A25" s="7" t="s">
        <v>118</v>
      </c>
      <c r="B25" s="7"/>
      <c r="C25" s="7"/>
      <c r="D25" s="7"/>
      <c r="E25" s="7"/>
      <c r="F25" s="7"/>
      <c r="G25" s="7"/>
      <c r="H25" s="7"/>
      <c r="I25" s="7"/>
      <c r="J25" s="7"/>
      <c r="K25" s="7" t="s">
        <v>0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 t="s">
        <v>0</v>
      </c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</row>
    <row r="27" spans="1:66" x14ac:dyDescent="0.25">
      <c r="A27" s="3" t="s">
        <v>2</v>
      </c>
      <c r="B27" s="3"/>
      <c r="C27" s="4" t="s">
        <v>179</v>
      </c>
      <c r="D27" s="4" t="s">
        <v>165</v>
      </c>
      <c r="E27" s="4" t="s">
        <v>166</v>
      </c>
      <c r="F27" s="4" t="s">
        <v>167</v>
      </c>
      <c r="G27" s="4" t="s">
        <v>168</v>
      </c>
      <c r="H27" s="4" t="s">
        <v>169</v>
      </c>
      <c r="I27" s="4" t="s">
        <v>170</v>
      </c>
      <c r="J27" s="4" t="s">
        <v>171</v>
      </c>
      <c r="K27" s="4" t="s">
        <v>119</v>
      </c>
      <c r="L27" s="4" t="s">
        <v>120</v>
      </c>
      <c r="M27" s="4" t="s">
        <v>121</v>
      </c>
      <c r="N27" s="4" t="s">
        <v>122</v>
      </c>
      <c r="O27" s="4" t="s">
        <v>123</v>
      </c>
      <c r="P27" s="4" t="s">
        <v>124</v>
      </c>
      <c r="Q27" s="4" t="s">
        <v>125</v>
      </c>
      <c r="R27" s="4" t="s">
        <v>126</v>
      </c>
      <c r="S27" s="4" t="s">
        <v>127</v>
      </c>
      <c r="T27" s="4" t="s">
        <v>128</v>
      </c>
      <c r="U27" s="4" t="s">
        <v>129</v>
      </c>
      <c r="V27" s="4" t="s">
        <v>130</v>
      </c>
      <c r="W27" s="4" t="s">
        <v>131</v>
      </c>
      <c r="X27" s="4" t="s">
        <v>132</v>
      </c>
      <c r="Y27" s="4" t="s">
        <v>133</v>
      </c>
      <c r="Z27" s="4" t="s">
        <v>134</v>
      </c>
      <c r="AA27" s="4" t="s">
        <v>3</v>
      </c>
      <c r="AB27" s="4" t="s">
        <v>4</v>
      </c>
      <c r="AC27" s="4" t="s">
        <v>5</v>
      </c>
      <c r="AD27" s="4" t="s">
        <v>6</v>
      </c>
      <c r="AE27" s="4" t="s">
        <v>7</v>
      </c>
      <c r="AF27" s="4" t="s">
        <v>8</v>
      </c>
      <c r="AG27" s="4" t="s">
        <v>9</v>
      </c>
      <c r="AH27" s="4" t="s">
        <v>10</v>
      </c>
      <c r="AI27" s="4" t="s">
        <v>11</v>
      </c>
      <c r="AJ27" s="4" t="s">
        <v>12</v>
      </c>
      <c r="AK27" s="4" t="s">
        <v>13</v>
      </c>
      <c r="AL27" s="4" t="s">
        <v>14</v>
      </c>
      <c r="AM27" s="4" t="s">
        <v>15</v>
      </c>
      <c r="AN27" s="4" t="s">
        <v>16</v>
      </c>
      <c r="AO27" s="4" t="s">
        <v>17</v>
      </c>
      <c r="AP27" s="4" t="s">
        <v>18</v>
      </c>
      <c r="AQ27" s="4" t="s">
        <v>19</v>
      </c>
      <c r="AR27" s="4" t="s">
        <v>20</v>
      </c>
      <c r="AS27" s="4" t="s">
        <v>21</v>
      </c>
      <c r="AT27" s="4" t="s">
        <v>22</v>
      </c>
      <c r="AU27" s="4" t="s">
        <v>23</v>
      </c>
      <c r="AV27" s="4" t="s">
        <v>24</v>
      </c>
      <c r="AW27" s="4" t="s">
        <v>25</v>
      </c>
      <c r="AX27" s="4" t="s">
        <v>26</v>
      </c>
      <c r="AY27" s="4" t="s">
        <v>27</v>
      </c>
      <c r="AZ27" s="4" t="s">
        <v>28</v>
      </c>
      <c r="BA27" s="4" t="s">
        <v>29</v>
      </c>
      <c r="BB27" s="4" t="s">
        <v>30</v>
      </c>
      <c r="BC27" s="4" t="s">
        <v>31</v>
      </c>
      <c r="BD27" s="4" t="s">
        <v>32</v>
      </c>
      <c r="BE27" s="4" t="s">
        <v>33</v>
      </c>
      <c r="BF27" s="4" t="s">
        <v>34</v>
      </c>
      <c r="BG27" s="4" t="s">
        <v>35</v>
      </c>
      <c r="BH27" s="4" t="s">
        <v>36</v>
      </c>
      <c r="BI27" s="4" t="s">
        <v>37</v>
      </c>
      <c r="BJ27" s="4" t="s">
        <v>38</v>
      </c>
      <c r="BK27" s="4" t="s">
        <v>39</v>
      </c>
      <c r="BL27" s="4" t="s">
        <v>40</v>
      </c>
      <c r="BM27" s="4" t="s">
        <v>41</v>
      </c>
      <c r="BN27" s="4" t="s">
        <v>42</v>
      </c>
    </row>
    <row r="28" spans="1:66" x14ac:dyDescent="0.25">
      <c r="A28" s="9" t="s">
        <v>43</v>
      </c>
      <c r="B28" s="9"/>
      <c r="C28" s="5" t="s">
        <v>180</v>
      </c>
      <c r="D28" s="5" t="s">
        <v>172</v>
      </c>
      <c r="E28" s="5" t="s">
        <v>173</v>
      </c>
      <c r="F28" s="5" t="s">
        <v>174</v>
      </c>
      <c r="G28" s="5" t="s">
        <v>175</v>
      </c>
      <c r="H28" s="5" t="s">
        <v>176</v>
      </c>
      <c r="I28" s="5" t="s">
        <v>177</v>
      </c>
      <c r="J28" s="5" t="s">
        <v>178</v>
      </c>
      <c r="K28" s="5" t="s">
        <v>135</v>
      </c>
      <c r="L28" s="5" t="s">
        <v>136</v>
      </c>
      <c r="M28" s="5" t="s">
        <v>137</v>
      </c>
      <c r="N28" s="5" t="s">
        <v>138</v>
      </c>
      <c r="O28" s="5" t="s">
        <v>139</v>
      </c>
      <c r="P28" s="5" t="s">
        <v>140</v>
      </c>
      <c r="Q28" s="5" t="s">
        <v>141</v>
      </c>
      <c r="R28" s="5" t="s">
        <v>142</v>
      </c>
      <c r="S28" s="5" t="s">
        <v>143</v>
      </c>
      <c r="T28" s="5" t="s">
        <v>144</v>
      </c>
      <c r="U28" s="5" t="s">
        <v>145</v>
      </c>
      <c r="V28" s="5" t="s">
        <v>146</v>
      </c>
      <c r="W28" s="5" t="s">
        <v>147</v>
      </c>
      <c r="X28" s="5" t="s">
        <v>148</v>
      </c>
      <c r="Y28" s="5" t="s">
        <v>149</v>
      </c>
      <c r="Z28" s="5" t="s">
        <v>150</v>
      </c>
      <c r="AA28" s="5" t="s">
        <v>44</v>
      </c>
      <c r="AB28" s="5" t="s">
        <v>45</v>
      </c>
      <c r="AC28" s="5" t="s">
        <v>46</v>
      </c>
      <c r="AD28" s="5" t="s">
        <v>47</v>
      </c>
      <c r="AE28" s="5" t="s">
        <v>48</v>
      </c>
      <c r="AF28" s="5" t="s">
        <v>49</v>
      </c>
      <c r="AG28" s="5" t="s">
        <v>50</v>
      </c>
      <c r="AH28" s="5" t="s">
        <v>51</v>
      </c>
      <c r="AI28" s="5" t="s">
        <v>52</v>
      </c>
      <c r="AJ28" s="5" t="s">
        <v>53</v>
      </c>
      <c r="AK28" s="5" t="s">
        <v>54</v>
      </c>
      <c r="AL28" s="5" t="s">
        <v>55</v>
      </c>
      <c r="AM28" s="5" t="s">
        <v>56</v>
      </c>
      <c r="AN28" s="5" t="s">
        <v>57</v>
      </c>
      <c r="AO28" s="5" t="s">
        <v>58</v>
      </c>
      <c r="AP28" s="5" t="s">
        <v>59</v>
      </c>
      <c r="AQ28" s="5" t="s">
        <v>60</v>
      </c>
      <c r="AR28" s="5" t="s">
        <v>61</v>
      </c>
      <c r="AS28" s="5" t="s">
        <v>62</v>
      </c>
      <c r="AT28" s="5" t="s">
        <v>63</v>
      </c>
      <c r="AU28" s="5" t="s">
        <v>64</v>
      </c>
      <c r="AV28" s="5" t="s">
        <v>65</v>
      </c>
      <c r="AW28" s="5" t="s">
        <v>66</v>
      </c>
      <c r="AX28" s="5" t="s">
        <v>67</v>
      </c>
      <c r="AY28" s="5" t="s">
        <v>68</v>
      </c>
      <c r="AZ28" s="5" t="s">
        <v>69</v>
      </c>
      <c r="BA28" s="5" t="s">
        <v>70</v>
      </c>
      <c r="BB28" s="5" t="s">
        <v>71</v>
      </c>
      <c r="BC28" s="5" t="s">
        <v>72</v>
      </c>
      <c r="BD28" s="5" t="s">
        <v>73</v>
      </c>
      <c r="BE28" s="5" t="s">
        <v>74</v>
      </c>
      <c r="BF28" s="5" t="s">
        <v>75</v>
      </c>
      <c r="BG28" s="5" t="s">
        <v>76</v>
      </c>
      <c r="BH28" s="5" t="s">
        <v>77</v>
      </c>
      <c r="BI28" s="5" t="s">
        <v>78</v>
      </c>
      <c r="BJ28" s="5" t="s">
        <v>79</v>
      </c>
      <c r="BK28" s="5" t="s">
        <v>80</v>
      </c>
      <c r="BL28" s="5" t="s">
        <v>81</v>
      </c>
      <c r="BM28" s="5" t="s">
        <v>82</v>
      </c>
      <c r="BN28" s="5" t="s">
        <v>83</v>
      </c>
    </row>
    <row r="29" spans="1:66" x14ac:dyDescent="0.25">
      <c r="A29" s="6" t="s">
        <v>151</v>
      </c>
      <c r="B29" s="6" t="s">
        <v>152</v>
      </c>
      <c r="C29" s="13">
        <v>1.3478915662650603</v>
      </c>
      <c r="D29" s="13">
        <v>1.8078081556997223</v>
      </c>
      <c r="E29" s="13">
        <v>1.9271316033364225</v>
      </c>
      <c r="F29" s="13">
        <v>2.8547845227062094</v>
      </c>
      <c r="G29" s="13">
        <v>8.8247219647822064</v>
      </c>
      <c r="H29" s="13">
        <v>3.142956441149213</v>
      </c>
      <c r="I29" s="13">
        <v>4.0161607970342903</v>
      </c>
      <c r="J29" s="13">
        <v>4.7897358665430954</v>
      </c>
      <c r="K29" s="13">
        <v>3.2212000000000001</v>
      </c>
      <c r="L29" s="13">
        <v>1.9144000000000001</v>
      </c>
      <c r="M29" s="13">
        <v>5.0393999999999997</v>
      </c>
      <c r="N29" s="13">
        <v>6.5518000000000001</v>
      </c>
      <c r="O29" s="13">
        <v>5.4737999999999998</v>
      </c>
      <c r="P29" s="13">
        <v>2.7262</v>
      </c>
      <c r="Q29" s="13">
        <v>0.6986</v>
      </c>
      <c r="R29" s="13">
        <v>0.38030000000000003</v>
      </c>
      <c r="S29" s="13">
        <v>1.7044000000000001</v>
      </c>
      <c r="T29" s="13">
        <v>1.6827000000000001</v>
      </c>
      <c r="U29" s="13">
        <v>6.4238</v>
      </c>
      <c r="V29" s="13">
        <v>3.2698</v>
      </c>
      <c r="W29" s="13">
        <v>2.1438000000000001</v>
      </c>
      <c r="X29" s="13">
        <v>1.5923</v>
      </c>
      <c r="Y29" s="13">
        <v>2.9237000000000002</v>
      </c>
      <c r="Z29" s="13">
        <v>9.7263000000000002</v>
      </c>
      <c r="AA29" s="13">
        <v>2.8431999999999999</v>
      </c>
      <c r="AB29" s="13">
        <v>1.9178999999999999</v>
      </c>
      <c r="AC29" s="13">
        <v>7.8009000000000004</v>
      </c>
      <c r="AD29" s="13">
        <v>12.544599999999999</v>
      </c>
      <c r="AE29" s="13">
        <v>2.9011</v>
      </c>
      <c r="AF29" s="13">
        <v>2.4910000000000001</v>
      </c>
      <c r="AG29" s="13">
        <v>9.1317000000000004</v>
      </c>
      <c r="AH29" s="13">
        <v>5.8845000000000001</v>
      </c>
      <c r="AI29" s="13">
        <v>5.3920000000000003</v>
      </c>
      <c r="AJ29" s="13">
        <v>8.6175999999999995</v>
      </c>
      <c r="AK29" s="13">
        <v>14.0822</v>
      </c>
      <c r="AL29" s="13">
        <v>13.859</v>
      </c>
      <c r="AM29" s="13">
        <v>8.9049999999999994</v>
      </c>
      <c r="AN29" s="13">
        <v>7.843</v>
      </c>
      <c r="AO29" s="13">
        <v>15.292</v>
      </c>
      <c r="AP29" s="13">
        <v>15.384</v>
      </c>
      <c r="AQ29" s="13">
        <v>8.9179999999999993</v>
      </c>
      <c r="AR29" s="13">
        <v>9.15</v>
      </c>
      <c r="AS29" s="13">
        <v>8.9179999999999993</v>
      </c>
      <c r="AT29" s="13">
        <v>11.56</v>
      </c>
      <c r="AU29" s="13">
        <v>12.106999999999999</v>
      </c>
      <c r="AV29" s="13">
        <v>10.728</v>
      </c>
      <c r="AW29" s="13">
        <v>13.75</v>
      </c>
      <c r="AX29" s="13">
        <v>12.199</v>
      </c>
      <c r="AY29" s="13">
        <v>11.492000000000001</v>
      </c>
      <c r="AZ29" s="13">
        <v>13.516999999999999</v>
      </c>
      <c r="BA29" s="13">
        <v>17.155000000000001</v>
      </c>
      <c r="BB29" s="13">
        <v>12.585000000000001</v>
      </c>
      <c r="BC29" s="13">
        <v>14.885999999999999</v>
      </c>
      <c r="BD29" s="13">
        <v>13.955</v>
      </c>
      <c r="BE29" s="13">
        <v>18.213000000000001</v>
      </c>
      <c r="BF29" s="13">
        <v>24.08</v>
      </c>
      <c r="BG29" s="13">
        <v>17.038</v>
      </c>
      <c r="BH29" s="13">
        <v>17.66</v>
      </c>
      <c r="BI29" s="13">
        <v>27.681000000000001</v>
      </c>
      <c r="BJ29" s="13">
        <v>20.693999999999999</v>
      </c>
      <c r="BK29" s="13">
        <v>19.483000000000001</v>
      </c>
      <c r="BL29" s="13">
        <v>13.645</v>
      </c>
      <c r="BM29" s="13">
        <v>21.774999999999999</v>
      </c>
      <c r="BN29" s="13">
        <v>16.875</v>
      </c>
    </row>
    <row r="30" spans="1:66" x14ac:dyDescent="0.25">
      <c r="A30" s="10" t="s">
        <v>153</v>
      </c>
      <c r="B30" s="10" t="s">
        <v>154</v>
      </c>
      <c r="C30" s="11">
        <v>1.0794138090824839</v>
      </c>
      <c r="D30" s="11">
        <v>-1.5639481000926735E-2</v>
      </c>
      <c r="E30" s="11">
        <v>1.8686283595922153</v>
      </c>
      <c r="F30" s="11">
        <v>2.5139017608897123</v>
      </c>
      <c r="G30" s="11">
        <v>2.2544022242817423</v>
      </c>
      <c r="H30" s="11">
        <v>0.39098702502316973</v>
      </c>
      <c r="I30" s="11">
        <v>2.9564411492122331</v>
      </c>
      <c r="J30" s="11">
        <v>2.4933387395736806</v>
      </c>
      <c r="K30" s="11">
        <v>2.9104000000000001</v>
      </c>
      <c r="L30" s="11">
        <v>0.55059999999999998</v>
      </c>
      <c r="M30" s="11">
        <v>2.9550000000000001</v>
      </c>
      <c r="N30" s="11">
        <v>7.7249999999999996</v>
      </c>
      <c r="O30" s="11">
        <v>5.4851000000000001</v>
      </c>
      <c r="P30" s="11">
        <v>1.7038</v>
      </c>
      <c r="Q30" s="11">
        <v>3.3576000000000001</v>
      </c>
      <c r="R30" s="11">
        <v>1.4645999999999999</v>
      </c>
      <c r="S30" s="11">
        <v>1.3951</v>
      </c>
      <c r="T30" s="11">
        <v>0.54216867469879526</v>
      </c>
      <c r="U30" s="11">
        <v>5.6738999999999997</v>
      </c>
      <c r="V30" s="11">
        <v>1.7547999999999999</v>
      </c>
      <c r="W30" s="11">
        <v>1.113</v>
      </c>
      <c r="X30" s="11">
        <v>0.66759999999999997</v>
      </c>
      <c r="Y30" s="11">
        <v>1.206</v>
      </c>
      <c r="Z30" s="11">
        <v>7.9984000000000002</v>
      </c>
      <c r="AA30" s="11">
        <v>2.0301999999999998</v>
      </c>
      <c r="AB30" s="11">
        <v>1.2054</v>
      </c>
      <c r="AC30" s="11">
        <v>5.508</v>
      </c>
      <c r="AD30" s="11">
        <v>7.8855000000000004</v>
      </c>
      <c r="AE30" s="11">
        <v>1.8927</v>
      </c>
      <c r="AF30" s="11">
        <v>1.2312000000000001</v>
      </c>
      <c r="AG30" s="11">
        <v>8.0238999999999994</v>
      </c>
      <c r="AH30" s="11">
        <v>4.7801999999999998</v>
      </c>
      <c r="AI30" s="11">
        <v>4.42</v>
      </c>
      <c r="AJ30" s="11">
        <v>6.2873999999999999</v>
      </c>
      <c r="AK30" s="11">
        <v>12.6074</v>
      </c>
      <c r="AL30" s="11">
        <v>11.055999999999999</v>
      </c>
      <c r="AM30" s="11">
        <v>8.4450000000000003</v>
      </c>
      <c r="AN30" s="11">
        <v>3.8980000000000001</v>
      </c>
      <c r="AO30" s="11">
        <v>11.002000000000001</v>
      </c>
      <c r="AP30" s="11">
        <v>13.337</v>
      </c>
      <c r="AQ30" s="11">
        <v>6.78</v>
      </c>
      <c r="AR30" s="11">
        <v>6.657</v>
      </c>
      <c r="AS30" s="11">
        <v>6.78</v>
      </c>
      <c r="AT30" s="11">
        <v>7.32</v>
      </c>
      <c r="AU30" s="11">
        <v>9.9390000000000001</v>
      </c>
      <c r="AV30" s="11">
        <v>7.6639999999999997</v>
      </c>
      <c r="AW30" s="11">
        <v>3.6550000000000002</v>
      </c>
      <c r="AX30" s="11">
        <v>12.13</v>
      </c>
      <c r="AY30" s="11">
        <v>9.8170000000000002</v>
      </c>
      <c r="AZ30" s="11">
        <v>10.901999999999999</v>
      </c>
      <c r="BA30" s="11">
        <v>19.689</v>
      </c>
      <c r="BB30" s="11">
        <v>10.678000000000001</v>
      </c>
      <c r="BC30" s="11">
        <v>11.071</v>
      </c>
      <c r="BD30" s="11">
        <v>11.443</v>
      </c>
      <c r="BE30" s="11">
        <v>14.228999999999999</v>
      </c>
      <c r="BF30" s="11">
        <v>22.344999999999999</v>
      </c>
      <c r="BG30" s="11">
        <v>12.600999999999999</v>
      </c>
      <c r="BH30" s="11">
        <v>11.731</v>
      </c>
      <c r="BI30" s="11">
        <v>23.576999999999998</v>
      </c>
      <c r="BJ30" s="11">
        <v>19.390999999999998</v>
      </c>
      <c r="BK30" s="11">
        <v>14.307</v>
      </c>
      <c r="BL30" s="11">
        <v>8.5139999999999993</v>
      </c>
      <c r="BM30" s="11">
        <v>27.905000000000001</v>
      </c>
      <c r="BN30" s="11">
        <v>14.364000000000001</v>
      </c>
    </row>
    <row r="31" spans="1:66" x14ac:dyDescent="0.25">
      <c r="A31" s="6" t="s">
        <v>155</v>
      </c>
      <c r="B31" s="6" t="s">
        <v>156</v>
      </c>
      <c r="C31" s="13">
        <v>0.26847775718257649</v>
      </c>
      <c r="D31" s="13">
        <v>1.8234476367006487</v>
      </c>
      <c r="E31" s="13">
        <v>5.8792863762743286E-2</v>
      </c>
      <c r="F31" s="13">
        <v>0.56910333642261346</v>
      </c>
      <c r="G31" s="13">
        <v>6.5703197405004632</v>
      </c>
      <c r="H31" s="13">
        <v>2.8562326227988892</v>
      </c>
      <c r="I31" s="13">
        <v>0.95545644114921124</v>
      </c>
      <c r="J31" s="13">
        <v>2.296397126969417</v>
      </c>
      <c r="K31" s="13">
        <v>0.31080000000000002</v>
      </c>
      <c r="L31" s="13">
        <v>1.3637999999999999</v>
      </c>
      <c r="M31" s="13">
        <v>2.0844</v>
      </c>
      <c r="N31" s="13">
        <v>-1.1733</v>
      </c>
      <c r="O31" s="13">
        <v>-1.1299999999999999E-2</v>
      </c>
      <c r="P31" s="13">
        <v>1.0224</v>
      </c>
      <c r="Q31" s="13">
        <v>-2.6589999999999998</v>
      </c>
      <c r="R31" s="13">
        <v>-1.0843</v>
      </c>
      <c r="S31" s="13">
        <v>0.30930000000000002</v>
      </c>
      <c r="T31" s="13">
        <v>2.2248609823911032</v>
      </c>
      <c r="U31" s="13">
        <v>0.74980000000000002</v>
      </c>
      <c r="V31" s="13">
        <v>1.5150000000000001</v>
      </c>
      <c r="W31" s="13">
        <v>1.0307999999999999</v>
      </c>
      <c r="X31" s="13">
        <v>0.92479999999999996</v>
      </c>
      <c r="Y31" s="13">
        <v>1.7177</v>
      </c>
      <c r="Z31" s="13">
        <v>1.7279</v>
      </c>
      <c r="AA31" s="13">
        <v>0.81299999999999994</v>
      </c>
      <c r="AB31" s="13">
        <v>0.71250000000000002</v>
      </c>
      <c r="AC31" s="13">
        <v>2.2928999999999999</v>
      </c>
      <c r="AD31" s="13">
        <v>4.6591000000000005</v>
      </c>
      <c r="AE31" s="13">
        <v>1.0085</v>
      </c>
      <c r="AF31" s="13">
        <v>1.2598</v>
      </c>
      <c r="AG31" s="13">
        <v>1.1078000000000001</v>
      </c>
      <c r="AH31" s="13">
        <v>1.1043000000000001</v>
      </c>
      <c r="AI31" s="13">
        <v>0.97199999999999998</v>
      </c>
      <c r="AJ31" s="13">
        <v>2.3302999999999998</v>
      </c>
      <c r="AK31" s="13">
        <v>1.4746999999999999</v>
      </c>
      <c r="AL31" s="13">
        <v>2.8029999999999999</v>
      </c>
      <c r="AM31" s="13">
        <v>0.46</v>
      </c>
      <c r="AN31" s="13">
        <v>3.9449999999999998</v>
      </c>
      <c r="AO31" s="13">
        <v>4.29</v>
      </c>
      <c r="AP31" s="13">
        <v>2.0470000000000002</v>
      </c>
      <c r="AQ31" s="13">
        <v>2.1379999999999999</v>
      </c>
      <c r="AR31" s="13">
        <v>2.4929999999999999</v>
      </c>
      <c r="AS31" s="13">
        <v>2.1379999999999999</v>
      </c>
      <c r="AT31" s="13">
        <v>4.24</v>
      </c>
      <c r="AU31" s="13">
        <v>2.1680000000000001</v>
      </c>
      <c r="AV31" s="13">
        <v>3.0640000000000001</v>
      </c>
      <c r="AW31" s="13">
        <v>10.095000000000001</v>
      </c>
      <c r="AX31" s="13">
        <v>6.9000000000000006E-2</v>
      </c>
      <c r="AY31" s="13">
        <v>1.675</v>
      </c>
      <c r="AZ31" s="13">
        <v>2.6150000000000002</v>
      </c>
      <c r="BA31" s="13">
        <v>-2.5339999999999998</v>
      </c>
      <c r="BB31" s="13">
        <v>1.907</v>
      </c>
      <c r="BC31" s="13">
        <v>3.8149999999999999</v>
      </c>
      <c r="BD31" s="13">
        <v>2.512</v>
      </c>
      <c r="BE31" s="13">
        <v>3.984</v>
      </c>
      <c r="BF31" s="13">
        <v>1.7349999999999999</v>
      </c>
      <c r="BG31" s="13">
        <v>4.4370000000000003</v>
      </c>
      <c r="BH31" s="13">
        <v>5.9290000000000003</v>
      </c>
      <c r="BI31" s="13">
        <v>4.1040000000000001</v>
      </c>
      <c r="BJ31" s="13">
        <v>1.3029999999999999</v>
      </c>
      <c r="BK31" s="13">
        <v>5.1760000000000002</v>
      </c>
      <c r="BL31" s="13">
        <v>5.1310000000000002</v>
      </c>
      <c r="BM31" s="13">
        <v>-6.13</v>
      </c>
      <c r="BN31" s="13">
        <v>2.5110000000000001</v>
      </c>
    </row>
    <row r="32" spans="1:66" x14ac:dyDescent="0.25">
      <c r="A32" s="6" t="s">
        <v>157</v>
      </c>
      <c r="B32" s="6" t="s">
        <v>158</v>
      </c>
      <c r="C32" s="13">
        <v>-5.9082483781278963E-2</v>
      </c>
      <c r="D32" s="13">
        <v>1.3374652455977756</v>
      </c>
      <c r="E32" s="13">
        <v>-0.33132530120481918</v>
      </c>
      <c r="F32" s="13">
        <v>-0.52363299351251147</v>
      </c>
      <c r="G32" s="13">
        <v>6.252896200185357</v>
      </c>
      <c r="H32" s="13">
        <v>2.3939990732159417</v>
      </c>
      <c r="I32" s="13">
        <v>0.56968257645968379</v>
      </c>
      <c r="J32" s="13">
        <v>0.78950417052826616</v>
      </c>
      <c r="K32" s="13">
        <v>-0.35299999999999998</v>
      </c>
      <c r="L32" s="13">
        <v>1.345</v>
      </c>
      <c r="M32" s="13">
        <v>0.53380000000000005</v>
      </c>
      <c r="N32" s="13">
        <v>-1.8332999999999999</v>
      </c>
      <c r="O32" s="13">
        <v>-1.3548</v>
      </c>
      <c r="P32" s="13">
        <v>-0.97050000000000003</v>
      </c>
      <c r="Q32" s="13">
        <v>-6.0674999999999999</v>
      </c>
      <c r="R32" s="13">
        <v>-11.119400000000001</v>
      </c>
      <c r="S32" s="13">
        <v>-0.38140000000000002</v>
      </c>
      <c r="T32" s="13">
        <v>1.5674000000000001</v>
      </c>
      <c r="U32" s="13">
        <v>-0.6502</v>
      </c>
      <c r="V32" s="13">
        <v>-0.91810000000000003</v>
      </c>
      <c r="W32" s="13">
        <v>0.66930000000000001</v>
      </c>
      <c r="X32" s="13">
        <v>0.44690000000000002</v>
      </c>
      <c r="Y32" s="13">
        <v>0.80510000000000004</v>
      </c>
      <c r="Z32" s="13">
        <v>1.0444</v>
      </c>
      <c r="AA32" s="13">
        <v>-0.1106</v>
      </c>
      <c r="AB32" s="13">
        <v>-0.25919999999999999</v>
      </c>
      <c r="AC32" s="13">
        <v>0.90620000000000001</v>
      </c>
      <c r="AD32" s="13">
        <v>3.3094999999999999</v>
      </c>
      <c r="AE32" s="13">
        <v>-0.22500000000000001</v>
      </c>
      <c r="AF32" s="13">
        <v>0.38429999999999997</v>
      </c>
      <c r="AG32" s="13">
        <v>7.0099999999999996E-2</v>
      </c>
      <c r="AH32" s="13">
        <v>0.82979999999999998</v>
      </c>
      <c r="AI32" s="13">
        <v>0.495</v>
      </c>
      <c r="AJ32" s="13">
        <v>13.8184</v>
      </c>
      <c r="AK32" s="13">
        <v>-7.5600000000000001E-2</v>
      </c>
      <c r="AL32" s="13">
        <v>0.53</v>
      </c>
      <c r="AM32" s="13">
        <v>-0.69499999999999995</v>
      </c>
      <c r="AN32" s="13">
        <v>2.1360000000000001</v>
      </c>
      <c r="AO32" s="13">
        <v>9.8520000000000003</v>
      </c>
      <c r="AP32" s="13">
        <v>-5.9690000000000003</v>
      </c>
      <c r="AQ32" s="13">
        <v>1.1320000000000001</v>
      </c>
      <c r="AR32" s="13">
        <v>0.433</v>
      </c>
      <c r="AS32" s="13">
        <v>0.97199999999999998</v>
      </c>
      <c r="AT32" s="13">
        <v>2.12</v>
      </c>
      <c r="AU32" s="13">
        <v>0.33200000000000002</v>
      </c>
      <c r="AV32" s="13">
        <v>0.73399999999999999</v>
      </c>
      <c r="AW32" s="13">
        <v>7.1539999999999999</v>
      </c>
      <c r="AX32" s="13">
        <v>-1.6</v>
      </c>
      <c r="AY32" s="13">
        <v>-0.28000000000000003</v>
      </c>
      <c r="AZ32" s="13">
        <v>0.57599999999999996</v>
      </c>
      <c r="BA32" s="13">
        <v>-3.1619999999999999</v>
      </c>
      <c r="BB32" s="13">
        <v>-1.1579999999999999</v>
      </c>
      <c r="BC32" s="13">
        <v>1.9470000000000001</v>
      </c>
      <c r="BD32" s="13">
        <v>1.429</v>
      </c>
      <c r="BE32" s="13">
        <v>0.85599999999999998</v>
      </c>
      <c r="BF32" s="13">
        <v>-1.018</v>
      </c>
      <c r="BG32" s="13">
        <v>2.1920000000000002</v>
      </c>
      <c r="BH32" s="13">
        <v>3.6870000000000003</v>
      </c>
      <c r="BI32" s="13">
        <v>1.361</v>
      </c>
      <c r="BJ32" s="13">
        <v>-0.40200000000000002</v>
      </c>
      <c r="BK32" s="13">
        <v>2.6949999999999998</v>
      </c>
      <c r="BL32" s="13">
        <v>2.6230000000000002</v>
      </c>
      <c r="BM32" s="13">
        <v>-3.165</v>
      </c>
      <c r="BN32" s="13">
        <v>-10.446</v>
      </c>
    </row>
    <row r="33" spans="1:66" x14ac:dyDescent="0.25">
      <c r="A33" s="6" t="s">
        <v>159</v>
      </c>
      <c r="B33" s="6" t="s">
        <v>160</v>
      </c>
      <c r="C33" s="13">
        <v>0.92649443929564412</v>
      </c>
      <c r="D33" s="13">
        <v>1.2282784986098241</v>
      </c>
      <c r="E33" s="13">
        <v>-0.44804216867469904</v>
      </c>
      <c r="F33" s="13">
        <v>-0.70261816496756258</v>
      </c>
      <c r="G33" s="13">
        <v>7.1463739573679339</v>
      </c>
      <c r="H33" s="13">
        <v>1.9036723818350323</v>
      </c>
      <c r="I33" s="13">
        <v>0.3252432808155703</v>
      </c>
      <c r="J33" s="13">
        <v>1.3018419833178871</v>
      </c>
      <c r="K33" s="13">
        <v>-0.93400000000000005</v>
      </c>
      <c r="L33" s="13">
        <v>0.7944</v>
      </c>
      <c r="M33" s="13">
        <v>-0.63080000000000003</v>
      </c>
      <c r="N33" s="13">
        <v>-4.8535000000000004</v>
      </c>
      <c r="O33" s="13">
        <v>-2.6120999999999999</v>
      </c>
      <c r="P33" s="13">
        <v>-1.9005000000000001</v>
      </c>
      <c r="Q33" s="13">
        <v>-6.9612999999999996</v>
      </c>
      <c r="R33" s="13">
        <v>-11.0206</v>
      </c>
      <c r="S33" s="13">
        <v>-0.85609999999999997</v>
      </c>
      <c r="T33" s="13">
        <v>0.40870000000000001</v>
      </c>
      <c r="U33" s="13">
        <v>-2.7090999999999998</v>
      </c>
      <c r="V33" s="13">
        <v>0.24149999999999999</v>
      </c>
      <c r="W33" s="13">
        <v>0.4249</v>
      </c>
      <c r="X33" s="13">
        <v>2.1100000000000001E-2</v>
      </c>
      <c r="Y33" s="13">
        <v>-1.7368999999999999</v>
      </c>
      <c r="Z33" s="13">
        <v>0.42230000000000001</v>
      </c>
      <c r="AA33" s="13">
        <v>-0.73160000000000003</v>
      </c>
      <c r="AB33" s="13">
        <v>-0.76490000000000002</v>
      </c>
      <c r="AC33" s="13">
        <v>3.1379999999999999</v>
      </c>
      <c r="AD33" s="13">
        <v>-6.2600000000000003E-2</v>
      </c>
      <c r="AE33" s="13">
        <v>-0.72089999999999999</v>
      </c>
      <c r="AF33" s="13">
        <v>-0.29220000000000002</v>
      </c>
      <c r="AG33" s="13">
        <v>-0.51700000000000002</v>
      </c>
      <c r="AH33" s="13">
        <v>0.74429999999999996</v>
      </c>
      <c r="AI33" s="13">
        <v>9.4280000000000008</v>
      </c>
      <c r="AJ33" s="13">
        <v>12.9619</v>
      </c>
      <c r="AK33" s="13">
        <v>-0.95489999999999997</v>
      </c>
      <c r="AL33" s="13">
        <v>-0.65400000000000003</v>
      </c>
      <c r="AM33" s="13">
        <v>-0.55600000000000005</v>
      </c>
      <c r="AN33" s="13">
        <v>2.2679999999999998</v>
      </c>
      <c r="AO33" s="13">
        <v>9.2129999999999992</v>
      </c>
      <c r="AP33" s="13">
        <v>-4.798</v>
      </c>
      <c r="AQ33" s="13">
        <v>0.55500000000000005</v>
      </c>
      <c r="AR33" s="13">
        <v>0.439</v>
      </c>
      <c r="AS33" s="13">
        <v>0.55500000000000005</v>
      </c>
      <c r="AT33" s="13">
        <v>1.0189999999999999</v>
      </c>
      <c r="AU33" s="13">
        <v>0.06</v>
      </c>
      <c r="AV33" s="13">
        <v>0.40100000000000002</v>
      </c>
      <c r="AW33" s="13">
        <v>6.931</v>
      </c>
      <c r="AX33" s="13">
        <v>-2.6760000000000002</v>
      </c>
      <c r="AY33" s="13">
        <v>-0.64400000000000002</v>
      </c>
      <c r="AZ33" s="13">
        <v>-2.5999999999999999E-2</v>
      </c>
      <c r="BA33" s="13">
        <v>-3.8810000000000002</v>
      </c>
      <c r="BB33" s="13">
        <v>-1.9969999999999999</v>
      </c>
      <c r="BC33" s="13">
        <v>0.99199999999999999</v>
      </c>
      <c r="BD33" s="13">
        <v>0.42499999999999999</v>
      </c>
      <c r="BE33" s="13">
        <v>0.16600000000000001</v>
      </c>
      <c r="BF33" s="13">
        <v>-2.7530000000000001</v>
      </c>
      <c r="BG33" s="13">
        <v>0.83899999999999997</v>
      </c>
      <c r="BH33" s="13">
        <v>2.2069999999999999</v>
      </c>
      <c r="BI33" s="13">
        <v>-9.0999999999999998E-2</v>
      </c>
      <c r="BJ33" s="13">
        <v>-1.663</v>
      </c>
      <c r="BK33" s="13">
        <v>1.2610000000000001</v>
      </c>
      <c r="BL33" s="13">
        <v>1.1839999999999999</v>
      </c>
      <c r="BM33" s="13">
        <v>-4.6879999999999997</v>
      </c>
      <c r="BN33" s="13">
        <v>-12.494</v>
      </c>
    </row>
    <row r="34" spans="1:66" x14ac:dyDescent="0.25">
      <c r="A34" s="6" t="s">
        <v>161</v>
      </c>
      <c r="B34" s="6" t="s">
        <v>162</v>
      </c>
      <c r="C34" s="13">
        <v>0.92649443929564412</v>
      </c>
      <c r="D34" s="13">
        <v>1.2282784986098241</v>
      </c>
      <c r="E34" s="13">
        <v>-0.44804216867469904</v>
      </c>
      <c r="F34" s="13">
        <v>-0.70261816496756258</v>
      </c>
      <c r="G34" s="13">
        <v>7.1463739573679339</v>
      </c>
      <c r="H34" s="13">
        <v>0.77589202965708903</v>
      </c>
      <c r="I34" s="13">
        <v>0.3252432808155703</v>
      </c>
      <c r="J34" s="13">
        <v>1.0151181649675625</v>
      </c>
      <c r="K34" s="13">
        <v>-0.92010000000000003</v>
      </c>
      <c r="L34" s="13">
        <v>0.78139999999999998</v>
      </c>
      <c r="M34" s="13">
        <v>-0.68520000000000003</v>
      </c>
      <c r="N34" s="13">
        <v>-3.8279000000000001</v>
      </c>
      <c r="O34" s="13">
        <v>-2.5249000000000001</v>
      </c>
      <c r="P34" s="13">
        <v>-1.7988</v>
      </c>
      <c r="Q34" s="13">
        <v>-7.5403000000000002</v>
      </c>
      <c r="R34" s="13">
        <v>-14.510300000000001</v>
      </c>
      <c r="S34" s="13">
        <v>-0.83840000000000003</v>
      </c>
      <c r="T34" s="13">
        <v>0.41360000000000002</v>
      </c>
      <c r="U34" s="13">
        <v>1.3786</v>
      </c>
      <c r="V34" s="13">
        <v>1.0988</v>
      </c>
      <c r="W34" s="13">
        <v>0.52329999999999999</v>
      </c>
      <c r="X34" s="13">
        <v>0.18129999999999999</v>
      </c>
      <c r="Y34" s="13">
        <v>-0.99829999999999997</v>
      </c>
      <c r="Z34" s="13">
        <v>0.40229999999999999</v>
      </c>
      <c r="AA34" s="13">
        <v>-0.78459999999999996</v>
      </c>
      <c r="AB34" s="13">
        <v>-0.75970000000000004</v>
      </c>
      <c r="AC34" s="13">
        <v>3.1116999999999999</v>
      </c>
      <c r="AD34" s="13">
        <v>-0.28470000000000001</v>
      </c>
      <c r="AE34" s="13">
        <v>-0.69889999999999997</v>
      </c>
      <c r="AF34" s="13">
        <v>-0.28320000000000001</v>
      </c>
      <c r="AG34" s="13">
        <v>-0.54849999999999999</v>
      </c>
      <c r="AH34" s="13">
        <v>0.66610000000000003</v>
      </c>
      <c r="AI34" s="13">
        <v>9.4179999999999993</v>
      </c>
      <c r="AJ34" s="13">
        <v>12.5684</v>
      </c>
      <c r="AK34" s="13">
        <v>-1.0008999999999999</v>
      </c>
      <c r="AL34" s="13">
        <v>-0.11700000000000001</v>
      </c>
      <c r="AM34" s="13">
        <v>-0.55400000000000005</v>
      </c>
      <c r="AN34" s="13">
        <v>2.2800000000000002</v>
      </c>
      <c r="AO34" s="13">
        <v>8.1850000000000005</v>
      </c>
      <c r="AP34" s="13">
        <v>-4.2939999999999996</v>
      </c>
      <c r="AQ34" s="13">
        <v>0.58299999999999996</v>
      </c>
      <c r="AR34" s="13">
        <v>0.44800000000000001</v>
      </c>
      <c r="AS34" s="13">
        <v>0.58299999999999996</v>
      </c>
      <c r="AT34" s="13">
        <v>1.361</v>
      </c>
      <c r="AU34" s="13">
        <v>1.7000000000000001E-2</v>
      </c>
      <c r="AV34" s="13">
        <v>0.45500000000000002</v>
      </c>
      <c r="AW34" s="13">
        <v>6.8309999999999995</v>
      </c>
      <c r="AX34" s="13">
        <v>-2.3929999999999998</v>
      </c>
      <c r="AY34" s="13">
        <v>0.66400000000000003</v>
      </c>
      <c r="AZ34" s="13">
        <v>-9.2999999999999999E-2</v>
      </c>
      <c r="BA34" s="13">
        <v>-5.3390000000000004</v>
      </c>
      <c r="BB34" s="13">
        <v>-1.1890000000000001</v>
      </c>
      <c r="BC34" s="13">
        <v>0.17699999999999999</v>
      </c>
      <c r="BD34" s="13">
        <v>0.192</v>
      </c>
      <c r="BE34" s="13">
        <v>-1.6560000000000001</v>
      </c>
      <c r="BF34" s="13">
        <v>-1.9409999999999998</v>
      </c>
      <c r="BG34" s="13">
        <v>0.189</v>
      </c>
      <c r="BH34" s="13">
        <v>1.121</v>
      </c>
      <c r="BI34" s="13">
        <v>-0.89</v>
      </c>
      <c r="BJ34" s="13">
        <v>1.3519999999999999</v>
      </c>
      <c r="BK34" s="13">
        <v>0.67900000000000005</v>
      </c>
      <c r="BL34" s="13">
        <v>0.08</v>
      </c>
      <c r="BM34" s="13">
        <v>-11.157999999999999</v>
      </c>
      <c r="BN34" s="13">
        <v>-3.6240000000000001</v>
      </c>
    </row>
    <row r="35" spans="1:66" x14ac:dyDescent="0.25">
      <c r="A35" s="6" t="s">
        <v>163</v>
      </c>
      <c r="B35" s="6" t="s">
        <v>164</v>
      </c>
      <c r="C35" s="13">
        <v>4.6324721964782205E-2</v>
      </c>
      <c r="D35" s="13">
        <v>6.1413924930491207E-2</v>
      </c>
      <c r="E35" s="13">
        <v>-2.2402108433734951E-2</v>
      </c>
      <c r="F35" s="13">
        <v>-3.5130908248378126E-2</v>
      </c>
      <c r="G35" s="13">
        <v>0.35731869786839671</v>
      </c>
      <c r="H35" s="13">
        <v>3.8794601482854449E-2</v>
      </c>
      <c r="I35" s="13">
        <v>1.6262164040778515E-2</v>
      </c>
      <c r="J35" s="13">
        <v>5.0755908248378126E-2</v>
      </c>
      <c r="K35" s="13">
        <v>-4.5999999999999999E-2</v>
      </c>
      <c r="L35" s="13">
        <v>2.9899999999999999E-2</v>
      </c>
      <c r="M35" s="13">
        <v>-2.6200000000000001E-2</v>
      </c>
      <c r="N35" s="13">
        <v>-0.15079999999999999</v>
      </c>
      <c r="O35" s="13">
        <v>-9.6600000000000005E-2</v>
      </c>
      <c r="P35" s="13">
        <v>-6.88E-2</v>
      </c>
      <c r="Q35" s="13">
        <v>-0.28849999999999998</v>
      </c>
      <c r="R35" s="13">
        <v>-0.55510000000000004</v>
      </c>
      <c r="S35" s="13">
        <v>-3.2099999999999997E-2</v>
      </c>
      <c r="T35" s="13">
        <v>1.5800000000000002E-2</v>
      </c>
      <c r="U35" s="13">
        <v>3.0200000000000001E-2</v>
      </c>
      <c r="V35" s="13">
        <v>5.5100000000000003E-2</v>
      </c>
      <c r="W35" s="13">
        <v>7.3000000000000001E-3</v>
      </c>
      <c r="X35" s="13">
        <v>2.5000000000000001E-3</v>
      </c>
      <c r="Y35" s="13">
        <v>-1.18E-2</v>
      </c>
      <c r="Z35" s="13">
        <v>4.7000000000000002E-3</v>
      </c>
      <c r="AA35" s="13">
        <v>-9.1999999999999998E-3</v>
      </c>
      <c r="AB35" s="13">
        <v>-8.9999999999999993E-3</v>
      </c>
      <c r="AC35" s="13">
        <v>3.6700000000000003E-2</v>
      </c>
      <c r="AD35" s="13">
        <v>-3.3999999999999998E-3</v>
      </c>
      <c r="AE35" s="13">
        <v>-8.2000000000000007E-3</v>
      </c>
      <c r="AF35" s="13">
        <v>-3.3E-3</v>
      </c>
      <c r="AG35" s="13">
        <v>-6.4999999999999997E-3</v>
      </c>
      <c r="AH35" s="13">
        <v>3.5541198924533245E-3</v>
      </c>
      <c r="AI35" s="13">
        <v>0.11119999999999999</v>
      </c>
      <c r="AJ35" s="13">
        <v>0.1482</v>
      </c>
      <c r="AK35" s="13">
        <v>-1.18E-2</v>
      </c>
      <c r="AL35" s="13">
        <v>-5.9999999999999995E-4</v>
      </c>
      <c r="AM35" s="13">
        <v>-3.0000000000000001E-3</v>
      </c>
      <c r="AN35" s="13">
        <v>1.2200000000000001E-2</v>
      </c>
      <c r="AO35" s="13">
        <v>4.3700000000000003E-2</v>
      </c>
      <c r="AP35" s="13">
        <v>-2.29E-2</v>
      </c>
      <c r="AQ35" s="13">
        <v>3.0999999999999999E-3</v>
      </c>
      <c r="AR35" s="13">
        <v>2.3999999999999998E-3</v>
      </c>
      <c r="AS35" s="13">
        <v>1.6000000000000001E-3</v>
      </c>
      <c r="AT35" s="13">
        <v>7.3000000000000001E-3</v>
      </c>
      <c r="AU35" s="13">
        <v>1E-4</v>
      </c>
      <c r="AV35" s="13">
        <v>2.3999999999999998E-3</v>
      </c>
      <c r="AW35" s="13">
        <v>3.6400000000000002E-2</v>
      </c>
      <c r="AX35" s="13">
        <v>-1.2800000000000001E-2</v>
      </c>
      <c r="AY35" s="13">
        <v>3.5000000000000001E-3</v>
      </c>
      <c r="AZ35" s="13">
        <v>-5.0000000000000001E-4</v>
      </c>
      <c r="BA35" s="13">
        <v>-2.5700000000000001E-2</v>
      </c>
      <c r="BB35" s="13">
        <v>-5.3E-3</v>
      </c>
      <c r="BC35" s="13">
        <v>8.0000000000000004E-4</v>
      </c>
      <c r="BD35" s="13">
        <v>8.0000000000000004E-4</v>
      </c>
      <c r="BE35" s="13">
        <v>-7.3000000000000001E-3</v>
      </c>
      <c r="BF35" s="13">
        <v>-8.5000000000000006E-3</v>
      </c>
      <c r="BG35" s="13">
        <v>8.0000000000000004E-4</v>
      </c>
      <c r="BH35" s="13">
        <v>4.8999999999999998E-3</v>
      </c>
      <c r="BI35" s="13">
        <v>-3.8999999999999998E-3</v>
      </c>
      <c r="BJ35" s="13">
        <v>5.8999999999999999E-3</v>
      </c>
      <c r="BK35" s="13">
        <v>3.0000000000000001E-3</v>
      </c>
      <c r="BL35" s="13">
        <v>4.0000000000000002E-4</v>
      </c>
      <c r="BM35" s="13">
        <v>-4.9099999999999998E-2</v>
      </c>
      <c r="BN35" s="13">
        <v>-1.5900000000000001E-2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DD3A-2E60-4850-9FFF-CAEA06AE6063}">
  <dimension ref="A1:DI3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40.5703125" style="15" customWidth="1"/>
    <col min="2" max="2" width="39.28515625" style="15" hidden="1" customWidth="1"/>
    <col min="3" max="3" width="4" style="16" bestFit="1" customWidth="1"/>
    <col min="4" max="5" width="9.28515625" hidden="1" customWidth="1"/>
    <col min="6" max="7" width="8.28515625" hidden="1" customWidth="1"/>
    <col min="8" max="11" width="8.140625" hidden="1" customWidth="1"/>
    <col min="12" max="12" width="8.28515625" hidden="1" customWidth="1"/>
    <col min="13" max="13" width="11" bestFit="1" customWidth="1"/>
    <col min="14" max="14" width="10.5703125" bestFit="1" customWidth="1"/>
    <col min="15" max="22" width="11" bestFit="1" customWidth="1"/>
    <col min="23" max="67" width="10.5703125" bestFit="1" customWidth="1"/>
  </cols>
  <sheetData>
    <row r="1" spans="1:67" x14ac:dyDescent="0.25">
      <c r="B1" s="15" t="s">
        <v>181</v>
      </c>
      <c r="D1" s="14" t="s">
        <v>179</v>
      </c>
      <c r="E1" s="14" t="s">
        <v>165</v>
      </c>
      <c r="F1" s="14" t="s">
        <v>166</v>
      </c>
      <c r="G1" s="14" t="s">
        <v>167</v>
      </c>
      <c r="H1" s="14" t="s">
        <v>168</v>
      </c>
      <c r="I1" s="14" t="s">
        <v>169</v>
      </c>
      <c r="J1" s="14" t="s">
        <v>170</v>
      </c>
      <c r="K1" s="14" t="s">
        <v>171</v>
      </c>
      <c r="L1" s="14" t="s">
        <v>119</v>
      </c>
      <c r="M1" s="14" t="s">
        <v>120</v>
      </c>
      <c r="N1" s="14" t="s">
        <v>121</v>
      </c>
      <c r="O1" s="14" t="s">
        <v>122</v>
      </c>
      <c r="P1" s="14" t="s">
        <v>123</v>
      </c>
      <c r="Q1" s="14" t="s">
        <v>124</v>
      </c>
      <c r="R1" s="14" t="s">
        <v>125</v>
      </c>
      <c r="S1" s="14" t="s">
        <v>126</v>
      </c>
      <c r="T1" s="14" t="s">
        <v>127</v>
      </c>
      <c r="U1" s="14" t="s">
        <v>128</v>
      </c>
      <c r="V1" s="14" t="s">
        <v>129</v>
      </c>
      <c r="W1" s="14" t="s">
        <v>130</v>
      </c>
      <c r="X1" s="14" t="s">
        <v>131</v>
      </c>
      <c r="Y1" s="14" t="s">
        <v>132</v>
      </c>
      <c r="Z1" s="14" t="s">
        <v>133</v>
      </c>
      <c r="AA1" s="14" t="s">
        <v>134</v>
      </c>
      <c r="AB1" s="14" t="s">
        <v>3</v>
      </c>
      <c r="AC1" s="14" t="s">
        <v>4</v>
      </c>
      <c r="AD1" s="14" t="s">
        <v>5</v>
      </c>
      <c r="AE1" s="14" t="s">
        <v>6</v>
      </c>
      <c r="AF1" s="14" t="s">
        <v>7</v>
      </c>
      <c r="AG1" s="14" t="s">
        <v>8</v>
      </c>
      <c r="AH1" s="14" t="s">
        <v>9</v>
      </c>
      <c r="AI1" s="14" t="s">
        <v>10</v>
      </c>
      <c r="AJ1" s="14" t="s">
        <v>11</v>
      </c>
      <c r="AK1" s="14" t="s">
        <v>12</v>
      </c>
      <c r="AL1" s="14" t="s">
        <v>13</v>
      </c>
      <c r="AM1" s="14" t="s">
        <v>14</v>
      </c>
      <c r="AN1" s="14" t="s">
        <v>15</v>
      </c>
      <c r="AO1" s="14" t="s">
        <v>16</v>
      </c>
      <c r="AP1" s="14" t="s">
        <v>17</v>
      </c>
      <c r="AQ1" s="14" t="s">
        <v>18</v>
      </c>
      <c r="AR1" s="14" t="s">
        <v>19</v>
      </c>
      <c r="AS1" s="14" t="s">
        <v>20</v>
      </c>
      <c r="AT1" s="14" t="s">
        <v>21</v>
      </c>
      <c r="AU1" s="14" t="s">
        <v>22</v>
      </c>
      <c r="AV1" s="14" t="s">
        <v>23</v>
      </c>
      <c r="AW1" s="14" t="s">
        <v>24</v>
      </c>
      <c r="AX1" s="14" t="s">
        <v>25</v>
      </c>
      <c r="AY1" s="14" t="s">
        <v>26</v>
      </c>
      <c r="AZ1" s="14" t="s">
        <v>27</v>
      </c>
      <c r="BA1" s="14" t="s">
        <v>28</v>
      </c>
      <c r="BB1" s="14" t="s">
        <v>29</v>
      </c>
      <c r="BC1" s="14" t="s">
        <v>30</v>
      </c>
      <c r="BD1" s="14" t="s">
        <v>31</v>
      </c>
      <c r="BE1" s="14" t="s">
        <v>32</v>
      </c>
      <c r="BF1" s="14" t="s">
        <v>33</v>
      </c>
      <c r="BG1" s="14" t="s">
        <v>34</v>
      </c>
      <c r="BH1" s="14" t="s">
        <v>35</v>
      </c>
      <c r="BI1" s="14" t="s">
        <v>36</v>
      </c>
      <c r="BJ1" s="14" t="s">
        <v>37</v>
      </c>
      <c r="BK1" s="14" t="s">
        <v>38</v>
      </c>
      <c r="BL1" s="14" t="s">
        <v>39</v>
      </c>
      <c r="BM1" s="14" t="s">
        <v>40</v>
      </c>
      <c r="BN1" s="14" t="s">
        <v>41</v>
      </c>
      <c r="BO1" s="14" t="s">
        <v>42</v>
      </c>
    </row>
    <row r="2" spans="1:67" s="21" customFormat="1" x14ac:dyDescent="0.25">
      <c r="A2" s="17" t="s">
        <v>243</v>
      </c>
      <c r="B2" s="18" t="s">
        <v>182</v>
      </c>
      <c r="C2" s="19" t="s">
        <v>183</v>
      </c>
      <c r="D2" s="20">
        <f>BS!C9/BS!C15</f>
        <v>0.88831407081269498</v>
      </c>
      <c r="E2" s="20">
        <f>BS!D9/BS!D15</f>
        <v>0.71580615942028991</v>
      </c>
      <c r="F2" s="20">
        <f>BS!E9/BS!E15</f>
        <v>1.0390840762104527</v>
      </c>
      <c r="G2" s="20">
        <f>BS!F9/BS!F15</f>
        <v>0.80883105490167417</v>
      </c>
      <c r="H2" s="20">
        <f>BS!G9/BS!G15</f>
        <v>0.89846153846153842</v>
      </c>
      <c r="I2" s="20">
        <f>BS!H9/BS!H15</f>
        <v>0.65404256575257547</v>
      </c>
      <c r="J2" s="20">
        <f>BS!I9/BS!I15</f>
        <v>0.81294756294756298</v>
      </c>
      <c r="K2" s="20">
        <f>BS!J9/BS!J15</f>
        <v>0.65862630404631239</v>
      </c>
      <c r="L2" s="20">
        <f>BS!K9/BS!K15</f>
        <v>0.707700148545928</v>
      </c>
      <c r="M2" s="20">
        <f>BS!L9/BS!L15</f>
        <v>1.6798359055983476</v>
      </c>
      <c r="N2" s="20">
        <f>BS!M9/BS!M15</f>
        <v>1.6725110552677129</v>
      </c>
      <c r="O2" s="20">
        <f>BS!N9/BS!N15</f>
        <v>0.37090506767585907</v>
      </c>
      <c r="P2" s="20">
        <f>BS!O9/BS!O15</f>
        <v>0.41253061283637898</v>
      </c>
      <c r="Q2" s="20">
        <f>BS!P9/BS!P15</f>
        <v>0.39507916501199991</v>
      </c>
      <c r="R2" s="20">
        <f>BS!Q9/BS!Q15</f>
        <v>0.49222416799531027</v>
      </c>
      <c r="S2" s="20">
        <f>BS!R9/BS!R15</f>
        <v>0.1779701480143655</v>
      </c>
      <c r="T2" s="20">
        <f>BS!S9/BS!S15</f>
        <v>0.27153398058252426</v>
      </c>
      <c r="U2" s="20">
        <f>BS!T9/BS!T15</f>
        <v>0.18180612540925856</v>
      </c>
      <c r="V2" s="20">
        <f>BS!U9/BS!U15</f>
        <v>0.40717003456835954</v>
      </c>
      <c r="W2" s="20">
        <f>BS!V9/BS!V15</f>
        <v>0.42750593504608669</v>
      </c>
      <c r="X2" s="20">
        <f>BS!W9/BS!W15</f>
        <v>0.42141589843796828</v>
      </c>
      <c r="Y2" s="20">
        <f>BS!X9/BS!X15</f>
        <v>0.92389739258946468</v>
      </c>
      <c r="Z2" s="20">
        <f>BS!Y9/BS!Y15</f>
        <v>1.0723492949086026</v>
      </c>
      <c r="AA2" s="20">
        <f>BS!Z9/BS!Z15</f>
        <v>0.75017954483911609</v>
      </c>
      <c r="AB2" s="20">
        <f>BS!AA9/BS!AA15</f>
        <v>0.51149106292332036</v>
      </c>
      <c r="AC2" s="20">
        <f>BS!AB9/BS!AB15</f>
        <v>0.59552625557362759</v>
      </c>
      <c r="AD2" s="20">
        <f>BS!AC9/BS!AC15</f>
        <v>0.73699679853311051</v>
      </c>
      <c r="AE2" s="20">
        <f>BS!AD9/BS!AD15</f>
        <v>0.5395740380936106</v>
      </c>
      <c r="AF2" s="20">
        <f>BS!AE9/BS!AE15</f>
        <v>0.67441595297217849</v>
      </c>
      <c r="AG2" s="20">
        <f>BS!AF9/BS!AF15</f>
        <v>1.3002344991048691</v>
      </c>
      <c r="AH2" s="20">
        <f>BS!AG9/BS!AG15</f>
        <v>1.0871535829908388</v>
      </c>
      <c r="AI2" s="20">
        <f>BS!AH9/BS!AH15</f>
        <v>0.87612682187087532</v>
      </c>
      <c r="AJ2" s="20">
        <f>BS!AI9/BS!AI15</f>
        <v>0.78650107991360696</v>
      </c>
      <c r="AK2" s="20">
        <f>BS!AJ9/BS!AJ15</f>
        <v>1.0201047446270375</v>
      </c>
      <c r="AL2" s="20">
        <f>BS!AK9/BS!AK15</f>
        <v>1.0939607139023604</v>
      </c>
      <c r="AM2" s="20">
        <f>BS!AL9/BS!AL15</f>
        <v>0.70351312031898261</v>
      </c>
      <c r="AN2" s="20">
        <f>BS!AM9/BS!AM15</f>
        <v>0.98133252898987866</v>
      </c>
      <c r="AO2" s="20">
        <f>BS!AN9/BS!AN15</f>
        <v>1.123817220594673</v>
      </c>
      <c r="AP2" s="20">
        <f>BS!AO9/BS!AO15</f>
        <v>1.3217700769286072</v>
      </c>
      <c r="AQ2" s="20">
        <f>BS!AP9/BS!AP15</f>
        <v>0.75783042527079669</v>
      </c>
      <c r="AR2" s="20">
        <f>BS!AQ9/BS!AQ15</f>
        <v>1.2160198725159357</v>
      </c>
      <c r="AS2" s="20">
        <f>BS!AR9/BS!AR15</f>
        <v>1.1195711929631664</v>
      </c>
      <c r="AT2" s="20">
        <f>BS!AS9/BS!AS15</f>
        <v>1.1445990152992103</v>
      </c>
      <c r="AU2" s="20">
        <f>BS!AT9/BS!AT15</f>
        <v>1.3736805339956535</v>
      </c>
      <c r="AV2" s="20">
        <f>BS!AU9/BS!AU15</f>
        <v>1.2443585628664067</v>
      </c>
      <c r="AW2" s="20">
        <f>BS!AV9/BS!AV15</f>
        <v>1.2260162601626015</v>
      </c>
      <c r="AX2" s="20">
        <f>BS!AW9/BS!AW15</f>
        <v>1.3442153771525589</v>
      </c>
      <c r="AY2" s="20">
        <f>BS!AX9/BS!AX15</f>
        <v>1.1573610005152466</v>
      </c>
      <c r="AZ2" s="20">
        <f>BS!AY9/BS!AY15</f>
        <v>1.1044007874661634</v>
      </c>
      <c r="BA2" s="20">
        <f>BS!AZ9/BS!AZ15</f>
        <v>1.0505041523660485</v>
      </c>
      <c r="BB2" s="20">
        <f>BS!BA9/BS!BA15</f>
        <v>1.2807240686464265</v>
      </c>
      <c r="BC2" s="20">
        <f>BS!BB9/BS!BB15</f>
        <v>1.1073308583144013</v>
      </c>
      <c r="BD2" s="20">
        <f>BS!BC9/BS!BC15</f>
        <v>1.0574379800476736</v>
      </c>
      <c r="BE2" s="20">
        <f>BS!BD9/BS!BD15</f>
        <v>1.0940805983368596</v>
      </c>
      <c r="BF2" s="20">
        <f>BS!BE9/BS!BE15</f>
        <v>1.1377876438219108</v>
      </c>
      <c r="BG2" s="20">
        <f>BS!BF9/BS!BF15</f>
        <v>1.1214394158473104</v>
      </c>
      <c r="BH2" s="20">
        <f>BS!BG9/BS!BG15</f>
        <v>1.1247409863240778</v>
      </c>
      <c r="BI2" s="20">
        <f>BS!BH9/BS!BH15</f>
        <v>1.1893312439808694</v>
      </c>
      <c r="BJ2" s="20">
        <f>BS!BI9/BS!BI15</f>
        <v>1.2017731762465784</v>
      </c>
      <c r="BK2" s="20">
        <f>BS!BJ9/BS!BJ15</f>
        <v>1.5748826794349555</v>
      </c>
      <c r="BL2" s="20">
        <f>BS!BK9/BS!BK15</f>
        <v>1.8546506953935202</v>
      </c>
      <c r="BM2" s="20">
        <f>BS!BL9/BS!BL15</f>
        <v>1.9407425560593063</v>
      </c>
      <c r="BN2" s="20">
        <f>BS!BM9/BS!BM15</f>
        <v>1.6338355593569753</v>
      </c>
      <c r="BO2" s="20">
        <f>BS!BN9/BS!BN15</f>
        <v>1.3014848859819692</v>
      </c>
    </row>
    <row r="3" spans="1:67" s="25" customFormat="1" x14ac:dyDescent="0.25">
      <c r="A3" s="22" t="s">
        <v>244</v>
      </c>
      <c r="B3" s="23" t="s">
        <v>184</v>
      </c>
      <c r="C3" s="19" t="s">
        <v>185</v>
      </c>
      <c r="D3" s="24">
        <f>(BS!C9-BS!C8)/BS!C15</f>
        <v>0.65529260686112645</v>
      </c>
      <c r="E3" s="24">
        <f>(BS!D9-BS!D8)/BS!D15</f>
        <v>0.53570350241545894</v>
      </c>
      <c r="F3" s="24">
        <f>(BS!E9-BS!E8)/BS!E15</f>
        <v>0.50078657577346619</v>
      </c>
      <c r="G3" s="24">
        <f>(BS!F9-BS!F8)/BS!F15</f>
        <v>0.50095036186855768</v>
      </c>
      <c r="H3" s="24">
        <f>(BS!G9-BS!G8)/BS!G15</f>
        <v>0.51884201819685694</v>
      </c>
      <c r="I3" s="24">
        <f>(BS!H9-BS!H8)/BS!H15</f>
        <v>0.52941523747675412</v>
      </c>
      <c r="J3" s="24">
        <f>(BS!I9-BS!I8)/BS!I15</f>
        <v>0.39131439131439144</v>
      </c>
      <c r="K3" s="24">
        <f>(BS!J9-BS!J8)/BS!J15</f>
        <v>0.40141510382118223</v>
      </c>
      <c r="L3" s="24">
        <f>(BS!K9-BS!K8)/BS!K15</f>
        <v>0.44038584649425389</v>
      </c>
      <c r="M3" s="24">
        <f>(BS!L9-BS!L8)/BS!L15</f>
        <v>1.3930686221565338</v>
      </c>
      <c r="N3" s="24">
        <f>(BS!M9-BS!M8)/BS!M15</f>
        <v>0.8196481865910672</v>
      </c>
      <c r="O3" s="24">
        <f>(BS!N9-BS!N8)/BS!N15</f>
        <v>0.25364436310243926</v>
      </c>
      <c r="P3" s="24">
        <f>(BS!O9-BS!O8)/BS!O15</f>
        <v>0.25222803483704553</v>
      </c>
      <c r="Q3" s="24">
        <f>(BS!P9-BS!P8)/BS!P15</f>
        <v>0.30493982768444494</v>
      </c>
      <c r="R3" s="24">
        <f>(BS!Q9-BS!Q8)/BS!Q15</f>
        <v>0.35583626132769769</v>
      </c>
      <c r="S3" s="24">
        <f>(BS!R9-BS!R8)/BS!R15</f>
        <v>0.13435054285773598</v>
      </c>
      <c r="T3" s="24">
        <f>(BS!S9-BS!S8)/BS!S15</f>
        <v>0.18694405917706886</v>
      </c>
      <c r="U3" s="24">
        <f>(BS!T9-BS!T8)/BS!T15</f>
        <v>0.13442745244311821</v>
      </c>
      <c r="V3" s="24">
        <f>(BS!U9-BS!U8)/BS!U15</f>
        <v>0.2733568429111663</v>
      </c>
      <c r="W3" s="24">
        <f>(BS!V9-BS!V8)/BS!V15</f>
        <v>0.22363189578667794</v>
      </c>
      <c r="X3" s="24">
        <f>(BS!W9-BS!W8)/BS!W15</f>
        <v>0.20860256302672114</v>
      </c>
      <c r="Y3" s="24">
        <f>(BS!X9-BS!X8)/BS!X15</f>
        <v>0.82642879763538468</v>
      </c>
      <c r="Z3" s="24">
        <f>(BS!Y9-BS!Y8)/BS!Y15</f>
        <v>0.39382033394069005</v>
      </c>
      <c r="AA3" s="24">
        <f>(BS!Z9-BS!Z8)/BS!Z15</f>
        <v>0.27137172257084669</v>
      </c>
      <c r="AB3" s="24">
        <f>(BS!AA9-BS!AA8)/BS!AA15</f>
        <v>0.20209494378229986</v>
      </c>
      <c r="AC3" s="24">
        <f>(BS!AB9-BS!AB8)/BS!AB15</f>
        <v>0.51665440107854721</v>
      </c>
      <c r="AD3" s="24">
        <f>(BS!AC9-BS!AC8)/BS!AC15</f>
        <v>0.33694090768695245</v>
      </c>
      <c r="AE3" s="24">
        <f>(BS!AD9-BS!AD8)/BS!AD15</f>
        <v>0.21698572325478585</v>
      </c>
      <c r="AF3" s="24">
        <f>(BS!AE9-BS!AE8)/BS!AE15</f>
        <v>0.25307859930066379</v>
      </c>
      <c r="AG3" s="24">
        <f>(BS!AF9-BS!AF8)/BS!AF15</f>
        <v>0.41287601805390955</v>
      </c>
      <c r="AH3" s="24">
        <f>(BS!AG9-BS!AG8)/BS!AG15</f>
        <v>0.4797189631024269</v>
      </c>
      <c r="AI3" s="24">
        <f>(BS!AH9-BS!AH8)/BS!AH15</f>
        <v>0.44417141733831339</v>
      </c>
      <c r="AJ3" s="24">
        <f>(BS!AI9-BS!AI8)/BS!AI15</f>
        <v>0.24496490280777547</v>
      </c>
      <c r="AK3" s="24">
        <f>(BS!AJ9-BS!AJ8)/BS!AJ15</f>
        <v>0.82832673437768978</v>
      </c>
      <c r="AL3" s="24">
        <f>(BS!AK9-BS!AK8)/BS!AK15</f>
        <v>0.52529461320530701</v>
      </c>
      <c r="AM3" s="24">
        <f>(BS!AL9-BS!AL8)/BS!AL15</f>
        <v>0.26652836898539795</v>
      </c>
      <c r="AN3" s="24">
        <f>(BS!AM9-BS!AM8)/BS!AM15</f>
        <v>0.44902473356123063</v>
      </c>
      <c r="AO3" s="24">
        <f>(BS!AN9-BS!AN8)/BS!AN15</f>
        <v>0.47344849648112614</v>
      </c>
      <c r="AP3" s="24">
        <f>(BS!AO9-BS!AO8)/BS!AO15</f>
        <v>0.6509094830685167</v>
      </c>
      <c r="AQ3" s="24">
        <f>(BS!AP9-BS!AP8)/BS!AP15</f>
        <v>0.41305159810042158</v>
      </c>
      <c r="AR3" s="24">
        <f>(BS!AQ9-BS!AQ8)/BS!AQ15</f>
        <v>0.63076490438695165</v>
      </c>
      <c r="AS3" s="24">
        <f>(BS!AR9-BS!AR8)/BS!AR15</f>
        <v>0.52901908426922162</v>
      </c>
      <c r="AT3" s="24">
        <f>(BS!AS9-BS!AS8)/BS!AS15</f>
        <v>0.4985295575455177</v>
      </c>
      <c r="AU3" s="24">
        <f>(BS!AT9-BS!AT8)/BS!AT15</f>
        <v>0.58277708786091276</v>
      </c>
      <c r="AV3" s="24">
        <f>(BS!AU9-BS!AU8)/BS!AU15</f>
        <v>0.53358661120754591</v>
      </c>
      <c r="AW3" s="24">
        <f>(BS!AV9-BS!AV8)/BS!AV15</f>
        <v>0.38908692933083172</v>
      </c>
      <c r="AX3" s="24">
        <f>(BS!AW9-BS!AW8)/BS!AW15</f>
        <v>0.47691001697792867</v>
      </c>
      <c r="AY3" s="24">
        <f>(BS!AX9-BS!AX8)/BS!AX15</f>
        <v>0.32223991756054149</v>
      </c>
      <c r="AZ3" s="24">
        <f>(BS!AY9-BS!AY8)/BS!AY15</f>
        <v>0.35321138544828146</v>
      </c>
      <c r="BA3" s="24">
        <f>(BS!AZ9-BS!AZ8)/BS!AZ15</f>
        <v>0.29865025874486506</v>
      </c>
      <c r="BB3" s="24">
        <f>(BS!BA9-BS!BA8)/BS!BA15</f>
        <v>0.48679238326973756</v>
      </c>
      <c r="BC3" s="24">
        <f>(BS!BB9-BS!BB8)/BS!BB15</f>
        <v>0.31129827672189281</v>
      </c>
      <c r="BD3" s="24">
        <f>(BS!BC9-BS!BC8)/BS!BC15</f>
        <v>0.27927959742208885</v>
      </c>
      <c r="BE3" s="24">
        <f>(BS!BD9-BS!BD8)/BS!BD15</f>
        <v>0.30376092768456092</v>
      </c>
      <c r="BF3" s="24">
        <f>(BS!BE9-BS!BE8)/BS!BE15</f>
        <v>0.62856428214107052</v>
      </c>
      <c r="BG3" s="24">
        <f>(BS!BF9-BS!BF8)/BS!BF15</f>
        <v>0.30823452862926537</v>
      </c>
      <c r="BH3" s="24">
        <f>(BS!BG9-BS!BG8)/BS!BG15</f>
        <v>0.32178132338720816</v>
      </c>
      <c r="BI3" s="24">
        <f>(BS!BH9-BS!BH8)/BS!BH15</f>
        <v>0.31017090250232598</v>
      </c>
      <c r="BJ3" s="24">
        <f>(BS!BI9-BS!BI8)/BS!BI15</f>
        <v>0.46237950731881466</v>
      </c>
      <c r="BK3" s="24">
        <f>(BS!BJ9-BS!BJ8)/BS!BJ15</f>
        <v>0.4436742180614115</v>
      </c>
      <c r="BL3" s="24">
        <f>(BS!BK9-BS!BK8)/BS!BK15</f>
        <v>0.60254039713803342</v>
      </c>
      <c r="BM3" s="24">
        <f>(BS!BL9-BS!BL8)/BS!BL15</f>
        <v>0.61757137605685564</v>
      </c>
      <c r="BN3" s="24">
        <f>(BS!BM9-BS!BM8)/BS!BM15</f>
        <v>0.65589841436936647</v>
      </c>
      <c r="BO3" s="24">
        <f>(BS!BN9-BS!BN8)/BS!BN15</f>
        <v>0.33591126038536323</v>
      </c>
    </row>
    <row r="4" spans="1:67" s="25" customFormat="1" x14ac:dyDescent="0.25">
      <c r="A4" s="22" t="s">
        <v>245</v>
      </c>
      <c r="B4" s="23" t="s">
        <v>186</v>
      </c>
      <c r="C4" s="19" t="s">
        <v>187</v>
      </c>
      <c r="D4" s="24">
        <f>BS!C7/BS!C15</f>
        <v>0.122399559713814</v>
      </c>
      <c r="E4" s="24">
        <f>BS!D7/BS!D15</f>
        <v>0.13371829710144928</v>
      </c>
      <c r="F4" s="24">
        <f>BS!E7/BS!E15</f>
        <v>8.7711938472295067E-2</v>
      </c>
      <c r="G4" s="24">
        <f>BS!F7/BS!F15</f>
        <v>6.1956283354046356E-2</v>
      </c>
      <c r="H4" s="24">
        <f>BS!G7/BS!G15</f>
        <v>0.10239867659222499</v>
      </c>
      <c r="I4" s="24">
        <f>BS!H7/BS!H15</f>
        <v>8.1323611890072908E-2</v>
      </c>
      <c r="J4" s="24">
        <f>BS!I7/BS!I15</f>
        <v>5.2109802109802102E-2</v>
      </c>
      <c r="K4" s="24">
        <f>BS!J7/BS!J15</f>
        <v>8.8866107861464552E-2</v>
      </c>
      <c r="L4" s="24">
        <f>BS!K7/BS!K15</f>
        <v>9.9960843541981301E-2</v>
      </c>
      <c r="M4" s="24">
        <f>BS!L7/BS!L15</f>
        <v>0.56292338155738098</v>
      </c>
      <c r="N4" s="24">
        <f>BS!M7/BS!M15</f>
        <v>0.16277839435534419</v>
      </c>
      <c r="O4" s="24">
        <f>BS!N7/BS!N15</f>
        <v>1.8033108953479957E-2</v>
      </c>
      <c r="P4" s="24">
        <f>BS!O7/BS!O15</f>
        <v>6.0497485762313979E-2</v>
      </c>
      <c r="Q4" s="24">
        <f>BS!P7/BS!P15</f>
        <v>4.0713434742821623E-2</v>
      </c>
      <c r="R4" s="24">
        <f>BS!Q7/BS!Q15</f>
        <v>4.0064671025364332E-2</v>
      </c>
      <c r="S4" s="24">
        <f>BS!R7/BS!R15</f>
        <v>2.2395217039297501E-2</v>
      </c>
      <c r="T4" s="24">
        <f>BS!S7/BS!S15</f>
        <v>3.1234396671289875E-2</v>
      </c>
      <c r="U4" s="24">
        <f>BS!T7/BS!T15</f>
        <v>5.5451945791371374E-3</v>
      </c>
      <c r="V4" s="24">
        <f>BS!U7/BS!U15</f>
        <v>8.4506878871540257E-3</v>
      </c>
      <c r="W4" s="24">
        <f>BS!V7/BS!V15</f>
        <v>1.2267363814320361E-2</v>
      </c>
      <c r="X4" s="24">
        <f>BS!W7/BS!W15</f>
        <v>2.5606291283551318E-2</v>
      </c>
      <c r="Y4" s="24">
        <f>BS!X7/BS!X15</f>
        <v>1.2435342552517681E-2</v>
      </c>
      <c r="Z4" s="24">
        <f>BS!Y7/BS!Y15</f>
        <v>8.4457244650212281E-3</v>
      </c>
      <c r="AA4" s="24">
        <f>BS!Z7/BS!Z15</f>
        <v>4.5881064789196693E-2</v>
      </c>
      <c r="AB4" s="24">
        <f>BS!AA7/BS!AA15</f>
        <v>1.9366791428207106E-2</v>
      </c>
      <c r="AC4" s="24">
        <f>BS!AB7/BS!AB15</f>
        <v>1.3048936604431691E-2</v>
      </c>
      <c r="AD4" s="24">
        <f>BS!AC7/BS!AC15</f>
        <v>6.6799366570410214E-3</v>
      </c>
      <c r="AE4" s="24">
        <f>BS!AD7/BS!AD15</f>
        <v>3.3546450503196761E-2</v>
      </c>
      <c r="AF4" s="24">
        <f>BS!AE7/BS!AE15</f>
        <v>3.6681362860859136E-2</v>
      </c>
      <c r="AG4" s="24">
        <f>BS!AF7/BS!AF15</f>
        <v>3.7387478252099142E-2</v>
      </c>
      <c r="AH4" s="24">
        <f>BS!AG7/BS!AG15</f>
        <v>3.0826808715817514E-2</v>
      </c>
      <c r="AI4" s="24">
        <f>BS!AH7/BS!AH15</f>
        <v>2.1427167289168471E-2</v>
      </c>
      <c r="AJ4" s="24">
        <f>BS!AI7/BS!AI15</f>
        <v>4.8974082073434129E-2</v>
      </c>
      <c r="AK4" s="24">
        <f>BS!AJ7/BS!AJ15</f>
        <v>2.3249731848457963E-2</v>
      </c>
      <c r="AL4" s="24">
        <f>BS!AK7/BS!AK15</f>
        <v>5.380939834827949E-2</v>
      </c>
      <c r="AM4" s="24">
        <f>BS!AL7/BS!AL15</f>
        <v>2.8395926504660812E-2</v>
      </c>
      <c r="AN4" s="24">
        <f>BS!AM7/BS!AM15</f>
        <v>8.9047523292445876E-2</v>
      </c>
      <c r="AO4" s="24">
        <f>BS!AN7/BS!AN15</f>
        <v>1.8520389264908916E-2</v>
      </c>
      <c r="AP4" s="24">
        <f>BS!AO7/BS!AO15</f>
        <v>1.5170033791070528E-2</v>
      </c>
      <c r="AQ4" s="24">
        <f>BS!AP7/BS!AP15</f>
        <v>0.10853209540579477</v>
      </c>
      <c r="AR4" s="24">
        <f>BS!AQ7/BS!AQ15</f>
        <v>2.5028121484814401E-2</v>
      </c>
      <c r="AS4" s="24">
        <f>BS!AR7/BS!AR15</f>
        <v>8.1245582345087566E-2</v>
      </c>
      <c r="AT4" s="24">
        <f>BS!AS7/BS!AS15</f>
        <v>2.091663086937845E-2</v>
      </c>
      <c r="AU4" s="24">
        <f>BS!AT7/BS!AT15</f>
        <v>6.4032909034461336E-2</v>
      </c>
      <c r="AV4" s="24">
        <f>BS!AU7/BS!AU15</f>
        <v>1.3853863033439228E-2</v>
      </c>
      <c r="AW4" s="24">
        <f>BS!AV7/BS!AV15</f>
        <v>1.1163227016885553E-2</v>
      </c>
      <c r="AX4" s="24">
        <f>BS!AW7/BS!AW15</f>
        <v>7.8583555663351932E-3</v>
      </c>
      <c r="AY4" s="24">
        <f>BS!AX7/BS!AX15</f>
        <v>1.4520586444329945E-2</v>
      </c>
      <c r="AZ4" s="24">
        <f>BS!AY7/BS!AY15</f>
        <v>2.1327208596505619E-2</v>
      </c>
      <c r="BA4" s="24">
        <f>BS!AZ7/BS!AZ15</f>
        <v>1.5506908754645849E-2</v>
      </c>
      <c r="BB4" s="24">
        <f>BS!BA7/BS!BA15</f>
        <v>6.7448247893970387E-2</v>
      </c>
      <c r="BC4" s="24">
        <f>BS!BB7/BS!BB15</f>
        <v>4.2130732716425631E-2</v>
      </c>
      <c r="BD4" s="24">
        <f>BS!BC7/BS!BC15</f>
        <v>2.457844089344045E-2</v>
      </c>
      <c r="BE4" s="24">
        <f>BS!BD7/BS!BD15</f>
        <v>1.4269546818875165E-2</v>
      </c>
      <c r="BF4" s="24">
        <f>BS!BE7/BS!BE15</f>
        <v>1.2631315657828915E-2</v>
      </c>
      <c r="BG4" s="24">
        <f>BS!BF7/BS!BF15</f>
        <v>6.7452284557547718E-2</v>
      </c>
      <c r="BH4" s="24">
        <f>BS!BG7/BS!BG15</f>
        <v>1.5523552976930515E-2</v>
      </c>
      <c r="BI4" s="24">
        <f>BS!BH7/BS!BH15</f>
        <v>1.7237157827726363E-2</v>
      </c>
      <c r="BJ4" s="24">
        <f>BS!BI7/BS!BI15</f>
        <v>5.0993692728787336E-2</v>
      </c>
      <c r="BK4" s="24">
        <f>BS!BJ7/BS!BJ15</f>
        <v>6.0530265132566284E-2</v>
      </c>
      <c r="BL4" s="24">
        <f>BS!BK7/BS!BK15</f>
        <v>6.919098534180132E-2</v>
      </c>
      <c r="BM4" s="24">
        <f>BS!BL7/BS!BL15</f>
        <v>8.1754686925621864E-2</v>
      </c>
      <c r="BN4" s="24">
        <f>BS!BM7/BS!BM15</f>
        <v>2.9980042546658769E-2</v>
      </c>
      <c r="BO4" s="24">
        <f>BS!BN7/BS!BN15</f>
        <v>5.4379529786105704E-2</v>
      </c>
    </row>
    <row r="5" spans="1:67" s="25" customFormat="1" x14ac:dyDescent="0.25">
      <c r="A5" s="22" t="s">
        <v>246</v>
      </c>
      <c r="B5" s="23" t="s">
        <v>188</v>
      </c>
      <c r="C5" s="19" t="s">
        <v>189</v>
      </c>
      <c r="D5" s="26">
        <f>BS!C9-BS!C15</f>
        <v>-0.88160333642261257</v>
      </c>
      <c r="E5" s="26">
        <f>BS!D9-BS!D15</f>
        <v>-2.1808387395736784</v>
      </c>
      <c r="F5" s="26">
        <f>BS!E9-BS!E15</f>
        <v>0.32379518072289137</v>
      </c>
      <c r="G5" s="26">
        <f>BS!F9-BS!F15</f>
        <v>-1.5147126969416123</v>
      </c>
      <c r="H5" s="26">
        <f>BS!G9-BS!G15</f>
        <v>-0.88884383688600543</v>
      </c>
      <c r="I5" s="26">
        <f>BS!H9-BS!H15</f>
        <v>-3.3943466172381838</v>
      </c>
      <c r="J5" s="26">
        <f>BS!I9-BS!I15</f>
        <v>-2.8142377201112136</v>
      </c>
      <c r="K5" s="26">
        <f>BS!J9-BS!J15</f>
        <v>-4.9186167747914755</v>
      </c>
      <c r="L5" s="26">
        <f>BS!K9-BS!K15</f>
        <v>-4.7029000000000014</v>
      </c>
      <c r="M5" s="26">
        <f>BS!L9-BS!L15</f>
        <v>7.1755999999999993</v>
      </c>
      <c r="N5" s="26">
        <f>BS!M9-BS!M15</f>
        <v>11.694900000000001</v>
      </c>
      <c r="O5" s="26">
        <f>BS!N9-BS!N15</f>
        <v>-30.420199999999998</v>
      </c>
      <c r="P5" s="26">
        <f>BS!O9-BS!O15</f>
        <v>-16.215799999999998</v>
      </c>
      <c r="Q5" s="26">
        <f>BS!P9-BS!P15</f>
        <v>-17.517600000000002</v>
      </c>
      <c r="R5" s="26">
        <f>BS!Q9-BS!Q15</f>
        <v>-13.5991</v>
      </c>
      <c r="S5" s="26">
        <f>BS!R9-BS!R15</f>
        <v>-39.597999999999999</v>
      </c>
      <c r="T5" s="26">
        <f>BS!S9-BS!S15</f>
        <v>-19.695900000000002</v>
      </c>
      <c r="U5" s="26">
        <f>BS!T9-BS!T15</f>
        <v>-29.613300000000002</v>
      </c>
      <c r="V5" s="26">
        <f>BS!U9-BS!U15</f>
        <v>-20.4422</v>
      </c>
      <c r="W5" s="26">
        <f>BS!V9-BS!V15</f>
        <v>-17.869199999999999</v>
      </c>
      <c r="X5" s="26">
        <f>BS!W9-BS!W15</f>
        <v>-19.305499999999999</v>
      </c>
      <c r="Y5" s="26">
        <f>BS!X9-BS!X15</f>
        <v>-1.8023000000000025</v>
      </c>
      <c r="Z5" s="26">
        <f>BS!Y9-BS!Y15</f>
        <v>1.600200000000001</v>
      </c>
      <c r="AA5" s="26">
        <f>BS!Z9-BS!Z15</f>
        <v>-4.2438000000000002</v>
      </c>
      <c r="AB5" s="26">
        <f>BS!AA9-BS!AA15</f>
        <v>-13.025700000000001</v>
      </c>
      <c r="AC5" s="26">
        <f>BS!AB9-BS!AB15</f>
        <v>-13.080599999999997</v>
      </c>
      <c r="AD5" s="26">
        <f>BS!AC9-BS!AC15</f>
        <v>-10.728899999999996</v>
      </c>
      <c r="AE5" s="26">
        <f>BS!AD9-BS!AD15</f>
        <v>-12.393699999999999</v>
      </c>
      <c r="AF5" s="26">
        <f>BS!AE9-BS!AE15</f>
        <v>-7.7097000000000016</v>
      </c>
      <c r="AG5" s="26">
        <f>BS!AF9-BS!AF15</f>
        <v>4.7628000000000004</v>
      </c>
      <c r="AH5" s="26">
        <f>BS!AG9-BS!AG15</f>
        <v>1.8978999999999999</v>
      </c>
      <c r="AI5" s="26">
        <f>BS!AH9-BS!AH15</f>
        <v>-0.8822000000000001</v>
      </c>
      <c r="AJ5" s="26">
        <f>BS!AI9-BS!AI15</f>
        <v>-15.815999999999995</v>
      </c>
      <c r="AK5" s="26">
        <f>BS!AJ9-BS!AJ15</f>
        <v>0.60729999999999862</v>
      </c>
      <c r="AL5" s="26">
        <f>BS!AK9-BS!AK15</f>
        <v>2.8886999999999965</v>
      </c>
      <c r="AM5" s="26">
        <f>BS!AL9-BS!AL15</f>
        <v>-11.005000000000003</v>
      </c>
      <c r="AN5" s="26">
        <f>BS!AM9-BS!AM15</f>
        <v>-0.55700000000000216</v>
      </c>
      <c r="AO5" s="26">
        <f>BS!AN9-BS!AN15</f>
        <v>3.6770000000000032</v>
      </c>
      <c r="AP5" s="26">
        <f>BS!AO9-BS!AO15</f>
        <v>8.950999999999997</v>
      </c>
      <c r="AQ5" s="26">
        <f>BS!AP9-BS!AP15</f>
        <v>-9.0769999999999982</v>
      </c>
      <c r="AR5" s="26">
        <f>BS!AQ9-BS!AQ15</f>
        <v>4.6090000000000018</v>
      </c>
      <c r="AS5" s="26">
        <f>BS!AR9-BS!AR15</f>
        <v>3.0449999999999982</v>
      </c>
      <c r="AT5" s="26">
        <f>BS!AS9-BS!AS15</f>
        <v>4.3760000000000012</v>
      </c>
      <c r="AU5" s="26">
        <f>BS!AT9-BS!AT15</f>
        <v>9.6289999999999978</v>
      </c>
      <c r="AV5" s="26">
        <f>BS!AU9-BS!AU15</f>
        <v>7.4609999999999985</v>
      </c>
      <c r="AW5" s="26">
        <f>BS!AV9-BS!AV15</f>
        <v>7.227999999999998</v>
      </c>
      <c r="AX5" s="26">
        <f>BS!AW9-BS!AW15</f>
        <v>14.192</v>
      </c>
      <c r="AY5" s="26">
        <f>BS!AX9-BS!AX15</f>
        <v>6.7190000000000012</v>
      </c>
      <c r="AZ5" s="26">
        <f>BS!AY9-BS!AY15</f>
        <v>5.090999999999994</v>
      </c>
      <c r="BA5" s="26">
        <f>BS!AZ9-BS!AZ15</f>
        <v>2.8400000000000034</v>
      </c>
      <c r="BB5" s="26">
        <f>BS!BA9-BS!BA15</f>
        <v>15.228999999999992</v>
      </c>
      <c r="BC5" s="26">
        <f>BS!BB9-BS!BB15</f>
        <v>5.8109999999999999</v>
      </c>
      <c r="BD5" s="26">
        <f>BS!BC9-BS!BC15</f>
        <v>3.2530000000000001</v>
      </c>
      <c r="BE5" s="26">
        <f>BS!BD9-BS!BD15</f>
        <v>5.7359999999999971</v>
      </c>
      <c r="BF5" s="26">
        <f>BS!BE9-BS!BE15</f>
        <v>8.813999999999993</v>
      </c>
      <c r="BG5" s="26">
        <f>BS!BF9-BS!BF15</f>
        <v>6.7189999999999941</v>
      </c>
      <c r="BH5" s="26">
        <f>BS!BG9-BS!BG15</f>
        <v>7.2239999999999966</v>
      </c>
      <c r="BI5" s="26">
        <f>BS!BH9-BS!BH15</f>
        <v>11.598999999999997</v>
      </c>
      <c r="BJ5" s="26">
        <f>BS!BI9-BS!BI15</f>
        <v>13.563999999999993</v>
      </c>
      <c r="BK5" s="26">
        <f>BS!BJ9-BS!BJ15</f>
        <v>24.132999999999996</v>
      </c>
      <c r="BL5" s="26">
        <f>BS!BK9-BS!BK15</f>
        <v>31.892999999999994</v>
      </c>
      <c r="BM5" s="26">
        <f>BS!BL9-BS!BL15</f>
        <v>38.386999999999993</v>
      </c>
      <c r="BN5" s="26">
        <f>BS!BM9-BS!BM15</f>
        <v>28.901000000000003</v>
      </c>
      <c r="BO5" s="26">
        <f>BS!BN9-BS!BN15</f>
        <v>13.643999999999998</v>
      </c>
    </row>
    <row r="6" spans="1:67" s="30" customFormat="1" x14ac:dyDescent="0.25">
      <c r="A6" s="27" t="s">
        <v>247</v>
      </c>
      <c r="B6" s="28" t="s">
        <v>190</v>
      </c>
      <c r="C6" s="19" t="s">
        <v>191</v>
      </c>
      <c r="D6" s="29">
        <f>D5/BS!C11</f>
        <v>-4.6266320125241234E-2</v>
      </c>
      <c r="E6" s="29">
        <f>E5/BS!D11</f>
        <v>-0.10599214560195933</v>
      </c>
      <c r="F6" s="29">
        <f>F5/BS!E11</f>
        <v>1.5056225170022211E-2</v>
      </c>
      <c r="G6" s="29">
        <f>G5/BS!F11</f>
        <v>-5.7015153166902845E-2</v>
      </c>
      <c r="H6" s="29">
        <f>H5/BS!G11</f>
        <v>-2.0496073088635994E-2</v>
      </c>
      <c r="I6" s="29">
        <f>I5/BS!H11</f>
        <v>-6.9906294548859854E-2</v>
      </c>
      <c r="J6" s="29">
        <f>J5/BS!I11</f>
        <v>-5.2101317948332983E-2</v>
      </c>
      <c r="K6" s="29">
        <f>K5/BS!J11</f>
        <v>-8.3890280227026895E-2</v>
      </c>
      <c r="L6" s="29">
        <f>L5/BS!K11</f>
        <v>-7.4661057310684259E-2</v>
      </c>
      <c r="M6" s="29">
        <f>M5/BS!L11</f>
        <v>9.2797810801408587E-2</v>
      </c>
      <c r="N6" s="29">
        <f>N5/BS!M11</f>
        <v>0.10481273357889927</v>
      </c>
      <c r="O6" s="29">
        <f>O5/BS!N11</f>
        <v>-0.28812355323525957</v>
      </c>
      <c r="P6" s="29">
        <f>P5/BS!O11</f>
        <v>-0.16048113264499245</v>
      </c>
      <c r="Q6" s="29">
        <f>Q5/BS!P11</f>
        <v>-0.17456832765144534</v>
      </c>
      <c r="R6" s="29">
        <f>R5/BS!Q11</f>
        <v>-0.1392682607110525</v>
      </c>
      <c r="S6" s="29">
        <f>S5/BS!R11</f>
        <v>-0.50222206438913519</v>
      </c>
      <c r="T6" s="29">
        <f>T5/BS!S11</f>
        <v>-0.25877182610066612</v>
      </c>
      <c r="U6" s="29">
        <f>U5/BS!T11</f>
        <v>-0.36535588310408096</v>
      </c>
      <c r="V6" s="29">
        <f>V5/BS!U11</f>
        <v>-0.23838466292724453</v>
      </c>
      <c r="W6" s="29">
        <f>W5/BS!V11</f>
        <v>-0.21351705942659677</v>
      </c>
      <c r="X6" s="29">
        <f>X5/BS!W11</f>
        <v>-0.22962236098721378</v>
      </c>
      <c r="Y6" s="29">
        <f>Y5/BS!X11</f>
        <v>-1.9751167941365701E-2</v>
      </c>
      <c r="Z6" s="29">
        <f>Z5/BS!Y11</f>
        <v>1.7946503672965859E-2</v>
      </c>
      <c r="AA6" s="29">
        <f>AA5/BS!Z11</f>
        <v>-5.1841852908301317E-2</v>
      </c>
      <c r="AB6" s="29">
        <f>AB5/BS!AA11</f>
        <v>-0.15661009368447379</v>
      </c>
      <c r="AC6" s="29">
        <f>AC5/BS!AB11</f>
        <v>-0.14817374046770002</v>
      </c>
      <c r="AD6" s="29">
        <f>AD5/BS!AC11</f>
        <v>-0.10713419109386932</v>
      </c>
      <c r="AE6" s="29">
        <f>AE5/BS!AD11</f>
        <v>-0.14546527950573002</v>
      </c>
      <c r="AF6" s="29">
        <f>AF5/BS!AE11</f>
        <v>-8.8422001534542716E-2</v>
      </c>
      <c r="AG6" s="29">
        <f>AG5/BS!AF11</f>
        <v>5.2727602835874438E-2</v>
      </c>
      <c r="AH6" s="29">
        <f>AH5/BS!AG11</f>
        <v>2.0139370086260044E-2</v>
      </c>
      <c r="AI6" s="29">
        <f>AI5/BS!AH11</f>
        <v>-2.2264059518882308E-2</v>
      </c>
      <c r="AJ6" s="29">
        <f>AJ5/BS!AI11</f>
        <v>-5.3640470473322197E-2</v>
      </c>
      <c r="AK6" s="29">
        <f>AK5/BS!AJ11</f>
        <v>4.4979487783399184E-3</v>
      </c>
      <c r="AL6" s="29">
        <f>AL5/BS!AK11</f>
        <v>2.2047964072359E-2</v>
      </c>
      <c r="AM6" s="29">
        <f>AM5/BS!AL11</f>
        <v>-8.9449000658370664E-2</v>
      </c>
      <c r="AN6" s="29">
        <f>AN5/BS!AM11</f>
        <v>-4.4784639753001221E-3</v>
      </c>
      <c r="AO6" s="29">
        <f>AO5/BS!AN11</f>
        <v>2.8631051102961241E-2</v>
      </c>
      <c r="AP6" s="29">
        <f>AP5/BS!AO11</f>
        <v>6.5009768532976936E-2</v>
      </c>
      <c r="AQ6" s="29">
        <f>AQ5/BS!AP11</f>
        <v>-6.7104815696479525E-2</v>
      </c>
      <c r="AR6" s="29">
        <f>AR5/BS!AQ11</f>
        <v>3.485356059861313E-2</v>
      </c>
      <c r="AS6" s="29">
        <f>AS5/BS!AR11</f>
        <v>2.2217357994965509E-2</v>
      </c>
      <c r="AT6" s="29">
        <f>AT5/BS!AS11</f>
        <v>2.9703037502121173E-2</v>
      </c>
      <c r="AU6" s="29">
        <f>AU5/BS!AT11</f>
        <v>7.8868048161192542E-2</v>
      </c>
      <c r="AV6" s="29">
        <f>AV5/BS!AU11</f>
        <v>5.7413064723399986E-2</v>
      </c>
      <c r="AW6" s="29">
        <f>AW5/BS!AV11</f>
        <v>5.4059713995093621E-2</v>
      </c>
      <c r="AX6" s="29">
        <f>AX5/BS!AW11</f>
        <v>9.3652459102937208E-2</v>
      </c>
      <c r="AY6" s="29">
        <f>AY5/BS!AX11</f>
        <v>4.523117106928401E-2</v>
      </c>
      <c r="AZ6" s="29">
        <f>AZ5/BS!AY11</f>
        <v>3.2084449346147743E-2</v>
      </c>
      <c r="BA6" s="29">
        <f>BA5/BS!AZ11</f>
        <v>1.6713255848168327E-2</v>
      </c>
      <c r="BB6" s="29">
        <f>BB5/BS!BA11</f>
        <v>8.4340352004253244E-2</v>
      </c>
      <c r="BC6" s="29">
        <f>BC5/BS!BB11</f>
        <v>3.3806504159636978E-2</v>
      </c>
      <c r="BD6" s="29">
        <f>BD5/BS!BC11</f>
        <v>1.5874177743944097E-2</v>
      </c>
      <c r="BE6" s="29">
        <f>BE5/BS!BD11</f>
        <v>2.7365759404594344E-2</v>
      </c>
      <c r="BF6" s="29">
        <f>BF5/BS!BE11</f>
        <v>4.1395829419500249E-2</v>
      </c>
      <c r="BG6" s="29">
        <f>BG5/BS!BF11</f>
        <v>3.2502430789026829E-2</v>
      </c>
      <c r="BH6" s="29">
        <f>BH5/BS!BG11</f>
        <v>3.4551367897455498E-2</v>
      </c>
      <c r="BI6" s="29">
        <f>BI5/BS!BH11</f>
        <v>5.2416329998282753E-2</v>
      </c>
      <c r="BJ6" s="29">
        <f>BJ5/BS!BI11</f>
        <v>5.9514198462564463E-2</v>
      </c>
      <c r="BK6" s="29">
        <f>BK5/BS!BJ11</f>
        <v>0.11292828331040419</v>
      </c>
      <c r="BL6" s="29">
        <f>BL5/BS!BK11</f>
        <v>0.14759469653145749</v>
      </c>
      <c r="BM6" s="29">
        <f>BM5/BS!BL11</f>
        <v>0.16996904984347808</v>
      </c>
      <c r="BN6" s="29">
        <f>BN5/BS!BM11</f>
        <v>0.13131684886816972</v>
      </c>
      <c r="BO6" s="29">
        <f>BO5/BS!BN11</f>
        <v>6.3677263987156257E-2</v>
      </c>
    </row>
    <row r="7" spans="1:67" s="25" customFormat="1" x14ac:dyDescent="0.25">
      <c r="A7" s="31" t="s">
        <v>248</v>
      </c>
      <c r="B7" s="18" t="s">
        <v>192</v>
      </c>
      <c r="C7" s="19" t="s">
        <v>193</v>
      </c>
      <c r="D7" s="32">
        <f>BS!C34/BS!C29</f>
        <v>0.68736570691877952</v>
      </c>
      <c r="E7" s="32">
        <f>BS!D34/BS!D29</f>
        <v>0.67942966997757126</v>
      </c>
      <c r="F7" s="32">
        <f>BS!E34/BS!E29</f>
        <v>-0.23249173429516093</v>
      </c>
      <c r="G7" s="32">
        <f>BS!F34/BS!F29</f>
        <v>-0.24611950897839099</v>
      </c>
      <c r="H7" s="32">
        <f>BS!G34/BS!G29</f>
        <v>0.80981293075155891</v>
      </c>
      <c r="I7" s="32">
        <f>BS!H34/BS!H29</f>
        <v>0.24686693697014342</v>
      </c>
      <c r="J7" s="32">
        <f>BS!I34/BS!I29</f>
        <v>8.0983630201197185E-2</v>
      </c>
      <c r="K7" s="32">
        <f>BS!J34/BS!J29</f>
        <v>0.21193614705526664</v>
      </c>
      <c r="L7" s="32">
        <f>BS!K34/BS!K29</f>
        <v>-0.28563889233825906</v>
      </c>
      <c r="M7" s="32">
        <f>BS!L34/BS!L29</f>
        <v>0.40816966151274547</v>
      </c>
      <c r="N7" s="32">
        <f>BS!M34/BS!M29</f>
        <v>-0.13596856768662938</v>
      </c>
      <c r="O7" s="32">
        <f>BS!N34/BS!N29</f>
        <v>-0.58425165603345641</v>
      </c>
      <c r="P7" s="32">
        <f>BS!O34/BS!O29</f>
        <v>-0.46127005005663346</v>
      </c>
      <c r="Q7" s="32">
        <f>BS!P34/BS!P29</f>
        <v>-0.65981952901474583</v>
      </c>
      <c r="R7" s="32">
        <f>BS!Q34/BS!Q29</f>
        <v>-10.79344403091898</v>
      </c>
      <c r="S7" s="32">
        <f>BS!R34/BS!R29</f>
        <v>-38.154877728109383</v>
      </c>
      <c r="T7" s="32">
        <f>BS!S34/BS!S29</f>
        <v>-0.49190330908237501</v>
      </c>
      <c r="U7" s="32">
        <f>BS!T34/BS!T29</f>
        <v>0.24579544779223866</v>
      </c>
      <c r="V7" s="32">
        <f>BS!U34/BS!U29</f>
        <v>0.21460817584607242</v>
      </c>
      <c r="W7" s="32">
        <f>BS!V34/BS!V29</f>
        <v>0.33604501804391707</v>
      </c>
      <c r="X7" s="32">
        <f>BS!W34/BS!W29</f>
        <v>0.24409926299095064</v>
      </c>
      <c r="Y7" s="32">
        <f>BS!X34/BS!X29</f>
        <v>0.11386045343214217</v>
      </c>
      <c r="Z7" s="32">
        <f>BS!Y34/BS!Y29</f>
        <v>-0.34145090125525873</v>
      </c>
      <c r="AA7" s="32">
        <f>BS!Z34/BS!Z29</f>
        <v>4.1362080133246965E-2</v>
      </c>
      <c r="AB7" s="32">
        <f>BS!AA34/BS!AA29</f>
        <v>-0.27595666854248735</v>
      </c>
      <c r="AC7" s="32">
        <f>BS!AB34/BS!AB29</f>
        <v>-0.39611032900568333</v>
      </c>
      <c r="AD7" s="32">
        <f>BS!AC34/BS!AC29</f>
        <v>0.39888987168147261</v>
      </c>
      <c r="AE7" s="32">
        <f>BS!AD34/BS!AD29</f>
        <v>-2.2695024153819174E-2</v>
      </c>
      <c r="AF7" s="32">
        <f>BS!AE34/BS!AE29</f>
        <v>-0.24090862086794662</v>
      </c>
      <c r="AG7" s="32">
        <f>BS!AF34/BS!AF29</f>
        <v>-0.11368928141308711</v>
      </c>
      <c r="AH7" s="32">
        <f>BS!AG34/BS!AG29</f>
        <v>-6.0065486163583995E-2</v>
      </c>
      <c r="AI7" s="32">
        <f>BS!AH34/BS!AH29</f>
        <v>0.11319568357549495</v>
      </c>
      <c r="AJ7" s="32">
        <f>BS!AI34/BS!AI29</f>
        <v>1.7466617210682489</v>
      </c>
      <c r="AK7" s="32">
        <f>BS!AJ34/BS!AJ29</f>
        <v>1.4584571110285929</v>
      </c>
      <c r="AL7" s="32">
        <f>BS!AK34/BS!AK29</f>
        <v>-7.1075542173808057E-2</v>
      </c>
      <c r="AM7" s="32">
        <f>BS!AL34/BS!AL29</f>
        <v>-8.4421675445558852E-3</v>
      </c>
      <c r="AN7" s="32">
        <f>BS!AM34/BS!AM29</f>
        <v>-6.2212240314430102E-2</v>
      </c>
      <c r="AO7" s="32">
        <f>BS!AN34/BS!AN29</f>
        <v>0.29070508733902845</v>
      </c>
      <c r="AP7" s="32">
        <f>BS!AO34/BS!AO29</f>
        <v>0.53524718807219462</v>
      </c>
      <c r="AQ7" s="32">
        <f>BS!AP34/BS!AP29</f>
        <v>-0.27912116484659383</v>
      </c>
      <c r="AR7" s="32">
        <f>BS!AQ34/BS!AQ29</f>
        <v>6.5373402108095988E-2</v>
      </c>
      <c r="AS7" s="32">
        <f>BS!AR34/BS!AR29</f>
        <v>4.8961748633879781E-2</v>
      </c>
      <c r="AT7" s="32">
        <f>BS!AS34/BS!AS29</f>
        <v>6.5373402108095988E-2</v>
      </c>
      <c r="AU7" s="32">
        <f>BS!AT34/BS!AT29</f>
        <v>0.11773356401384083</v>
      </c>
      <c r="AV7" s="32">
        <f>BS!AU34/BS!AU29</f>
        <v>1.4041463616089867E-3</v>
      </c>
      <c r="AW7" s="32">
        <f>BS!AV34/BS!AV29</f>
        <v>4.2412378821774795E-2</v>
      </c>
      <c r="AX7" s="32">
        <f>BS!AW34/BS!AW29</f>
        <v>0.49679999999999996</v>
      </c>
      <c r="AY7" s="32">
        <f>BS!AX34/BS!AX29</f>
        <v>-0.1961636199688499</v>
      </c>
      <c r="AZ7" s="32">
        <f>BS!AY34/BS!AY29</f>
        <v>5.7779324747650539E-2</v>
      </c>
      <c r="BA7" s="32">
        <f>BS!AZ34/BS!AZ29</f>
        <v>-6.8802249019752904E-3</v>
      </c>
      <c r="BB7" s="32">
        <f>BS!BA34/BS!BA29</f>
        <v>-0.31122121830370153</v>
      </c>
      <c r="BC7" s="32">
        <f>BS!BB34/BS!BB29</f>
        <v>-9.4477552642034168E-2</v>
      </c>
      <c r="BD7" s="32">
        <f>BS!BC34/BS!BC29</f>
        <v>1.1890366787585651E-2</v>
      </c>
      <c r="BE7" s="32">
        <f>BS!BD34/BS!BD29</f>
        <v>1.3758509494804731E-2</v>
      </c>
      <c r="BF7" s="32">
        <f>BS!BE34/BS!BE29</f>
        <v>-9.092406522813376E-2</v>
      </c>
      <c r="BG7" s="32">
        <f>BS!BF34/BS!BF29</f>
        <v>-8.0606312292358803E-2</v>
      </c>
      <c r="BH7" s="32">
        <f>BS!BG34/BS!BG29</f>
        <v>1.1092851273623664E-2</v>
      </c>
      <c r="BI7" s="32">
        <f>BS!BH34/BS!BH29</f>
        <v>6.3476783691959235E-2</v>
      </c>
      <c r="BJ7" s="32">
        <f>BS!BI34/BS!BI29</f>
        <v>-3.2152017629420902E-2</v>
      </c>
      <c r="BK7" s="32">
        <f>BS!BJ34/BS!BJ29</f>
        <v>6.5332946747849618E-2</v>
      </c>
      <c r="BL7" s="32">
        <f>BS!BK34/BS!BK29</f>
        <v>3.4850895652620235E-2</v>
      </c>
      <c r="BM7" s="32">
        <f>BS!BL34/BS!BL29</f>
        <v>5.8629534628068889E-3</v>
      </c>
      <c r="BN7" s="32">
        <f>BS!BM34/BS!BM29</f>
        <v>-0.51242250287026403</v>
      </c>
      <c r="BO7" s="32">
        <f>BS!BN34/BS!BN29</f>
        <v>-0.21475555555555556</v>
      </c>
    </row>
    <row r="8" spans="1:67" s="25" customFormat="1" x14ac:dyDescent="0.25">
      <c r="A8" s="33" t="s">
        <v>249</v>
      </c>
      <c r="B8" s="23" t="s">
        <v>194</v>
      </c>
      <c r="C8" s="19" t="s">
        <v>195</v>
      </c>
      <c r="D8" s="34">
        <f>BS!C31/BS!C29</f>
        <v>0.19918349806617963</v>
      </c>
      <c r="E8" s="34">
        <f>BS!D31/BS!D29</f>
        <v>1.0086510733739185</v>
      </c>
      <c r="F8" s="34">
        <f>BS!E31/BS!E29</f>
        <v>3.0507965133754138E-2</v>
      </c>
      <c r="G8" s="34">
        <f>BS!F31/BS!F29</f>
        <v>0.19935071522775691</v>
      </c>
      <c r="H8" s="34">
        <f>BS!G31/BS!G29</f>
        <v>0.74453560879553649</v>
      </c>
      <c r="I8" s="34">
        <f>BS!H31/BS!H29</f>
        <v>0.90877257648359766</v>
      </c>
      <c r="J8" s="34">
        <f>BS!I31/BS!I29</f>
        <v>0.23790293502560014</v>
      </c>
      <c r="K8" s="34">
        <f>BS!J31/BS!J29</f>
        <v>0.47944128673358344</v>
      </c>
      <c r="L8" s="34">
        <f>BS!K31/BS!K29</f>
        <v>9.6485781696262263E-2</v>
      </c>
      <c r="M8" s="34">
        <f>BS!L31/BS!L29</f>
        <v>0.71239030505641443</v>
      </c>
      <c r="N8" s="34">
        <f>BS!M31/BS!M29</f>
        <v>0.41362066912727707</v>
      </c>
      <c r="O8" s="34">
        <f>BS!N31/BS!N29</f>
        <v>-0.17908055801459141</v>
      </c>
      <c r="P8" s="34">
        <f>BS!O31/BS!O29</f>
        <v>-2.0643794073586905E-3</v>
      </c>
      <c r="Q8" s="34">
        <f>BS!P31/BS!P29</f>
        <v>0.37502751082092289</v>
      </c>
      <c r="R8" s="34">
        <f>BS!Q31/BS!Q29</f>
        <v>-3.8061837961637557</v>
      </c>
      <c r="S8" s="34">
        <f>BS!R31/BS!R29</f>
        <v>-2.8511701288456481</v>
      </c>
      <c r="T8" s="34">
        <f>BS!S31/BS!S29</f>
        <v>0.18147148556676837</v>
      </c>
      <c r="U8" s="34">
        <f>BS!T31/BS!T29</f>
        <v>1.322197053777324</v>
      </c>
      <c r="V8" s="34">
        <f>BS!U31/BS!U29</f>
        <v>0.11672218935832374</v>
      </c>
      <c r="W8" s="34">
        <f>BS!V31/BS!V29</f>
        <v>0.46333109058658023</v>
      </c>
      <c r="X8" s="34">
        <f>BS!W31/BS!W29</f>
        <v>0.48082843548838505</v>
      </c>
      <c r="Y8" s="34">
        <f>BS!X31/BS!X29</f>
        <v>0.58079507630471638</v>
      </c>
      <c r="Z8" s="34">
        <f>BS!Y31/BS!Y29</f>
        <v>0.58750897834935178</v>
      </c>
      <c r="AA8" s="34">
        <f>BS!Z31/BS!Z29</f>
        <v>0.17765234467371971</v>
      </c>
      <c r="AB8" s="34">
        <f>BS!AA31/BS!AA29</f>
        <v>0.28594541361845804</v>
      </c>
      <c r="AC8" s="34">
        <f>BS!AB31/BS!AB29</f>
        <v>0.37150007821054282</v>
      </c>
      <c r="AD8" s="34">
        <f>BS!AC31/BS!AC29</f>
        <v>0.29392762373572279</v>
      </c>
      <c r="AE8" s="34">
        <f>BS!AD31/BS!AD29</f>
        <v>0.37140283468584101</v>
      </c>
      <c r="AF8" s="34">
        <f>BS!AE31/BS!AE29</f>
        <v>0.34762676226259004</v>
      </c>
      <c r="AG8" s="34">
        <f>BS!AF31/BS!AF29</f>
        <v>0.50574066639903648</v>
      </c>
      <c r="AH8" s="34">
        <f>BS!AG31/BS!AG29</f>
        <v>0.12131366558253119</v>
      </c>
      <c r="AI8" s="34">
        <f>BS!AH31/BS!AH29</f>
        <v>0.18766250318633698</v>
      </c>
      <c r="AJ8" s="34">
        <f>BS!AI31/BS!AI29</f>
        <v>0.18026706231454004</v>
      </c>
      <c r="AK8" s="34">
        <f>BS!AJ31/BS!AJ29</f>
        <v>0.27041171555885629</v>
      </c>
      <c r="AL8" s="34">
        <f>BS!AK31/BS!AK29</f>
        <v>0.10472085327576656</v>
      </c>
      <c r="AM8" s="34">
        <f>BS!AL31/BS!AL29</f>
        <v>0.20225124467854824</v>
      </c>
      <c r="AN8" s="34">
        <f>BS!AM31/BS!AM29</f>
        <v>5.1656372824256044E-2</v>
      </c>
      <c r="AO8" s="34">
        <f>BS!AN31/BS!AN29</f>
        <v>0.50299630243529259</v>
      </c>
      <c r="AP8" s="34">
        <f>BS!AO31/BS!AO29</f>
        <v>0.28053884383991629</v>
      </c>
      <c r="AQ8" s="34">
        <f>BS!AP31/BS!AP29</f>
        <v>0.13306032241289653</v>
      </c>
      <c r="AR8" s="34">
        <f>BS!AQ31/BS!AQ29</f>
        <v>0.23973985198474995</v>
      </c>
      <c r="AS8" s="34">
        <f>BS!AR31/BS!AR29</f>
        <v>0.27245901639344261</v>
      </c>
      <c r="AT8" s="34">
        <f>BS!AS31/BS!AS29</f>
        <v>0.23973985198474995</v>
      </c>
      <c r="AU8" s="34">
        <f>BS!AT31/BS!AT29</f>
        <v>0.36678200692041524</v>
      </c>
      <c r="AV8" s="34">
        <f>BS!AU31/BS!AU29</f>
        <v>0.17906995952754606</v>
      </c>
      <c r="AW8" s="34">
        <f>BS!AV31/BS!AV29</f>
        <v>0.28560775540641314</v>
      </c>
      <c r="AX8" s="34">
        <f>BS!AW31/BS!AW29</f>
        <v>0.73418181818181827</v>
      </c>
      <c r="AY8" s="34">
        <f>BS!AX31/BS!AX29</f>
        <v>5.6562013279777036E-3</v>
      </c>
      <c r="AZ8" s="34">
        <f>BS!AY31/BS!AY29</f>
        <v>0.14575356769926906</v>
      </c>
      <c r="BA8" s="34">
        <f>BS!AZ31/BS!AZ29</f>
        <v>0.19346008729747727</v>
      </c>
      <c r="BB8" s="34">
        <f>BS!BA31/BS!BA29</f>
        <v>-0.14771203730690757</v>
      </c>
      <c r="BC8" s="34">
        <f>BS!BB31/BS!BB29</f>
        <v>0.15152959872864522</v>
      </c>
      <c r="BD8" s="34">
        <f>BS!BC31/BS!BC29</f>
        <v>0.25628106946123874</v>
      </c>
      <c r="BE8" s="34">
        <f>BS!BD31/BS!BD29</f>
        <v>0.18000716589036186</v>
      </c>
      <c r="BF8" s="34">
        <f>BS!BE31/BS!BE29</f>
        <v>0.21874485257782902</v>
      </c>
      <c r="BG8" s="34">
        <f>BS!BF31/BS!BF29</f>
        <v>7.2051495016611289E-2</v>
      </c>
      <c r="BH8" s="34">
        <f>BS!BG31/BS!BG29</f>
        <v>0.2604178894236413</v>
      </c>
      <c r="BI8" s="34">
        <f>BS!BH31/BS!BH29</f>
        <v>0.33573046432616083</v>
      </c>
      <c r="BJ8" s="34">
        <f>BS!BI31/BS!BI29</f>
        <v>0.14826053972038583</v>
      </c>
      <c r="BK8" s="34">
        <f>BS!BJ31/BS!BJ29</f>
        <v>6.296511066009472E-2</v>
      </c>
      <c r="BL8" s="34">
        <f>BS!BK31/BS!BK29</f>
        <v>0.26566750500436276</v>
      </c>
      <c r="BM8" s="34">
        <f>BS!BL31/BS!BL29</f>
        <v>0.37603517772077688</v>
      </c>
      <c r="BN8" s="34">
        <f>BS!BM31/BS!BM29</f>
        <v>-0.28151549942594722</v>
      </c>
      <c r="BO8" s="34">
        <f>BS!BN31/BS!BN29</f>
        <v>0.14880000000000002</v>
      </c>
    </row>
    <row r="9" spans="1:67" s="25" customFormat="1" ht="30" x14ac:dyDescent="0.25">
      <c r="A9" s="33" t="s">
        <v>250</v>
      </c>
      <c r="B9" s="23" t="s">
        <v>196</v>
      </c>
      <c r="C9" s="19" t="s">
        <v>197</v>
      </c>
      <c r="D9" s="34">
        <f>BS!C32/BS!C29</f>
        <v>-4.3833261710356682E-2</v>
      </c>
      <c r="E9" s="34">
        <f>BS!D32/BS!D29</f>
        <v>0.73982697853252144</v>
      </c>
      <c r="F9" s="34">
        <f>BS!E32/BS!E29</f>
        <v>-0.17192666065524492</v>
      </c>
      <c r="G9" s="34">
        <f>BS!F32/BS!F29</f>
        <v>-0.18342294815866894</v>
      </c>
      <c r="H9" s="34">
        <f>BS!G32/BS!G29</f>
        <v>0.70856580242861833</v>
      </c>
      <c r="I9" s="34">
        <f>BS!H32/BS!H29</f>
        <v>0.76170291190563966</v>
      </c>
      <c r="J9" s="34">
        <f>BS!I32/BS!I29</f>
        <v>0.14184755174154443</v>
      </c>
      <c r="K9" s="34">
        <f>BS!J32/BS!J29</f>
        <v>0.16483250695368226</v>
      </c>
      <c r="L9" s="34">
        <f>BS!K32/BS!K29</f>
        <v>-0.10958648950701601</v>
      </c>
      <c r="M9" s="34">
        <f>BS!L32/BS!L29</f>
        <v>0.70256999582114499</v>
      </c>
      <c r="N9" s="34">
        <f>BS!M32/BS!M29</f>
        <v>0.1059253085684804</v>
      </c>
      <c r="O9" s="34">
        <f>BS!N32/BS!N29</f>
        <v>-0.27981623370676761</v>
      </c>
      <c r="P9" s="34">
        <f>BS!O32/BS!O29</f>
        <v>-0.24750630275128796</v>
      </c>
      <c r="Q9" s="34">
        <f>BS!P32/BS!P29</f>
        <v>-0.35599002274227864</v>
      </c>
      <c r="R9" s="34">
        <f>BS!Q32/BS!Q29</f>
        <v>-8.685227598053249</v>
      </c>
      <c r="S9" s="34">
        <f>BS!R32/BS!R29</f>
        <v>-29.238495924270314</v>
      </c>
      <c r="T9" s="34">
        <f>BS!S32/BS!S29</f>
        <v>-0.22377376202769303</v>
      </c>
      <c r="U9" s="34">
        <f>BS!T32/BS!T29</f>
        <v>0.93147917038093542</v>
      </c>
      <c r="V9" s="34">
        <f>BS!U32/BS!U29</f>
        <v>-0.1012173479871727</v>
      </c>
      <c r="W9" s="34">
        <f>BS!V32/BS!V29</f>
        <v>-0.28078169918649459</v>
      </c>
      <c r="X9" s="34">
        <f>BS!W32/BS!W29</f>
        <v>0.31220263084242933</v>
      </c>
      <c r="Y9" s="34">
        <f>BS!X32/BS!X29</f>
        <v>0.28066319160962133</v>
      </c>
      <c r="Z9" s="34">
        <f>BS!Y32/BS!Y29</f>
        <v>0.27537025002565241</v>
      </c>
      <c r="AA9" s="34">
        <f>BS!Z32/BS!Z29</f>
        <v>0.10737896219528495</v>
      </c>
      <c r="AB9" s="34">
        <f>BS!AA32/BS!AA29</f>
        <v>-3.8899831176139564E-2</v>
      </c>
      <c r="AC9" s="34">
        <f>BS!AB32/BS!AB29</f>
        <v>-0.13514781792585639</v>
      </c>
      <c r="AD9" s="34">
        <f>BS!AC32/BS!AC29</f>
        <v>0.11616608340063325</v>
      </c>
      <c r="AE9" s="34">
        <f>BS!AD32/BS!AD29</f>
        <v>0.26381869489660892</v>
      </c>
      <c r="AF9" s="34">
        <f>BS!AE32/BS!AE29</f>
        <v>-7.7556788804246671E-2</v>
      </c>
      <c r="AG9" s="34">
        <f>BS!AF32/BS!AF29</f>
        <v>0.15427539140907265</v>
      </c>
      <c r="AH9" s="34">
        <f>BS!AG32/BS!AG29</f>
        <v>7.6765552963851194E-3</v>
      </c>
      <c r="AI9" s="34">
        <f>BS!AH32/BS!AH29</f>
        <v>0.1410145296966607</v>
      </c>
      <c r="AJ9" s="34">
        <f>BS!AI32/BS!AI29</f>
        <v>9.1802670623145399E-2</v>
      </c>
      <c r="AK9" s="34">
        <f>BS!AJ32/BS!AJ29</f>
        <v>1.6035090976606017</v>
      </c>
      <c r="AL9" s="34">
        <f>BS!AK32/BS!AK29</f>
        <v>-5.3684793569186628E-3</v>
      </c>
      <c r="AM9" s="34">
        <f>BS!AL32/BS!AL29</f>
        <v>3.8242297424056569E-2</v>
      </c>
      <c r="AN9" s="34">
        <f>BS!AM32/BS!AM29</f>
        <v>-7.8046041549691178E-2</v>
      </c>
      <c r="AO9" s="34">
        <f>BS!AN32/BS!AN29</f>
        <v>0.27234476603340563</v>
      </c>
      <c r="AP9" s="34">
        <f>BS!AO32/BS!AO29</f>
        <v>0.64425843578341624</v>
      </c>
      <c r="AQ9" s="34">
        <f>BS!AP32/BS!AP29</f>
        <v>-0.38800052002080082</v>
      </c>
      <c r="AR9" s="34">
        <f>BS!AQ32/BS!AQ29</f>
        <v>0.12693429019959634</v>
      </c>
      <c r="AS9" s="34">
        <f>BS!AR32/BS!AR29</f>
        <v>4.7322404371584699E-2</v>
      </c>
      <c r="AT9" s="34">
        <f>BS!AS32/BS!AS29</f>
        <v>0.10899304776855798</v>
      </c>
      <c r="AU9" s="34">
        <f>BS!AT32/BS!AT29</f>
        <v>0.18339100346020762</v>
      </c>
      <c r="AV9" s="34">
        <f>BS!AU32/BS!AU29</f>
        <v>2.7422152473775503E-2</v>
      </c>
      <c r="AW9" s="34">
        <f>BS!AV32/BS!AV29</f>
        <v>6.8419090231170765E-2</v>
      </c>
      <c r="AX9" s="34">
        <f>BS!AW32/BS!AW29</f>
        <v>0.52029090909090914</v>
      </c>
      <c r="AY9" s="34">
        <f>BS!AX32/BS!AX29</f>
        <v>-0.1311582916632511</v>
      </c>
      <c r="AZ9" s="34">
        <f>BS!AY32/BS!AY29</f>
        <v>-2.4364775495997217E-2</v>
      </c>
      <c r="BA9" s="34">
        <f>BS!AZ32/BS!AZ29</f>
        <v>4.2613005844492118E-2</v>
      </c>
      <c r="BB9" s="34">
        <f>BS!BA32/BS!BA29</f>
        <v>-0.18431944039638587</v>
      </c>
      <c r="BC9" s="34">
        <f>BS!BB32/BS!BB29</f>
        <v>-9.2014302741358744E-2</v>
      </c>
      <c r="BD9" s="34">
        <f>BS!BC32/BS!BC29</f>
        <v>0.13079403466344217</v>
      </c>
      <c r="BE9" s="34">
        <f>BS!BD32/BS!BD29</f>
        <v>0.10240057327122895</v>
      </c>
      <c r="BF9" s="34">
        <f>BS!BE32/BS!BE29</f>
        <v>4.6999396035798599E-2</v>
      </c>
      <c r="BG9" s="34">
        <f>BS!BF32/BS!BF29</f>
        <v>-4.227574750830565E-2</v>
      </c>
      <c r="BH9" s="34">
        <f>BS!BG32/BS!BG29</f>
        <v>0.12865359784012209</v>
      </c>
      <c r="BI9" s="34">
        <f>BS!BH32/BS!BH29</f>
        <v>0.20877689694224236</v>
      </c>
      <c r="BJ9" s="34">
        <f>BS!BI32/BS!BI29</f>
        <v>4.9167298869260502E-2</v>
      </c>
      <c r="BK9" s="34">
        <f>BS!BJ32/BS!BJ29</f>
        <v>-1.9425920556683098E-2</v>
      </c>
      <c r="BL9" s="34">
        <f>BS!BK32/BS!BK29</f>
        <v>0.13832571985833803</v>
      </c>
      <c r="BM9" s="34">
        <f>BS!BL32/BS!BL29</f>
        <v>0.19223158666178089</v>
      </c>
      <c r="BN9" s="34">
        <f>BS!BM32/BS!BM29</f>
        <v>-0.14535017221584387</v>
      </c>
      <c r="BO9" s="34">
        <f>BS!BN32/BS!BN29</f>
        <v>-0.61902222222222225</v>
      </c>
    </row>
    <row r="10" spans="1:67" s="25" customFormat="1" ht="30" x14ac:dyDescent="0.25">
      <c r="A10" s="33" t="s">
        <v>251</v>
      </c>
      <c r="B10" s="23" t="s">
        <v>198</v>
      </c>
      <c r="C10" s="35" t="s">
        <v>199</v>
      </c>
      <c r="D10" s="34">
        <f>BS!C33/BS!C29</f>
        <v>0.68736570691877952</v>
      </c>
      <c r="E10" s="34">
        <f>BS!D33/BS!D29</f>
        <v>0.67942966997757126</v>
      </c>
      <c r="F10" s="34">
        <f>BS!E33/BS!E29</f>
        <v>-0.23249173429516093</v>
      </c>
      <c r="G10" s="34">
        <f>BS!F33/BS!F29</f>
        <v>-0.24611950897839099</v>
      </c>
      <c r="H10" s="34">
        <f>BS!G33/BS!G29</f>
        <v>0.80981293075155891</v>
      </c>
      <c r="I10" s="34">
        <f>BS!H33/BS!H29</f>
        <v>0.6056948028013267</v>
      </c>
      <c r="J10" s="34">
        <f>BS!I33/BS!I29</f>
        <v>8.0983630201197185E-2</v>
      </c>
      <c r="K10" s="34">
        <f>BS!J33/BS!J29</f>
        <v>0.27179828274277429</v>
      </c>
      <c r="L10" s="34">
        <f>BS!K33/BS!K29</f>
        <v>-0.28995405438966848</v>
      </c>
      <c r="M10" s="34">
        <f>BS!L33/BS!L29</f>
        <v>0.41496030087755953</v>
      </c>
      <c r="N10" s="34">
        <f>BS!M33/BS!M29</f>
        <v>-0.12517363178156132</v>
      </c>
      <c r="O10" s="34">
        <f>BS!N33/BS!N29</f>
        <v>-0.74078879086663207</v>
      </c>
      <c r="P10" s="34">
        <f>BS!O33/BS!O29</f>
        <v>-0.47720048229748985</v>
      </c>
      <c r="Q10" s="34">
        <f>BS!P33/BS!P29</f>
        <v>-0.69712420218619331</v>
      </c>
      <c r="R10" s="34">
        <f>BS!Q33/BS!Q29</f>
        <v>-9.9646435728600053</v>
      </c>
      <c r="S10" s="34">
        <f>BS!R33/BS!R29</f>
        <v>-28.978701025506176</v>
      </c>
      <c r="T10" s="34">
        <f>BS!S33/BS!S29</f>
        <v>-0.50228819525932877</v>
      </c>
      <c r="U10" s="34">
        <f>BS!T33/BS!T29</f>
        <v>0.2428834611041778</v>
      </c>
      <c r="V10" s="34">
        <f>BS!U33/BS!U29</f>
        <v>-0.42172857187334595</v>
      </c>
      <c r="W10" s="34">
        <f>BS!V33/BS!V29</f>
        <v>7.385772830142516E-2</v>
      </c>
      <c r="X10" s="34">
        <f>BS!W33/BS!W29</f>
        <v>0.19819945890474858</v>
      </c>
      <c r="Y10" s="34">
        <f>BS!X33/BS!X29</f>
        <v>1.3251271745274133E-2</v>
      </c>
      <c r="Z10" s="34">
        <f>BS!Y33/BS!Y29</f>
        <v>-0.59407599958956114</v>
      </c>
      <c r="AA10" s="34">
        <f>BS!Z33/BS!Z29</f>
        <v>4.3418360527641552E-2</v>
      </c>
      <c r="AB10" s="34">
        <f>BS!AA33/BS!AA29</f>
        <v>-0.25731570061902082</v>
      </c>
      <c r="AC10" s="34">
        <f>BS!AB33/BS!AB29</f>
        <v>-0.39882162782209712</v>
      </c>
      <c r="AD10" s="34">
        <f>BS!AC33/BS!AC29</f>
        <v>0.40226127754489865</v>
      </c>
      <c r="AE10" s="34">
        <f>BS!AD33/BS!AD29</f>
        <v>-4.9901949842960326E-3</v>
      </c>
      <c r="AF10" s="34">
        <f>BS!AE33/BS!AE29</f>
        <v>-0.2484919513288063</v>
      </c>
      <c r="AG10" s="34">
        <f>BS!AF33/BS!AF29</f>
        <v>-0.11730228823765557</v>
      </c>
      <c r="AH10" s="34">
        <f>BS!AG33/BS!AG29</f>
        <v>-5.6615964168774707E-2</v>
      </c>
      <c r="AI10" s="34">
        <f>BS!AH33/BS!AH29</f>
        <v>0.12648483303594188</v>
      </c>
      <c r="AJ10" s="34">
        <f>BS!AI33/BS!AI29</f>
        <v>1.7485163204747776</v>
      </c>
      <c r="AK10" s="34">
        <f>BS!AJ33/BS!AJ29</f>
        <v>1.5041194764203492</v>
      </c>
      <c r="AL10" s="34">
        <f>BS!AK33/BS!AK29</f>
        <v>-6.7809007115365499E-2</v>
      </c>
      <c r="AM10" s="34">
        <f>BS!AL33/BS!AL29</f>
        <v>-4.718955191572264E-2</v>
      </c>
      <c r="AN10" s="34">
        <f>BS!AM33/BS!AM29</f>
        <v>-6.2436833239752958E-2</v>
      </c>
      <c r="AO10" s="34">
        <f>BS!AN33/BS!AN29</f>
        <v>0.28917506056355985</v>
      </c>
      <c r="AP10" s="34">
        <f>BS!AO33/BS!AO29</f>
        <v>0.60247188072194602</v>
      </c>
      <c r="AQ10" s="34">
        <f>BS!AP33/BS!AP29</f>
        <v>-0.31188247529901197</v>
      </c>
      <c r="AR10" s="34">
        <f>BS!AQ33/BS!AQ29</f>
        <v>6.2233684682664284E-2</v>
      </c>
      <c r="AS10" s="34">
        <f>BS!AR33/BS!AR29</f>
        <v>4.7978142076502729E-2</v>
      </c>
      <c r="AT10" s="34">
        <f>BS!AS33/BS!AS29</f>
        <v>6.2233684682664284E-2</v>
      </c>
      <c r="AU10" s="34">
        <f>BS!AT33/BS!AT29</f>
        <v>8.8148788927335631E-2</v>
      </c>
      <c r="AV10" s="34">
        <f>BS!AU33/BS!AU29</f>
        <v>4.9558106880317173E-3</v>
      </c>
      <c r="AW10" s="34">
        <f>BS!AV33/BS!AV29</f>
        <v>3.7378821774794929E-2</v>
      </c>
      <c r="AX10" s="34">
        <f>BS!AW33/BS!AW29</f>
        <v>0.50407272727272723</v>
      </c>
      <c r="AY10" s="34">
        <f>BS!AX33/BS!AX29</f>
        <v>-0.21936224280678746</v>
      </c>
      <c r="AZ10" s="34">
        <f>BS!AY33/BS!AY29</f>
        <v>-5.6038983640793592E-2</v>
      </c>
      <c r="BA10" s="34">
        <f>BS!AZ33/BS!AZ29</f>
        <v>-1.9235037360361027E-3</v>
      </c>
      <c r="BB10" s="34">
        <f>BS!BA33/BS!BA29</f>
        <v>-0.22623141941125036</v>
      </c>
      <c r="BC10" s="34">
        <f>BS!BB33/BS!BB29</f>
        <v>-0.1586809694080254</v>
      </c>
      <c r="BD10" s="34">
        <f>BS!BC33/BS!BC29</f>
        <v>6.6639795781270994E-2</v>
      </c>
      <c r="BE10" s="34">
        <f>BS!BD33/BS!BD29</f>
        <v>3.0455034037979219E-2</v>
      </c>
      <c r="BF10" s="34">
        <f>BS!BE33/BS!BE29</f>
        <v>9.1143688574095421E-3</v>
      </c>
      <c r="BG10" s="34">
        <f>BS!BF33/BS!BF29</f>
        <v>-0.11432724252491695</v>
      </c>
      <c r="BH10" s="34">
        <f>BS!BG33/BS!BG29</f>
        <v>4.9242868881324099E-2</v>
      </c>
      <c r="BI10" s="34">
        <f>BS!BH33/BS!BH29</f>
        <v>0.12497168742921856</v>
      </c>
      <c r="BJ10" s="34">
        <f>BS!BI33/BS!BI29</f>
        <v>-3.2874534879520248E-3</v>
      </c>
      <c r="BK10" s="34">
        <f>BS!BJ33/BS!BJ29</f>
        <v>-8.0361457427273617E-2</v>
      </c>
      <c r="BL10" s="34">
        <f>BS!BK33/BS!BK29</f>
        <v>6.4723091926294718E-2</v>
      </c>
      <c r="BM10" s="34">
        <f>BS!BL33/BS!BL29</f>
        <v>8.6771711249541958E-2</v>
      </c>
      <c r="BN10" s="34">
        <f>BS!BM33/BS!BM29</f>
        <v>-0.21529276693455798</v>
      </c>
      <c r="BO10" s="34">
        <f>BS!BN33/BS!BN29</f>
        <v>-0.74038518518518515</v>
      </c>
    </row>
    <row r="11" spans="1:67" s="25" customFormat="1" x14ac:dyDescent="0.25">
      <c r="A11" s="33" t="s">
        <v>252</v>
      </c>
      <c r="B11" s="23" t="s">
        <v>200</v>
      </c>
      <c r="C11" s="35" t="s">
        <v>201</v>
      </c>
      <c r="D11" s="36">
        <v>4.8622193850409619E-2</v>
      </c>
      <c r="E11" s="36">
        <v>6.1986611710368615E-2</v>
      </c>
      <c r="F11" s="36">
        <v>-2.129416784814658E-2</v>
      </c>
      <c r="G11" s="36">
        <v>-2.9231557068409793E-2</v>
      </c>
      <c r="H11" s="36">
        <v>0.20437659960408505</v>
      </c>
      <c r="I11" s="36">
        <v>1.688149242727377E-2</v>
      </c>
      <c r="J11" s="36">
        <v>6.3418559670200964E-3</v>
      </c>
      <c r="K11" s="36">
        <v>1.8023113807864862E-2</v>
      </c>
      <c r="L11" s="36">
        <v>-1.5130542814267638E-2</v>
      </c>
      <c r="M11" s="36">
        <v>1.1137789161679677E-2</v>
      </c>
      <c r="N11" s="36">
        <v>-7.2544746249552025E-3</v>
      </c>
      <c r="O11" s="36">
        <v>-3.5254287864121929E-2</v>
      </c>
      <c r="P11" s="36">
        <v>-2.4439407952462747E-2</v>
      </c>
      <c r="Q11" s="36">
        <v>-1.7863580164156647E-2</v>
      </c>
      <c r="R11" s="36">
        <v>-7.6166608331830768E-2</v>
      </c>
      <c r="S11" s="36">
        <v>-0.16442974315041328</v>
      </c>
      <c r="T11" s="36">
        <v>-1.0820954758238653E-2</v>
      </c>
      <c r="U11" s="36">
        <v>5.2632148240430686E-3</v>
      </c>
      <c r="V11" s="36">
        <v>1.6529351709138086E-2</v>
      </c>
      <c r="W11" s="36">
        <v>1.2969568491549951E-2</v>
      </c>
      <c r="X11" s="36">
        <v>6.238495798880337E-3</v>
      </c>
      <c r="Y11" s="36">
        <v>2.0681555942011791E-3</v>
      </c>
      <c r="Z11" s="36">
        <v>-1.1066688911638868E-2</v>
      </c>
      <c r="AA11" s="36">
        <v>4.7045616004630884E-3</v>
      </c>
      <c r="AB11" s="36">
        <v>-9.5083840655188975E-3</v>
      </c>
      <c r="AC11" s="36">
        <v>-8.861976207862745E-3</v>
      </c>
      <c r="AD11" s="36">
        <v>3.3028823929949221E-2</v>
      </c>
      <c r="AE11" s="36">
        <v>-3.0721104276405773E-3</v>
      </c>
      <c r="AF11" s="36">
        <v>-8.1082413678089243E-3</v>
      </c>
      <c r="AG11" s="36">
        <v>-3.190617421649894E-3</v>
      </c>
      <c r="AH11" s="36">
        <v>-5.9436507235595586E-3</v>
      </c>
      <c r="AI11" s="36">
        <v>9.9519881191698668E-3</v>
      </c>
      <c r="AJ11" s="36">
        <v>5.6314884996370447E-2</v>
      </c>
      <c r="AK11" s="36">
        <v>5.847547544124479E-2</v>
      </c>
      <c r="AL11" s="36">
        <v>-7.5245455502262843E-3</v>
      </c>
      <c r="AM11" s="36">
        <v>-9.2107889040696342E-4</v>
      </c>
      <c r="AN11" s="36">
        <v>-4.478504793778597E-3</v>
      </c>
      <c r="AO11" s="36">
        <v>1.8037974683544306E-2</v>
      </c>
      <c r="AP11" s="36">
        <v>6.1514989816394472E-2</v>
      </c>
      <c r="AQ11" s="36">
        <v>-3.1463292215143268E-2</v>
      </c>
      <c r="AR11" s="36">
        <v>4.3587970318311802E-3</v>
      </c>
      <c r="AS11" s="36">
        <v>3.3272185789508866E-3</v>
      </c>
      <c r="AT11" s="36">
        <v>4.10014768971095E-3</v>
      </c>
      <c r="AU11" s="36">
        <v>1.0103372121077149E-2</v>
      </c>
      <c r="AV11" s="36">
        <v>1.3489761667651948E-4</v>
      </c>
      <c r="AW11" s="36">
        <v>3.4514539723959534E-3</v>
      </c>
      <c r="AX11" s="36">
        <v>4.7896004459355705E-2</v>
      </c>
      <c r="AY11" s="36">
        <v>-1.5948708207953025E-2</v>
      </c>
      <c r="AZ11" s="36">
        <v>4.3225930350266747E-3</v>
      </c>
      <c r="BA11" s="36">
        <v>-5.6603773584905652E-4</v>
      </c>
      <c r="BB11" s="36">
        <v>-3.0465832218231001E-2</v>
      </c>
      <c r="BC11" s="36">
        <v>-6.7469414621966995E-3</v>
      </c>
      <c r="BD11" s="36">
        <v>9.3945554039924213E-4</v>
      </c>
      <c r="BE11" s="36">
        <v>9.2635255916956359E-4</v>
      </c>
      <c r="BF11" s="36">
        <v>-7.8385894325779543E-3</v>
      </c>
      <c r="BG11" s="36">
        <v>-9.2507202550739537E-3</v>
      </c>
      <c r="BH11" s="36">
        <v>9.0908435004076449E-4</v>
      </c>
      <c r="BI11" s="36">
        <v>5.2095193393530163E-3</v>
      </c>
      <c r="BJ11" s="36">
        <v>-3.9626178210944839E-3</v>
      </c>
      <c r="BK11" s="36">
        <v>6.1229942891303252E-3</v>
      </c>
      <c r="BL11" s="36">
        <v>3.1597046909282969E-3</v>
      </c>
      <c r="BM11" s="36">
        <v>3.6204664971081524E-4</v>
      </c>
      <c r="BN11" s="36">
        <v>-5.0043392168778719E-2</v>
      </c>
      <c r="BO11" s="36">
        <v>-1.6686849896628095E-2</v>
      </c>
    </row>
    <row r="12" spans="1:67" s="25" customFormat="1" ht="30" x14ac:dyDescent="0.25">
      <c r="A12" s="33" t="s">
        <v>253</v>
      </c>
      <c r="B12" s="23" t="s">
        <v>202</v>
      </c>
      <c r="C12" s="35" t="s">
        <v>203</v>
      </c>
      <c r="D12" s="36">
        <v>0.13827235201313998</v>
      </c>
      <c r="E12" s="36">
        <v>0.16941129475208472</v>
      </c>
      <c r="F12" s="36">
        <v>-5.912704479437398E-2</v>
      </c>
      <c r="G12" s="36">
        <v>-7.3229998339798069E-2</v>
      </c>
      <c r="H12" s="36">
        <v>0.46388990722201856</v>
      </c>
      <c r="I12" s="36">
        <v>4.0230359730596195E-2</v>
      </c>
      <c r="J12" s="36">
        <v>1.6532210575903913E-2</v>
      </c>
      <c r="K12" s="36">
        <v>4.7566701951524022E-2</v>
      </c>
      <c r="L12" s="36">
        <v>-4.0958462560978924E-2</v>
      </c>
      <c r="M12" s="36">
        <v>2.9476725872862285E-2</v>
      </c>
      <c r="N12" s="36">
        <v>-2.1996436654307314E-2</v>
      </c>
      <c r="O12" s="36">
        <v>-0.12703980883792707</v>
      </c>
      <c r="P12" s="36">
        <v>-9.1091609318770125E-2</v>
      </c>
      <c r="Q12" s="36">
        <v>-7.0838420037018068E-2</v>
      </c>
      <c r="R12" s="36">
        <v>-0.322374876281806</v>
      </c>
      <c r="S12" s="36">
        <v>-0.8033984546941918</v>
      </c>
      <c r="T12" s="36">
        <v>-6.5475191040894665E-2</v>
      </c>
      <c r="U12" s="36">
        <v>3.2647390813579931E-2</v>
      </c>
      <c r="V12" s="36">
        <v>6.727339270464805E-2</v>
      </c>
      <c r="W12" s="36">
        <v>3.7127516869232616E-2</v>
      </c>
      <c r="X12" s="36">
        <v>1.6408735229237838E-2</v>
      </c>
      <c r="Y12" s="36">
        <v>5.3158269732038925E-3</v>
      </c>
      <c r="Z12" s="36">
        <v>-2.8123028035698189E-2</v>
      </c>
      <c r="AA12" s="36">
        <v>1.1568040233661186E-2</v>
      </c>
      <c r="AB12" s="36">
        <v>-2.2625719670043988E-2</v>
      </c>
      <c r="AC12" s="36">
        <v>-2.2097310189864675E-2</v>
      </c>
      <c r="AD12" s="36">
        <v>8.7516083896416186E-2</v>
      </c>
      <c r="AE12" s="36">
        <v>-7.857033452416928E-3</v>
      </c>
      <c r="AF12" s="36">
        <v>-1.9891958969454785E-2</v>
      </c>
      <c r="AG12" s="36">
        <v>-8.1461239752624766E-3</v>
      </c>
      <c r="AH12" s="36">
        <v>-1.5966047770065626E-2</v>
      </c>
      <c r="AI12" s="36">
        <v>2.4768849481177944E-2</v>
      </c>
      <c r="AJ12" s="36">
        <v>0.13659975676598843</v>
      </c>
      <c r="AK12" s="36">
        <v>0.14018838050653823</v>
      </c>
      <c r="AL12" s="36">
        <v>-1.727664554482106E-2</v>
      </c>
      <c r="AM12" s="36">
        <v>-2.1130557043022354E-3</v>
      </c>
      <c r="AN12" s="36">
        <v>-9.9298280203973729E-3</v>
      </c>
      <c r="AO12" s="36">
        <v>4.0188250224736932E-2</v>
      </c>
      <c r="AP12" s="36">
        <v>0.13208749889052956</v>
      </c>
      <c r="AQ12" s="36">
        <v>-6.3522589425722656E-2</v>
      </c>
      <c r="AR12" s="36">
        <v>8.3999711836323029E-3</v>
      </c>
      <c r="AS12" s="36">
        <v>6.4085600051497363E-3</v>
      </c>
      <c r="AT12" s="36">
        <v>8.3257763465122425E-3</v>
      </c>
      <c r="AU12" s="36">
        <v>1.9148517080308403E-2</v>
      </c>
      <c r="AV12" s="36">
        <v>2.3530551653021256E-4</v>
      </c>
      <c r="AW12" s="36">
        <v>6.2798465233113417E-3</v>
      </c>
      <c r="AX12" s="36">
        <v>8.9771136825090178E-2</v>
      </c>
      <c r="AY12" s="36">
        <v>-3.0186251568915599E-2</v>
      </c>
      <c r="AZ12" s="36">
        <v>8.3703633670543006E-3</v>
      </c>
      <c r="BA12" s="36">
        <v>-1.1687822043483726E-3</v>
      </c>
      <c r="BB12" s="36">
        <v>-6.236748807027586E-2</v>
      </c>
      <c r="BC12" s="36">
        <v>-1.2964356198139852E-2</v>
      </c>
      <c r="BD12" s="36">
        <v>1.9281465827142201E-3</v>
      </c>
      <c r="BE12" s="36">
        <v>2.0869565217391307E-3</v>
      </c>
      <c r="BF12" s="36">
        <v>-1.8127781153018836E-2</v>
      </c>
      <c r="BG12" s="36">
        <v>-2.1487996723108176E-2</v>
      </c>
      <c r="BH12" s="36">
        <v>2.0954830698272611E-3</v>
      </c>
      <c r="BI12" s="36">
        <v>1.2333115129244666E-2</v>
      </c>
      <c r="BJ12" s="36">
        <v>-9.772273096602762E-3</v>
      </c>
      <c r="BK12" s="36">
        <v>1.4736497901793011E-2</v>
      </c>
      <c r="BL12" s="36">
        <v>7.285446810336966E-3</v>
      </c>
      <c r="BM12" s="36">
        <v>8.5367024852475118E-4</v>
      </c>
      <c r="BN12" s="36">
        <v>-0.126330329242335</v>
      </c>
      <c r="BO12" s="36">
        <v>-4.4414758347682742E-2</v>
      </c>
    </row>
    <row r="13" spans="1:67" s="25" customFormat="1" x14ac:dyDescent="0.25">
      <c r="A13" s="37" t="s">
        <v>254</v>
      </c>
      <c r="B13" s="18" t="s">
        <v>204</v>
      </c>
      <c r="C13" s="35" t="s">
        <v>205</v>
      </c>
      <c r="D13" s="38">
        <f>BS!C18/BS!C11</f>
        <v>0.64835924794431021</v>
      </c>
      <c r="E13" s="38">
        <f>BS!D18/BS!D11</f>
        <v>0.62090564869163745</v>
      </c>
      <c r="F13" s="38">
        <f>BS!E18/BS!E11</f>
        <v>0.65798936098579219</v>
      </c>
      <c r="G13" s="38">
        <f>BS!F18/BS!F11</f>
        <v>0.55455140085032162</v>
      </c>
      <c r="H13" s="38">
        <f>BS!G18/BS!G11</f>
        <v>0.56241651974141149</v>
      </c>
      <c r="I13" s="38">
        <f>BS!H18/BS!H11</f>
        <v>0.59642237240013607</v>
      </c>
      <c r="J13" s="38">
        <f>BS!I18/BS!I11</f>
        <v>0.63434708474976131</v>
      </c>
      <c r="K13" s="38">
        <f>BS!J18/BS!J11</f>
        <v>0.60889237958338893</v>
      </c>
      <c r="L13" s="38">
        <f>BS!K18/BS!K11</f>
        <v>0.65078266391490713</v>
      </c>
      <c r="M13" s="38">
        <f>BS!L18/BS!L11</f>
        <v>0.59882496110577288</v>
      </c>
      <c r="N13" s="38">
        <f>BS!M18/BS!M11</f>
        <v>0.71965961336810702</v>
      </c>
      <c r="O13" s="38">
        <f>BS!N18/BS!N11</f>
        <v>0.72548976893438555</v>
      </c>
      <c r="P13" s="38">
        <f>BS!O18/BS!O11</f>
        <v>0.73819955287204009</v>
      </c>
      <c r="Q13" s="38">
        <f>BS!P18/BS!P11</f>
        <v>0.75752007262718468</v>
      </c>
      <c r="R13" s="38">
        <f>BS!Q18/BS!Q11</f>
        <v>0.77011740272082652</v>
      </c>
      <c r="S13" s="38">
        <f>BS!R18/BS!R11</f>
        <v>0.82655975729780717</v>
      </c>
      <c r="T13" s="38">
        <f>BS!S18/BS!S11</f>
        <v>0.84319761407381122</v>
      </c>
      <c r="U13" s="38">
        <f>BS!T18/BS!T11</f>
        <v>0.83464337664228361</v>
      </c>
      <c r="V13" s="38">
        <f>BS!U18/BS!U11</f>
        <v>0.6783529439203293</v>
      </c>
      <c r="W13" s="38">
        <f>BS!V18/BS!V11</f>
        <v>0.62231598115899422</v>
      </c>
      <c r="X13" s="38">
        <f>BS!W18/BS!W11</f>
        <v>0.61730835563484976</v>
      </c>
      <c r="Y13" s="38">
        <f>BS!X18/BS!X11</f>
        <v>0.60507965453264267</v>
      </c>
      <c r="Z13" s="38">
        <f>BS!Y18/BS!Y11</f>
        <v>0.60793360623563053</v>
      </c>
      <c r="AA13" s="38">
        <f>BS!Z18/BS!Z11</f>
        <v>0.57738958349875702</v>
      </c>
      <c r="AB13" s="38">
        <f>BS!AA18/BS!AA11</f>
        <v>0.58207971836946704</v>
      </c>
      <c r="AC13" s="38">
        <f>BS!AB18/BS!AB11</f>
        <v>0.61485656805484434</v>
      </c>
      <c r="AD13" s="38">
        <f>BS!AC18/BS!AC11</f>
        <v>0.62941948883862819</v>
      </c>
      <c r="AE13" s="38">
        <f>BS!AD18/BS!AD11</f>
        <v>0.58499607983061119</v>
      </c>
      <c r="AF13" s="38">
        <f>BS!AE18/BS!AE11</f>
        <v>0.5996070744941342</v>
      </c>
      <c r="AG13" s="38">
        <f>BS!AF18/BS!AF11</f>
        <v>0.61674512113576685</v>
      </c>
      <c r="AH13" s="38">
        <f>BS!AG18/BS!AG11</f>
        <v>0.63826384813817738</v>
      </c>
      <c r="AI13" s="38">
        <f>BS!AH18/BS!AH11</f>
        <v>0.50293506021542278</v>
      </c>
      <c r="AJ13" s="38">
        <f>BS!AI18/BS!AI11</f>
        <v>0.59913448102776989</v>
      </c>
      <c r="AK13" s="38">
        <f>BS!AJ18/BS!AJ11</f>
        <v>0.54738103543921468</v>
      </c>
      <c r="AL13" s="38">
        <f>BS!AK18/BS!AK11</f>
        <v>0.58207403664662116</v>
      </c>
      <c r="AM13" s="38">
        <f>BS!AL18/BS!AL11</f>
        <v>0.54496021327957989</v>
      </c>
      <c r="AN13" s="38">
        <f>BS!AM18/BS!AM11</f>
        <v>0.55296567582996303</v>
      </c>
      <c r="AO13" s="38">
        <f>BS!AN18/BS!AN11</f>
        <v>0.54941717863066186</v>
      </c>
      <c r="AP13" s="38">
        <f>BS!AO18/BS!AO11</f>
        <v>0.52017256531117673</v>
      </c>
      <c r="AQ13" s="38">
        <f>BS!AP18/BS!AP11</f>
        <v>0.48893291736282585</v>
      </c>
      <c r="AR13" s="38">
        <f>BS!AQ18/BS!AQ11</f>
        <v>0.47307526523945276</v>
      </c>
      <c r="AS13" s="38">
        <f>BS!AR18/BS!AR11</f>
        <v>0.48828572470905834</v>
      </c>
      <c r="AT13" s="38">
        <f>BS!AS18/BS!AS11</f>
        <v>0.52544374681825901</v>
      </c>
      <c r="AU13" s="38">
        <f>BS!AT18/BS!AT11</f>
        <v>0.4083217298714063</v>
      </c>
      <c r="AV13" s="38">
        <f>BS!AU18/BS!AU11</f>
        <v>0.44399128915838804</v>
      </c>
      <c r="AW13" s="38">
        <f>BS!AV18/BS!AV11</f>
        <v>0.45661311553880213</v>
      </c>
      <c r="AX13" s="38">
        <f>BS!AW18/BS!AW11</f>
        <v>0.47515821009773063</v>
      </c>
      <c r="AY13" s="38">
        <f>BS!AX18/BS!AX11</f>
        <v>0.46808439023076714</v>
      </c>
      <c r="AZ13" s="38">
        <f>BS!AY18/BS!AY11</f>
        <v>0.49809358752166372</v>
      </c>
      <c r="BA13" s="38">
        <f>BS!AZ18/BS!AZ11</f>
        <v>0.53214653523613353</v>
      </c>
      <c r="BB13" s="38">
        <f>BS!BA18/BS!BA11</f>
        <v>0.49209153439739489</v>
      </c>
      <c r="BC13" s="38">
        <f>BS!BB18/BS!BB11</f>
        <v>0.46643202047821281</v>
      </c>
      <c r="BD13" s="38">
        <f>BS!BC18/BS!BC11</f>
        <v>0.55163377642443057</v>
      </c>
      <c r="BE13" s="38">
        <f>BS!BD18/BS!BD11</f>
        <v>0.56051143818134119</v>
      </c>
      <c r="BF13" s="38">
        <f>BS!BE18/BS!BE11</f>
        <v>0.57456321623144846</v>
      </c>
      <c r="BG13" s="38">
        <f>BS!BF18/BS!BF11</f>
        <v>0.5642719968266714</v>
      </c>
      <c r="BH13" s="38">
        <f>BS!BG18/BS!BG11</f>
        <v>0.56804572412473686</v>
      </c>
      <c r="BI13" s="38">
        <f>BS!BH18/BS!BH11</f>
        <v>0.58662545303363078</v>
      </c>
      <c r="BJ13" s="38">
        <f>BS!BI18/BS!BI11</f>
        <v>0.60215346274000492</v>
      </c>
      <c r="BK13" s="38">
        <f>BS!BJ18/BS!BJ11</f>
        <v>0.56567556691093202</v>
      </c>
      <c r="BL13" s="38">
        <f>BS!BK18/BS!BK11</f>
        <v>0.56691579702431905</v>
      </c>
      <c r="BM13" s="38">
        <f>BS!BL18/BS!BL11</f>
        <v>0.58448418619685005</v>
      </c>
      <c r="BN13" s="38">
        <f>BS!BM18/BS!BM11</f>
        <v>0.62376071172178149</v>
      </c>
      <c r="BO13" s="38">
        <f>BS!BN18/BS!BN11</f>
        <v>0.62484365374204265</v>
      </c>
    </row>
    <row r="14" spans="1:67" s="25" customFormat="1" x14ac:dyDescent="0.25">
      <c r="A14" s="39" t="s">
        <v>255</v>
      </c>
      <c r="B14" s="23" t="s">
        <v>206</v>
      </c>
      <c r="C14" s="35" t="s">
        <v>207</v>
      </c>
      <c r="D14" s="40">
        <f>(BS!C14+BS!C16)/BS!C11</f>
        <v>0.45778426276351591</v>
      </c>
      <c r="E14" s="40">
        <f>(BS!D14+BS!D16)/BS!D11</f>
        <v>0.41094829891755696</v>
      </c>
      <c r="F14" s="40">
        <f>(BS!E14+BS!E16)/BS!E11</f>
        <v>0.46174668372500172</v>
      </c>
      <c r="G14" s="40">
        <f>(BS!F14+BS!F16)/BS!F11</f>
        <v>0.38236127766270578</v>
      </c>
      <c r="H14" s="40">
        <f>(BS!G14+BS!G16)/BS!G11</f>
        <v>0.40962093284180162</v>
      </c>
      <c r="I14" s="40">
        <f>(BS!H14+BS!H16)/BS!H11</f>
        <v>0.43241695645171874</v>
      </c>
      <c r="J14" s="40">
        <f>(BS!I14+BS!I16)/BS!I11</f>
        <v>0.46405400478279057</v>
      </c>
      <c r="K14" s="40">
        <f>(BS!J14+BS!J16)/BS!J11</f>
        <v>0.33967091971567304</v>
      </c>
      <c r="L14" s="40">
        <f>(BS!K14+BS!K16)/BS!K11</f>
        <v>0.48277663121130338</v>
      </c>
      <c r="M14" s="40">
        <f>(BS!L14+BS!L16)/BS!L11</f>
        <v>0.4344540129919004</v>
      </c>
      <c r="N14" s="40">
        <f>(BS!M14+BS!M16)/BS!M11</f>
        <v>0.53826526496921467</v>
      </c>
      <c r="O14" s="40">
        <f>(BS!N14+BS!N16)/BS!N11</f>
        <v>0.52510787987164287</v>
      </c>
      <c r="P14" s="40">
        <f>(BS!O14+BS!O16)/BS!O11</f>
        <v>0.53030286535985494</v>
      </c>
      <c r="Q14" s="40">
        <f>(BS!P14+BS!P16)/BS!P11</f>
        <v>0.53959267788827092</v>
      </c>
      <c r="R14" s="40">
        <f>(BS!Q14+BS!Q16)/BS!Q11</f>
        <v>0.55085676130707817</v>
      </c>
      <c r="S14" s="40">
        <f>(BS!R14+BS!R16)/BS!R11</f>
        <v>0.56612924500542827</v>
      </c>
      <c r="T14" s="40">
        <f>(BS!S14+BS!S16)/BS!S11</f>
        <v>0.56754299528332874</v>
      </c>
      <c r="U14" s="40">
        <f>(BS!T14+BS!T16)/BS!T11</f>
        <v>0.54700055395647063</v>
      </c>
      <c r="V14" s="40">
        <f>(BS!U14+BS!U16)/BS!U11</f>
        <v>0.43014588410901072</v>
      </c>
      <c r="W14" s="40">
        <f>(BS!V14+BS!V16)/BS!V11</f>
        <v>0.37599205637963046</v>
      </c>
      <c r="X14" s="40">
        <f>(BS!W14+BS!W16)/BS!W11</f>
        <v>0.32797383288730297</v>
      </c>
      <c r="Y14" s="40">
        <f>(BS!X14+BS!X16)/BS!X11</f>
        <v>0.27342266272001298</v>
      </c>
      <c r="Z14" s="40">
        <f>(BS!Y14+BS!Y16)/BS!Y11</f>
        <v>0.23943924185498797</v>
      </c>
      <c r="AA14" s="40">
        <f>(BS!Z14+BS!Z16)/BS!Z11</f>
        <v>0.25956352575417935</v>
      </c>
      <c r="AB14" s="40">
        <f>(BS!AA14+BS!AA16)/BS!AA11</f>
        <v>0.2739309004866976</v>
      </c>
      <c r="AC14" s="40">
        <f>(BS!AB14+BS!AB16)/BS!AB11</f>
        <v>0.26630402769407824</v>
      </c>
      <c r="AD14" s="40">
        <f>(BS!AC14+BS!AC16)/BS!AC11</f>
        <v>0.23718027450334267</v>
      </c>
      <c r="AE14" s="40">
        <f>(BS!AD14+BS!AD16)/BS!AD11</f>
        <v>0.23870427838366953</v>
      </c>
      <c r="AF14" s="40">
        <f>(BS!AE14+BS!AE16)/BS!AE11</f>
        <v>0.22111406882045506</v>
      </c>
      <c r="AG14" s="40">
        <f>(BS!AF14+BS!AF16)/BS!AF11</f>
        <v>0.23886286040713661</v>
      </c>
      <c r="AH14" s="40">
        <f>(BS!AG14+BS!AG16)/BS!AG11</f>
        <v>0.22960409939483203</v>
      </c>
      <c r="AI14" s="40">
        <f>(BS!AH14+BS!AH16)/BS!AH11</f>
        <v>0.39554920705423929</v>
      </c>
      <c r="AJ14" s="40">
        <f>(BS!AI14+BS!AI16)/BS!AI11</f>
        <v>0.23617611547488235</v>
      </c>
      <c r="AK14" s="40">
        <f>(BS!AJ14+BS!AJ16)/BS!AJ11</f>
        <v>0.34118493139017209</v>
      </c>
      <c r="AL14" s="40">
        <f>(BS!AK14+BS!AK16)/BS!AK11</f>
        <v>0.33973877051326185</v>
      </c>
      <c r="AM14" s="40">
        <f>(BS!AL14+BS!AL16)/BS!AL11</f>
        <v>0.34955417740244327</v>
      </c>
      <c r="AN14" s="40">
        <f>(BS!AM14+BS!AM16)/BS!AM11</f>
        <v>0.32638916806702417</v>
      </c>
      <c r="AO14" s="40">
        <f>(BS!AN14+BS!AN16)/BS!AN11</f>
        <v>0.32630210158300055</v>
      </c>
      <c r="AP14" s="40">
        <f>(BS!AO14+BS!AO16)/BS!AO11</f>
        <v>0.31106059395585639</v>
      </c>
      <c r="AQ14" s="40">
        <f>(BS!AP14+BS!AP16)/BS!AP11</f>
        <v>0.34508302160188076</v>
      </c>
      <c r="AR14" s="40">
        <f>(BS!AQ14+BS!AQ16)/BS!AQ11</f>
        <v>0.35027488108651761</v>
      </c>
      <c r="AS14" s="40">
        <f>(BS!AR14+BS!AR16)/BS!AR11</f>
        <v>0.35010032468716934</v>
      </c>
      <c r="AT14" s="40">
        <f>(BS!AS14+BS!AS16)/BS!AS11</f>
        <v>0.34712370609197357</v>
      </c>
      <c r="AU14" s="40">
        <f>(BS!AT14+BS!AT16)/BS!AT11</f>
        <v>0.26665574576132356</v>
      </c>
      <c r="AV14" s="40">
        <f>(BS!AU14+BS!AU16)/BS!AU11</f>
        <v>0.25057520795980087</v>
      </c>
      <c r="AW14" s="40">
        <f>(BS!AV14+BS!AV16)/BS!AV11</f>
        <v>0.27151768084724465</v>
      </c>
      <c r="AX14" s="40">
        <f>(BS!AW14+BS!AW16)/BS!AW11</f>
        <v>0.27945941308837996</v>
      </c>
      <c r="AY14" s="40">
        <f>(BS!AX14+BS!AX16)/BS!AX11</f>
        <v>0.2934472359102781</v>
      </c>
      <c r="AZ14" s="40">
        <f>(BS!AY14+BS!AY16)/BS!AY11</f>
        <v>0.34424452497242791</v>
      </c>
      <c r="BA14" s="40">
        <f>(BS!AZ14+BS!AZ16)/BS!AZ11</f>
        <v>0.35855230248639103</v>
      </c>
      <c r="BB14" s="40">
        <f>(BS!BA14+BS!BA16)/BS!BA11</f>
        <v>0.30106443073446831</v>
      </c>
      <c r="BC14" s="40">
        <f>(BS!BB14+BS!BB16)/BS!BB11</f>
        <v>0.32498691023328874</v>
      </c>
      <c r="BD14" s="40">
        <f>(BS!BC14+BS!BC16)/BS!BC11</f>
        <v>0.44961058733969661</v>
      </c>
      <c r="BE14" s="40">
        <f>(BS!BD14+BS!BD16)/BS!BD11</f>
        <v>0.42730373798334964</v>
      </c>
      <c r="BF14" s="40">
        <f>(BS!BE14+BS!BE16)/BS!BE11</f>
        <v>0.40657523952658275</v>
      </c>
      <c r="BG14" s="40">
        <f>(BS!BF14+BS!BF16)/BS!BF11</f>
        <v>0.4528620424432695</v>
      </c>
      <c r="BH14" s="40">
        <f>(BS!BG14+BS!BG16)/BS!BG11</f>
        <v>0.40898699062559779</v>
      </c>
      <c r="BI14" s="40">
        <f>(BS!BH14+BS!BH16)/BS!BH11</f>
        <v>0.43726670462659178</v>
      </c>
      <c r="BJ14" s="40">
        <f>(BS!BI14+BS!BI16)/BS!BI11</f>
        <v>0.40646828600512475</v>
      </c>
      <c r="BK14" s="40">
        <f>(BS!BJ14+BS!BJ16)/BS!BJ11</f>
        <v>0.44059952644336509</v>
      </c>
      <c r="BL14" s="40">
        <f>(BS!BK14+BS!BK16)/BS!BK11</f>
        <v>0.44314968646597408</v>
      </c>
      <c r="BM14" s="40">
        <f>(BS!BL14+BS!BL16)/BS!BL11</f>
        <v>0.43076507547144743</v>
      </c>
      <c r="BN14" s="40">
        <f>(BS!BM14+BS!BM16)/BS!BM11</f>
        <v>0.44608925601810195</v>
      </c>
      <c r="BO14" s="40">
        <f>(BS!BN14+BS!BN16)/BS!BN11</f>
        <v>0.48053839117367037</v>
      </c>
    </row>
    <row r="15" spans="1:67" s="25" customFormat="1" x14ac:dyDescent="0.25">
      <c r="A15" s="39" t="s">
        <v>256</v>
      </c>
      <c r="B15" s="23" t="s">
        <v>208</v>
      </c>
      <c r="C15" s="35" t="s">
        <v>209</v>
      </c>
      <c r="D15" s="24">
        <f>BS!C18/BS!C21</f>
        <v>1.8438114585809686</v>
      </c>
      <c r="E15" s="24">
        <f>BS!D18/BS!D21</f>
        <v>1.6378657359275213</v>
      </c>
      <c r="F15" s="24">
        <f>BS!E18/BS!E21</f>
        <v>1.9238856512836668</v>
      </c>
      <c r="G15" s="24">
        <f>BS!F18/BS!F21</f>
        <v>1.2449279263845723</v>
      </c>
      <c r="H15" s="24">
        <f>BS!G18/BS!G21</f>
        <v>1.2852782271603429</v>
      </c>
      <c r="I15" s="24">
        <f>BS!H18/BS!H21</f>
        <v>1.4778380455506126</v>
      </c>
      <c r="J15" s="24">
        <f>BS!I18/BS!I21</f>
        <v>1.7348339321064594</v>
      </c>
      <c r="K15" s="24">
        <f>BS!J18/BS!J21</f>
        <v>1.5568410018060801</v>
      </c>
      <c r="L15" s="24">
        <f>BS!K18/BS!K21</f>
        <v>1.8635462695252125</v>
      </c>
      <c r="M15" s="24">
        <f>BS!L18/BS!L21</f>
        <v>1.4926775174156779</v>
      </c>
      <c r="N15" s="24">
        <f>BS!M18/BS!M21</f>
        <v>2.5670921768152914</v>
      </c>
      <c r="O15" s="24">
        <f>BS!N18/BS!N21</f>
        <v>2.6428514744901301</v>
      </c>
      <c r="P15" s="24">
        <f>BS!O18/BS!O21</f>
        <v>2.819703178395379</v>
      </c>
      <c r="Q15" s="24">
        <f>BS!P18/BS!P21</f>
        <v>3.1240527033913628</v>
      </c>
      <c r="R15" s="24">
        <f>BS!Q18/BS!Q21</f>
        <v>3.3500465534830473</v>
      </c>
      <c r="S15" s="24">
        <f>BS!R18/BS!R21</f>
        <v>4.7656745886654468</v>
      </c>
      <c r="T15" s="24">
        <f>BS!S18/BS!S21</f>
        <v>5.3774539787342786</v>
      </c>
      <c r="U15" s="24">
        <f>BS!T18/BS!T21</f>
        <v>5.0475351981317198</v>
      </c>
      <c r="V15" s="24">
        <f>BS!U18/BS!U21</f>
        <v>2.1089901857350548</v>
      </c>
      <c r="W15" s="24">
        <f>BS!V18/BS!V21</f>
        <v>1.6477159480263095</v>
      </c>
      <c r="X15" s="24">
        <f>BS!W18/BS!W21</f>
        <v>1.6130698559120804</v>
      </c>
      <c r="Y15" s="24">
        <f>BS!X18/BS!X21</f>
        <v>1.5321561967555208</v>
      </c>
      <c r="Z15" s="24">
        <f>BS!Y18/BS!Y21</f>
        <v>1.5505884102910301</v>
      </c>
      <c r="AA15" s="24">
        <f>BS!Z18/BS!Z21</f>
        <v>1.3662455087570204</v>
      </c>
      <c r="AB15" s="24">
        <f>BS!AA18/BS!AA21</f>
        <v>1.3928008377541745</v>
      </c>
      <c r="AC15" s="24">
        <f>BS!AB18/BS!AB21</f>
        <v>1.596439989529381</v>
      </c>
      <c r="AD15" s="24">
        <f>BS!AC18/BS!AC21</f>
        <v>1.6984689423253105</v>
      </c>
      <c r="AE15" s="24">
        <f>BS!AD18/BS!AD21</f>
        <v>1.4096157925251356</v>
      </c>
      <c r="AF15" s="24">
        <f>BS!AE18/BS!AE21</f>
        <v>1.4975466255718095</v>
      </c>
      <c r="AG15" s="24">
        <f>BS!AF18/BS!AF21</f>
        <v>1.6092250187036563</v>
      </c>
      <c r="AH15" s="24">
        <f>BS!AG18/BS!AG21</f>
        <v>1.7644458394691604</v>
      </c>
      <c r="AI15" s="24">
        <f>BS!AH18/BS!AH21</f>
        <v>1.0118095644271141</v>
      </c>
      <c r="AJ15" s="24">
        <f>BS!AI18/BS!AI21</f>
        <v>1.4946021861991947</v>
      </c>
      <c r="AK15" s="24">
        <f>BS!AJ18/BS!AJ21</f>
        <v>1.2093638983297688</v>
      </c>
      <c r="AL15" s="24">
        <f>BS!AK18/BS!AK21</f>
        <v>1.3927708511015209</v>
      </c>
      <c r="AM15" s="24">
        <f>BS!AL18/BS!AL21</f>
        <v>1.1976100314375535</v>
      </c>
      <c r="AN15" s="24">
        <f>BS!AM18/BS!AM21</f>
        <v>1.2369646936095975</v>
      </c>
      <c r="AO15" s="24">
        <f>BS!AN18/BS!AN21</f>
        <v>1.2193478148167349</v>
      </c>
      <c r="AP15" s="24">
        <f>BS!AO18/BS!AO21</f>
        <v>1.0840825840825841</v>
      </c>
      <c r="AQ15" s="24">
        <f>BS!AP18/BS!AP21</f>
        <v>0.95669029364964564</v>
      </c>
      <c r="AR15" s="24">
        <f>BS!AQ18/BS!AQ21</f>
        <v>0.89780424799081504</v>
      </c>
      <c r="AS15" s="24">
        <f>BS!AR18/BS!AR21</f>
        <v>0.95421556186103551</v>
      </c>
      <c r="AT15" s="24">
        <f>BS!AS18/BS!AS21</f>
        <v>1.1072317418542781</v>
      </c>
      <c r="AU15" s="24">
        <f>BS!AT18/BS!AT21</f>
        <v>0.69010769954871398</v>
      </c>
      <c r="AV15" s="24">
        <f>BS!AU18/BS!AU21</f>
        <v>0.79853297349664387</v>
      </c>
      <c r="AW15" s="24">
        <f>BS!AV18/BS!AV21</f>
        <v>0.84030941599108089</v>
      </c>
      <c r="AX15" s="24">
        <f>BS!AW18/BS!AW21</f>
        <v>0.90533608268162036</v>
      </c>
      <c r="AY15" s="24">
        <f>BS!AX18/BS!AX21</f>
        <v>0.87999746883503138</v>
      </c>
      <c r="AZ15" s="24">
        <f>BS!AY18/BS!AY21</f>
        <v>0.99240331491712708</v>
      </c>
      <c r="BA15" s="24">
        <f>BS!AZ18/BS!AZ21</f>
        <v>1.1374213836477987</v>
      </c>
      <c r="BB15" s="24">
        <f>BS!BA18/BS!BA21</f>
        <v>0.96885869742997033</v>
      </c>
      <c r="BC15" s="24">
        <f>BS!BB18/BS!BB21</f>
        <v>0.87417543477075721</v>
      </c>
      <c r="BD15" s="24">
        <f>BS!BC18/BS!BC21</f>
        <v>1.2303196525941165</v>
      </c>
      <c r="BE15" s="24">
        <f>BS!BD18/BS!BD21</f>
        <v>1.2753720730793865</v>
      </c>
      <c r="BF15" s="24">
        <f>BS!BE18/BS!BE21</f>
        <v>1.3505254791133092</v>
      </c>
      <c r="BG15" s="24">
        <f>BS!BF18/BS!BF21</f>
        <v>1.2950097141271162</v>
      </c>
      <c r="BH15" s="24">
        <f>BS!BG18/BS!BG21</f>
        <v>1.3150598474195299</v>
      </c>
      <c r="BI15" s="24">
        <f>BS!BH18/BS!BH21</f>
        <v>1.4191136279161292</v>
      </c>
      <c r="BJ15" s="24">
        <f>BS!BI18/BS!BI21</f>
        <v>1.5135319937358007</v>
      </c>
      <c r="BK15" s="24">
        <f>BS!BJ18/BS!BJ21</f>
        <v>1.302426305809343</v>
      </c>
      <c r="BL15" s="24">
        <f>BS!BK18/BS!BK21</f>
        <v>1.3090198006048106</v>
      </c>
      <c r="BM15" s="24">
        <f>BS!BL18/BS!BL21</f>
        <v>1.4066472725722747</v>
      </c>
      <c r="BN15" s="24">
        <f>BS!BM18/BS!BM21</f>
        <v>1.6578829780810338</v>
      </c>
      <c r="BO15" s="24">
        <f>BS!BN18/BS!BN21</f>
        <v>1.6655553343949043</v>
      </c>
    </row>
    <row r="16" spans="1:67" s="25" customFormat="1" x14ac:dyDescent="0.25">
      <c r="A16" s="39" t="s">
        <v>257</v>
      </c>
      <c r="B16" s="23" t="s">
        <v>210</v>
      </c>
      <c r="C16" s="35" t="s">
        <v>211</v>
      </c>
      <c r="D16" s="24">
        <f>(BS!C14+BS!C16)/BS!C21</f>
        <v>1.3018521320049274</v>
      </c>
      <c r="E16" s="24">
        <f>(BS!D14+BS!D16)/BS!D21</f>
        <v>1.0840264369523245</v>
      </c>
      <c r="F16" s="24">
        <f>(BS!E14+BS!E16)/BS!E21</f>
        <v>1.3500945030713498</v>
      </c>
      <c r="G16" s="24">
        <f>(BS!F14+BS!F16)/BS!F21</f>
        <v>0.85837351019309382</v>
      </c>
      <c r="H16" s="24">
        <f>(BS!G14+BS!G16)/BS!G21</f>
        <v>0.93609779921247827</v>
      </c>
      <c r="I16" s="24">
        <f>(BS!H14+BS!H16)/BS!H21</f>
        <v>1.0714591862372711</v>
      </c>
      <c r="J16" s="24">
        <f>(BS!I14+BS!I16)/BS!I21</f>
        <v>1.2691106386098689</v>
      </c>
      <c r="K16" s="24">
        <f>(BS!J14+BS!J16)/BS!J21</f>
        <v>0.86848453465021391</v>
      </c>
      <c r="L16" s="24">
        <f>(BS!K14+BS!K16)/BS!K21</f>
        <v>1.382453221319077</v>
      </c>
      <c r="M16" s="24">
        <f>(BS!L14+BS!L16)/BS!L21</f>
        <v>1.082953750535929</v>
      </c>
      <c r="N16" s="24">
        <f>(BS!M14+BS!M16)/BS!M21</f>
        <v>1.9200418157230954</v>
      </c>
      <c r="O16" s="24">
        <f>(BS!N14+BS!N16)/BS!N21</f>
        <v>1.9128900144568004</v>
      </c>
      <c r="P16" s="24">
        <f>(BS!O14+BS!O16)/BS!O21</f>
        <v>2.0255995403272142</v>
      </c>
      <c r="Q16" s="24">
        <f>(BS!P14+BS!P16)/BS!P21</f>
        <v>2.2253086419753085</v>
      </c>
      <c r="R16" s="24">
        <f>(BS!Q14+BS!Q16)/BS!Q21</f>
        <v>2.3962525559866892</v>
      </c>
      <c r="S16" s="24">
        <f>(BS!R14+BS!R16)/BS!R21</f>
        <v>3.2641170018281533</v>
      </c>
      <c r="T16" s="24">
        <f>(BS!S14+BS!S16)/BS!S21</f>
        <v>3.6194793333724355</v>
      </c>
      <c r="U16" s="24">
        <f>(BS!T14+BS!T16)/BS!T21</f>
        <v>3.3080051034493052</v>
      </c>
      <c r="V16" s="24">
        <f>(BS!U14+BS!U16)/BS!U21</f>
        <v>1.3373177726295487</v>
      </c>
      <c r="W16" s="24">
        <f>(BS!V14+BS!V16)/BS!V21</f>
        <v>0.99552016400755494</v>
      </c>
      <c r="X16" s="24">
        <f>(BS!W14+BS!W16)/BS!W21</f>
        <v>0.85701853624575752</v>
      </c>
      <c r="Y16" s="24">
        <f>(BS!X14+BS!X16)/BS!X21</f>
        <v>0.69234888973987552</v>
      </c>
      <c r="Z16" s="24">
        <f>(BS!Y14+BS!Y16)/BS!Y21</f>
        <v>0.61071095524420327</v>
      </c>
      <c r="AA16" s="24">
        <f>(BS!Z14+BS!Z16)/BS!Z21</f>
        <v>0.61419102705296402</v>
      </c>
      <c r="AB16" s="24">
        <f>(BS!AA14+BS!AA16)/BS!AA21</f>
        <v>0.65546208817132534</v>
      </c>
      <c r="AC16" s="24">
        <f>(BS!AB14+BS!AB16)/BS!AB21</f>
        <v>0.69144321012708854</v>
      </c>
      <c r="AD16" s="24">
        <f>(BS!AC14+BS!AC16)/BS!AC21</f>
        <v>0.64002360447946183</v>
      </c>
      <c r="AE16" s="24">
        <f>(BS!AD14+BS!AD16)/BS!AD21</f>
        <v>0.57518559893660648</v>
      </c>
      <c r="AF16" s="24">
        <f>(BS!AE14+BS!AE16)/BS!AE21</f>
        <v>0.55224269644898039</v>
      </c>
      <c r="AG16" s="24">
        <f>(BS!AF14+BS!AF16)/BS!AF21</f>
        <v>0.62324626143522766</v>
      </c>
      <c r="AH16" s="24">
        <f>(BS!AG14+BS!AG16)/BS!AG21</f>
        <v>0.634728097297107</v>
      </c>
      <c r="AI16" s="24">
        <f>(BS!AH14+BS!AH16)/BS!AH21</f>
        <v>0.79576967795327946</v>
      </c>
      <c r="AJ16" s="24">
        <f>(BS!AI14+BS!AI16)/BS!AI21</f>
        <v>0.58916545399167486</v>
      </c>
      <c r="AK16" s="24">
        <f>(BS!AJ14+BS!AJ16)/BS!AJ21</f>
        <v>0.75380167006756527</v>
      </c>
      <c r="AL16" s="24">
        <f>(BS!AK14+BS!AK16)/BS!AK21</f>
        <v>0.81291764753150786</v>
      </c>
      <c r="AM16" s="24">
        <f>(BS!AL14+BS!AL16)/BS!AL21</f>
        <v>0.76818376679051159</v>
      </c>
      <c r="AN16" s="24">
        <f>(BS!AM14+BS!AM16)/BS!AM21</f>
        <v>0.73012104534254219</v>
      </c>
      <c r="AO16" s="24">
        <f>(BS!AN14+BS!AN16)/BS!AN21</f>
        <v>0.72417785611834051</v>
      </c>
      <c r="AP16" s="24">
        <f>(BS!AO14+BS!AO16)/BS!AO21</f>
        <v>0.64827596645778462</v>
      </c>
      <c r="AQ16" s="24">
        <f>(BS!AP14+BS!AP16)/BS!AP21</f>
        <v>0.67522059887169106</v>
      </c>
      <c r="AR16" s="24">
        <f>(BS!AQ14+BS!AQ16)/BS!AQ21</f>
        <v>0.66475315729047069</v>
      </c>
      <c r="AS16" s="24">
        <f>(BS!AR14+BS!AR16)/BS!AR21</f>
        <v>0.6841715027162677</v>
      </c>
      <c r="AT16" s="24">
        <f>(BS!AS14+BS!AS16)/BS!AS21</f>
        <v>0.73147009182710188</v>
      </c>
      <c r="AU16" s="24">
        <f>(BS!AT14+BS!AT16)/BS!AT21</f>
        <v>0.45067692904011736</v>
      </c>
      <c r="AV16" s="24">
        <f>(BS!AU14+BS!AU16)/BS!AU21</f>
        <v>0.4506677738564806</v>
      </c>
      <c r="AW16" s="24">
        <f>(BS!AV14+BS!AV16)/BS!AV21</f>
        <v>0.49967654467124545</v>
      </c>
      <c r="AX16" s="24">
        <f>(BS!AW14+BS!AW16)/BS!AW21</f>
        <v>0.53246410340231853</v>
      </c>
      <c r="AY16" s="24">
        <f>(BS!AX14+BS!AX16)/BS!AX21</f>
        <v>0.55168006074795917</v>
      </c>
      <c r="AZ16" s="24">
        <f>(BS!AY14+BS!AY16)/BS!AY21</f>
        <v>0.68587393269713715</v>
      </c>
      <c r="BA16" s="24">
        <f>(BS!AZ14+BS!AZ16)/BS!AZ21</f>
        <v>0.76637735849056599</v>
      </c>
      <c r="BB16" s="24">
        <f>(BS!BA14+BS!BA16)/BS!BA21</f>
        <v>0.5927533229383608</v>
      </c>
      <c r="BC16" s="24">
        <f>(BS!BB14+BS!BB16)/BS!BB21</f>
        <v>0.60908248378127883</v>
      </c>
      <c r="BD16" s="24">
        <f>(BS!BC14+BS!BC16)/BS!BC21</f>
        <v>1.0027753289581087</v>
      </c>
      <c r="BE16" s="24">
        <f>(BS!BD14+BS!BD16)/BS!BD21</f>
        <v>0.97227499212974522</v>
      </c>
      <c r="BF16" s="24">
        <f>(BS!BE14+BS!BE16)/BS!BE21</f>
        <v>0.95566545968382932</v>
      </c>
      <c r="BG16" s="24">
        <f>(BS!BF14+BS!BF16)/BS!BF21</f>
        <v>1.03932278656675</v>
      </c>
      <c r="BH16" s="24">
        <f>(BS!BG14+BS!BG16)/BS!BG21</f>
        <v>0.94682936011426921</v>
      </c>
      <c r="BI16" s="24">
        <f>(BS!BH14+BS!BH16)/BS!BH21</f>
        <v>1.0577978441961648</v>
      </c>
      <c r="BJ16" s="24">
        <f>(BS!BI14+BS!BI16)/BS!BI21</f>
        <v>1.0216710413128349</v>
      </c>
      <c r="BK16" s="24">
        <f>(BS!BJ14+BS!BJ16)/BS!BJ21</f>
        <v>1.0144479400103432</v>
      </c>
      <c r="BL16" s="24">
        <f>(BS!BK14+BS!BK16)/BS!BK21</f>
        <v>1.0232414006817478</v>
      </c>
      <c r="BM16" s="24">
        <f>(BS!BL14+BS!BL16)/BS!BL21</f>
        <v>1.0366995940027492</v>
      </c>
      <c r="BN16" s="24">
        <f>(BS!BM14+BS!BM16)/BS!BM21</f>
        <v>1.1856530402753456</v>
      </c>
      <c r="BO16" s="24">
        <f>(BS!BN14+BS!BN16)/BS!BN21</f>
        <v>1.2809016719745223</v>
      </c>
    </row>
    <row r="17" spans="1:113" s="25" customFormat="1" x14ac:dyDescent="0.25">
      <c r="A17" s="39" t="s">
        <v>258</v>
      </c>
      <c r="B17" s="25" t="s">
        <v>212</v>
      </c>
      <c r="C17" s="35" t="s">
        <v>213</v>
      </c>
      <c r="D17" s="41">
        <f>BS!C16/BS!C21</f>
        <v>0.56333340537269561</v>
      </c>
      <c r="E17" s="41">
        <f>BS!D16/BS!D21</f>
        <v>0.55175998811822369</v>
      </c>
      <c r="F17" s="41">
        <f>BS!E16/BS!E21</f>
        <v>0.7274373917152307</v>
      </c>
      <c r="G17" s="41">
        <f>BS!F16/BS!F21</f>
        <v>0.40554563030762841</v>
      </c>
      <c r="H17" s="41">
        <f>BS!G16/BS!G21</f>
        <v>0.74081987729312293</v>
      </c>
      <c r="I17" s="41">
        <f>BS!H16/BS!H21</f>
        <v>0.84021814634723102</v>
      </c>
      <c r="J17" s="41">
        <f>BS!I16/BS!I21</f>
        <v>0.83841923894713688</v>
      </c>
      <c r="K17" s="41">
        <f>BS!J16/BS!J21</f>
        <v>0.77747325612235862</v>
      </c>
      <c r="L17" s="41">
        <f>BS!K16/BS!K21</f>
        <v>0.96908697470587168</v>
      </c>
      <c r="M17" s="41">
        <f>BS!L16/BS!L21</f>
        <v>1.0099158954124476</v>
      </c>
      <c r="N17" s="41">
        <f>BS!M16/BS!M21</f>
        <v>1.8408413016582426</v>
      </c>
      <c r="O17" s="41">
        <f>BS!N16/BS!N21</f>
        <v>0.67308309382428944</v>
      </c>
      <c r="P17" s="41">
        <f>BS!O16/BS!O21</f>
        <v>1.4637138234493603</v>
      </c>
      <c r="Q17" s="41">
        <f>BS!P16/BS!P21</f>
        <v>1.596537949400799</v>
      </c>
      <c r="R17" s="41">
        <f>BS!Q16/BS!Q21</f>
        <v>1.7938237560864783</v>
      </c>
      <c r="S17" s="41">
        <f>BS!R16/BS!R21</f>
        <v>0.63805484460694695</v>
      </c>
      <c r="T17" s="41">
        <f>BS!S16/BS!S21</f>
        <v>2.4293781997033861</v>
      </c>
      <c r="U17" s="41">
        <f>BS!T16/BS!T21</f>
        <v>1.7286218448521566</v>
      </c>
      <c r="V17" s="41">
        <f>BS!U16/BS!U21</f>
        <v>0.55208956468459847</v>
      </c>
      <c r="W17" s="41">
        <f>BS!V16/BS!V21</f>
        <v>0.26689508768266562</v>
      </c>
      <c r="X17" s="41">
        <f>BS!W16/BS!W21</f>
        <v>4.8202319827939884E-2</v>
      </c>
      <c r="Y17" s="41">
        <f>BS!X16/BS!X21</f>
        <v>0.30285876026040193</v>
      </c>
      <c r="Z17" s="41">
        <f>BS!Y16/BS!Y21</f>
        <v>0.33864342393574115</v>
      </c>
      <c r="AA17" s="41">
        <f>BS!Z16/BS!Z21</f>
        <v>0.2778659405522747</v>
      </c>
      <c r="AB17" s="41">
        <f>BS!AA16/BS!AA21</f>
        <v>4.6185801907962114E-2</v>
      </c>
      <c r="AC17" s="41">
        <f>BS!AB16/BS!AB21</f>
        <v>5.3058979585234083E-2</v>
      </c>
      <c r="AD17" s="41">
        <f>BS!AC16/BS!AC21</f>
        <v>5.2824453809590527E-2</v>
      </c>
      <c r="AE17" s="41">
        <f>BS!AD16/BS!AD21</f>
        <v>5.1014607520115385E-2</v>
      </c>
      <c r="AF17" s="41">
        <f>BS!AE16/BS!AE21</f>
        <v>0.23359619146918886</v>
      </c>
      <c r="AG17" s="41">
        <f>BS!AF16/BS!AF21</f>
        <v>0.56733749483663554</v>
      </c>
      <c r="AH17" s="41">
        <f>BS!AG16/BS!AG21</f>
        <v>0.58270899458482706</v>
      </c>
      <c r="AI17" s="41">
        <f>BS!AH16/BS!AH21</f>
        <v>0.65022161972796355</v>
      </c>
      <c r="AJ17" s="41">
        <f>BS!AI16/BS!AI21</f>
        <v>0.48356966394801854</v>
      </c>
      <c r="AK17" s="41">
        <f>BS!AJ16/BS!AJ21</f>
        <v>0.62117971635360403</v>
      </c>
      <c r="AL17" s="41">
        <f>BS!AK16/BS!AK21</f>
        <v>0.69899791986646231</v>
      </c>
      <c r="AM17" s="41">
        <f>BS!AL16/BS!AL21</f>
        <v>0.43807159188339523</v>
      </c>
      <c r="AN17" s="41">
        <f>BS!AM16/BS!AM21</f>
        <v>0.59718699976618295</v>
      </c>
      <c r="AO17" s="41">
        <f>BS!AN16/BS!AN21</f>
        <v>0.60908635318920978</v>
      </c>
      <c r="AP17" s="41">
        <f>BS!AO16/BS!AO21</f>
        <v>0.56442042805679171</v>
      </c>
      <c r="AQ17" s="41">
        <f>BS!AP16/BS!AP21</f>
        <v>0.30838998987415017</v>
      </c>
      <c r="AR17" s="41">
        <f>BS!AQ16/BS!AQ21</f>
        <v>0.48847588978185985</v>
      </c>
      <c r="AS17" s="41">
        <f>BS!AR16/BS!AR21</f>
        <v>0.49071050717921666</v>
      </c>
      <c r="AT17" s="41">
        <f>BS!AS16/BS!AS21</f>
        <v>0.57138770489458479</v>
      </c>
      <c r="AU17" s="41">
        <f>BS!AT16/BS!AT21</f>
        <v>0.28191533541903152</v>
      </c>
      <c r="AV17" s="41">
        <f>BS!AU16/BS!AU21</f>
        <v>0.32359006297142068</v>
      </c>
      <c r="AW17" s="41">
        <f>BS!AV16/BS!AV21</f>
        <v>0.35542923210328548</v>
      </c>
      <c r="AX17" s="41">
        <f>BS!AW16/BS!AW21</f>
        <v>0.34299796313526287</v>
      </c>
      <c r="AY17" s="41">
        <f>BS!AX16/BS!AX21</f>
        <v>0.28503448712269819</v>
      </c>
      <c r="AZ17" s="41">
        <f>BS!AY16/BS!AY21</f>
        <v>0.3255650426921145</v>
      </c>
      <c r="BA17" s="41">
        <f>BS!AZ16/BS!AZ21</f>
        <v>0.37698113207547168</v>
      </c>
      <c r="BB17" s="41">
        <f>BS!BA16/BS!BA21</f>
        <v>0.33364590943289246</v>
      </c>
      <c r="BC17" s="41">
        <f>BS!BB16/BS!BB21</f>
        <v>0.23679877882571007</v>
      </c>
      <c r="BD17" s="41">
        <f>BS!BC16/BS!BC21</f>
        <v>0.56839825426366719</v>
      </c>
      <c r="BE17" s="41">
        <f>BS!BD16/BS!BD21</f>
        <v>0.5687751712458885</v>
      </c>
      <c r="BF17" s="41">
        <f>BS!BE16/BS!BE21</f>
        <v>0.60030468956990191</v>
      </c>
      <c r="BG17" s="41">
        <f>BS!BF16/BS!BF21</f>
        <v>0.63079655842353599</v>
      </c>
      <c r="BH17" s="41">
        <f>BS!BG16/BS!BG21</f>
        <v>0.62411834398148658</v>
      </c>
      <c r="BI17" s="41">
        <f>BS!BH16/BS!BH21</f>
        <v>0.7022323283118701</v>
      </c>
      <c r="BJ17" s="41">
        <f>BS!BI16/BS!BI21</f>
        <v>0.72298564086728268</v>
      </c>
      <c r="BK17" s="41">
        <f>BS!BJ16/BS!BJ21</f>
        <v>0.79917255645578344</v>
      </c>
      <c r="BL17" s="41">
        <f>BS!BK16/BS!BK21</f>
        <v>0.85864954104912228</v>
      </c>
      <c r="BM17" s="41">
        <f>BS!BL16/BS!BL21</f>
        <v>0.92177360058821645</v>
      </c>
      <c r="BN17" s="41">
        <f>BS!BM16/BS!BM21</f>
        <v>1.0503592778213875</v>
      </c>
      <c r="BO17" s="41">
        <f>BS!BN16/BS!BN21</f>
        <v>1.04296875</v>
      </c>
    </row>
    <row r="18" spans="1:113" s="25" customFormat="1" x14ac:dyDescent="0.25">
      <c r="A18" s="39" t="s">
        <v>259</v>
      </c>
      <c r="B18" s="23" t="s">
        <v>214</v>
      </c>
      <c r="C18" s="35" t="s">
        <v>215</v>
      </c>
      <c r="D18" s="24">
        <f>BS!C21/BS!C18</f>
        <v>0.54235480278966186</v>
      </c>
      <c r="E18" s="24">
        <f>BS!D21/BS!D18</f>
        <v>0.61055065629888228</v>
      </c>
      <c r="F18" s="24">
        <f>BS!E21/BS!E18</f>
        <v>0.51978141181767945</v>
      </c>
      <c r="G18" s="24">
        <f>BS!F21/BS!F18</f>
        <v>0.80325935245434332</v>
      </c>
      <c r="H18" s="24">
        <f>BS!G21/BS!G18</f>
        <v>0.77804165578169904</v>
      </c>
      <c r="I18" s="24">
        <f>BS!H21/BS!H18</f>
        <v>0.67666413313065044</v>
      </c>
      <c r="J18" s="24">
        <f>BS!I21/BS!I18</f>
        <v>0.57642404929547708</v>
      </c>
      <c r="K18" s="24">
        <f>BS!J21/BS!J18</f>
        <v>0.64232635114305647</v>
      </c>
      <c r="L18" s="24">
        <f>BS!K21/BS!K18</f>
        <v>0.53661130735153484</v>
      </c>
      <c r="M18" s="24">
        <f>BS!L21/BS!L18</f>
        <v>0.66993706834369238</v>
      </c>
      <c r="N18" s="24">
        <f>BS!M21/BS!M18</f>
        <v>0.38954580946937006</v>
      </c>
      <c r="O18" s="24">
        <f>BS!N21/BS!N18</f>
        <v>0.37837918992134212</v>
      </c>
      <c r="P18" s="24">
        <f>BS!O21/BS!O18</f>
        <v>0.35464725779011763</v>
      </c>
      <c r="Q18" s="24">
        <f>BS!P21/BS!P18</f>
        <v>0.32009703258668937</v>
      </c>
      <c r="R18" s="24">
        <f>BS!Q21/BS!Q18</f>
        <v>0.29850331451671885</v>
      </c>
      <c r="S18" s="24">
        <f>BS!R21/BS!R18</f>
        <v>0.20983388214931276</v>
      </c>
      <c r="T18" s="24">
        <f>BS!S21/BS!S18</f>
        <v>0.18596161007692633</v>
      </c>
      <c r="U18" s="24">
        <f>BS!T21/BS!T18</f>
        <v>0.19811649859720387</v>
      </c>
      <c r="V18" s="24">
        <f>BS!U21/BS!U18</f>
        <v>0.47416057540896805</v>
      </c>
      <c r="W18" s="24">
        <f>BS!V21/BS!V18</f>
        <v>0.60690072290544628</v>
      </c>
      <c r="X18" s="24">
        <f>BS!W21/BS!W18</f>
        <v>0.61993595400403079</v>
      </c>
      <c r="Y18" s="24">
        <f>BS!X21/BS!X18</f>
        <v>0.65267497016139109</v>
      </c>
      <c r="Z18" s="24">
        <f>BS!Y21/BS!Y18</f>
        <v>0.6449164674282003</v>
      </c>
      <c r="AA18" s="24">
        <f>BS!Z21/BS!Z18</f>
        <v>0.73193287267218732</v>
      </c>
      <c r="AB18" s="24">
        <f>BS!AA21/BS!AA18</f>
        <v>0.7179777416076607</v>
      </c>
      <c r="AC18" s="24">
        <f>BS!AB21/BS!AB18</f>
        <v>0.6263937301487873</v>
      </c>
      <c r="AD18" s="24">
        <f>BS!AC21/BS!AC18</f>
        <v>0.58876554941943027</v>
      </c>
      <c r="AE18" s="24">
        <f>BS!AD21/BS!AD18</f>
        <v>0.70941316442591473</v>
      </c>
      <c r="AF18" s="24">
        <f>BS!AE21/BS!AE18</f>
        <v>0.66775884164419197</v>
      </c>
      <c r="AG18" s="24">
        <f>BS!AF21/BS!AF18</f>
        <v>0.62141713456926628</v>
      </c>
      <c r="AH18" s="24">
        <f>BS!AG21/BS!AG18</f>
        <v>0.56675018163258184</v>
      </c>
      <c r="AI18" s="24">
        <f>BS!AH21/BS!AH18</f>
        <v>0.98832827357804165</v>
      </c>
      <c r="AJ18" s="24">
        <f>BS!AI21/BS!AI18</f>
        <v>0.66907435920659353</v>
      </c>
      <c r="AK18" s="24">
        <f>BS!AJ21/BS!AJ18</f>
        <v>0.82688097551207074</v>
      </c>
      <c r="AL18" s="24">
        <f>BS!AK21/BS!AK18</f>
        <v>0.71799319982114462</v>
      </c>
      <c r="AM18" s="24">
        <f>BS!AL21/BS!AL18</f>
        <v>0.83499634584694327</v>
      </c>
      <c r="AN18" s="24">
        <f>BS!AM21/BS!AM18</f>
        <v>0.80843051153052015</v>
      </c>
      <c r="AO18" s="24">
        <f>BS!AN21/BS!AN18</f>
        <v>0.82011054421768703</v>
      </c>
      <c r="AP18" s="24">
        <f>BS!AO21/BS!AO18</f>
        <v>0.92243894947012761</v>
      </c>
      <c r="AQ18" s="24">
        <f>BS!AP21/BS!AP18</f>
        <v>1.0452703520019353</v>
      </c>
      <c r="AR18" s="24">
        <f>BS!AQ21/BS!AQ18</f>
        <v>1.1138285458527153</v>
      </c>
      <c r="AS18" s="24">
        <f>BS!AR21/BS!AR18</f>
        <v>1.0479812318818924</v>
      </c>
      <c r="AT18" s="24">
        <f>BS!AS21/BS!AS18</f>
        <v>0.90315329862681015</v>
      </c>
      <c r="AU18" s="24">
        <f>BS!AT21/BS!AT18</f>
        <v>1.4490491855893446</v>
      </c>
      <c r="AV18" s="24">
        <f>BS!AU21/BS!AU18</f>
        <v>1.2522964400845782</v>
      </c>
      <c r="AW18" s="24">
        <f>BS!AV21/BS!AV18</f>
        <v>1.1900378372180636</v>
      </c>
      <c r="AX18" s="24">
        <f>BS!AW21/BS!AW18</f>
        <v>1.1045621831817236</v>
      </c>
      <c r="AY18" s="24">
        <f>BS!AX21/BS!AX18</f>
        <v>1.1363669049228424</v>
      </c>
      <c r="AZ18" s="24">
        <f>BS!AY21/BS!AY18</f>
        <v>1.0076548364648574</v>
      </c>
      <c r="BA18" s="24">
        <f>BS!AZ21/BS!AZ18</f>
        <v>0.87918164224495443</v>
      </c>
      <c r="BB18" s="24">
        <f>BS!BA21/BS!BA18</f>
        <v>1.0321422542344267</v>
      </c>
      <c r="BC18" s="24">
        <f>BS!BB21/BS!BB18</f>
        <v>1.1439351418771437</v>
      </c>
      <c r="BD18" s="24">
        <f>BS!BC21/BS!BC18</f>
        <v>0.81279690029457807</v>
      </c>
      <c r="BE18" s="24">
        <f>BS!BD21/BS!BD18</f>
        <v>0.78408491224486321</v>
      </c>
      <c r="BF18" s="24">
        <f>BS!BE21/BS!BE18</f>
        <v>0.74045252419565788</v>
      </c>
      <c r="BG18" s="24">
        <f>BS!BF21/BS!BF18</f>
        <v>0.77219497976819151</v>
      </c>
      <c r="BH18" s="24">
        <f>BS!BG21/BS!BG18</f>
        <v>0.76042166595097971</v>
      </c>
      <c r="BI18" s="24">
        <f>BS!BH21/BS!BH18</f>
        <v>0.7046652081471666</v>
      </c>
      <c r="BJ18" s="24">
        <f>BS!BI21/BS!BI18</f>
        <v>0.66070621839432231</v>
      </c>
      <c r="BK18" s="24">
        <f>BS!BJ21/BS!BJ18</f>
        <v>0.76779775987293819</v>
      </c>
      <c r="BL18" s="24">
        <f>BS!BK21/BS!BK18</f>
        <v>0.76393038481004394</v>
      </c>
      <c r="BM18" s="24">
        <f>BS!BL21/BS!BL18</f>
        <v>0.71091027544619867</v>
      </c>
      <c r="BN18" s="24">
        <f>BS!BM21/BS!BM18</f>
        <v>0.60317888127271801</v>
      </c>
      <c r="BO18" s="24">
        <f>BS!BN21/BS!BN18</f>
        <v>0.60040034656867147</v>
      </c>
    </row>
    <row r="19" spans="1:113" s="25" customFormat="1" x14ac:dyDescent="0.25">
      <c r="A19" s="39" t="s">
        <v>260</v>
      </c>
      <c r="B19" s="23" t="s">
        <v>216</v>
      </c>
      <c r="C19" s="35" t="s">
        <v>217</v>
      </c>
      <c r="D19" s="24">
        <f>(BS!C14+BS!C16)/(BS!C14+BS!C16+BS!C21)</f>
        <v>0.56556722906045498</v>
      </c>
      <c r="E19" s="24">
        <f>(BS!D14+BS!D16)/(BS!D14+BS!D16+BS!D21)</f>
        <v>0.52015963796390341</v>
      </c>
      <c r="F19" s="24">
        <f>(BS!E14+BS!E16)/(BS!E14+BS!E16+BS!E21)</f>
        <v>0.57448519678970555</v>
      </c>
      <c r="G19" s="24">
        <f>(BS!F14+BS!F16)/(BS!F14+BS!F16+BS!F21)</f>
        <v>0.46189504181207613</v>
      </c>
      <c r="H19" s="24">
        <f>(BS!G14+BS!G16)/(BS!G14+BS!G16+BS!G21)</f>
        <v>0.48349716610041221</v>
      </c>
      <c r="I19" s="24">
        <f>(BS!H14+BS!H16)/(BS!H14+BS!H16+BS!H21)</f>
        <v>0.51724851416625639</v>
      </c>
      <c r="J19" s="24">
        <f>(BS!I14+BS!I16)/(BS!I14+BS!I16+BS!I21)</f>
        <v>0.55929870364865397</v>
      </c>
      <c r="K19" s="24">
        <f>(BS!J14+BS!J16)/(BS!J14+BS!J16+BS!J21)</f>
        <v>0.4648069162706755</v>
      </c>
      <c r="L19" s="24">
        <f>(BS!K14+BS!K16)/(BS!K14+BS!K16+BS!K21)</f>
        <v>0.5802645814609797</v>
      </c>
      <c r="M19" s="24">
        <f>(BS!L14+BS!L16)/(BS!L14+BS!L16+BS!L21)</f>
        <v>0.51991252818613609</v>
      </c>
      <c r="N19" s="24">
        <f>(BS!M14+BS!M16)/(BS!M14+BS!M16+BS!M21)</f>
        <v>0.65753915076987757</v>
      </c>
      <c r="O19" s="24">
        <f>(BS!N14+BS!N16)/(BS!N14+BS!N16+BS!N21)</f>
        <v>0.65669833222780249</v>
      </c>
      <c r="P19" s="24">
        <f>(BS!O14+BS!O16)/(BS!O14+BS!O16+BS!O21)</f>
        <v>0.66948699367800291</v>
      </c>
      <c r="Q19" s="24">
        <f>(BS!P14+BS!P16)/(BS!P14+BS!P16+BS!P21)</f>
        <v>0.68995215311004787</v>
      </c>
      <c r="R19" s="24">
        <f>(BS!Q14+BS!Q16)/(BS!Q14+BS!Q16+BS!Q21)</f>
        <v>0.70555782188893279</v>
      </c>
      <c r="S19" s="24">
        <f>(BS!R14+BS!R16)/(BS!R14+BS!R16+BS!R21)</f>
        <v>0.76548485898222995</v>
      </c>
      <c r="T19" s="24">
        <f>(BS!S14+BS!S16)/(BS!S14+BS!S16+BS!S21)</f>
        <v>0.78352538720636433</v>
      </c>
      <c r="U19" s="24">
        <f>(BS!T14+BS!T16)/(BS!T14+BS!T16+BS!T21)</f>
        <v>0.7678739982923124</v>
      </c>
      <c r="V19" s="24">
        <f>(BS!U14+BS!U16)/(BS!U14+BS!U16+BS!U21)</f>
        <v>0.5721591596529163</v>
      </c>
      <c r="W19" s="24">
        <f>(BS!V14+BS!V16)/(BS!V14+BS!V16+BS!V21)</f>
        <v>0.49887752675386443</v>
      </c>
      <c r="X19" s="24">
        <f>(BS!W14+BS!W16)/(BS!W14+BS!W16+BS!W21)</f>
        <v>0.46150241342143494</v>
      </c>
      <c r="Y19" s="24">
        <f>(BS!X14+BS!X16)/(BS!X14+BS!X16+BS!X21)</f>
        <v>0.40910529379452831</v>
      </c>
      <c r="Z19" s="24">
        <f>(BS!Y14+BS!Y16)/(BS!Y14+BS!Y16+BS!Y21)</f>
        <v>0.3791561442205576</v>
      </c>
      <c r="AA19" s="24">
        <f>(BS!Z14+BS!Z16)/(BS!Z14+BS!Z16+BS!Z21)</f>
        <v>0.38049463586369664</v>
      </c>
      <c r="AB19" s="24">
        <f>(BS!AA14+BS!AA16)/(BS!AA14+BS!AA16+BS!AA21)</f>
        <v>0.39593905100863352</v>
      </c>
      <c r="AC19" s="24">
        <f>(BS!AB14+BS!AB16)/(BS!AB14+BS!AB16+BS!AB21)</f>
        <v>0.40878890050061811</v>
      </c>
      <c r="AD19" s="24">
        <f>(BS!AC14+BS!AC16)/(BS!AC14+BS!AC16+BS!AC21)</f>
        <v>0.39025267851715051</v>
      </c>
      <c r="AE19" s="24">
        <f>(BS!AD14+BS!AD16)/(BS!AD14+BS!AD16+BS!AD21)</f>
        <v>0.36515417568882613</v>
      </c>
      <c r="AF19" s="24">
        <f>(BS!AE14+BS!AE16)/(BS!AE14+BS!AE16+BS!AE21)</f>
        <v>0.35577084544338949</v>
      </c>
      <c r="AG19" s="24">
        <f>(BS!AF14+BS!AF16)/(BS!AF14+BS!AF16+BS!AF21)</f>
        <v>0.3839505294065309</v>
      </c>
      <c r="AH19" s="24">
        <f>(BS!AG14+BS!AG16)/(BS!AG14+BS!AG16+BS!AG21)</f>
        <v>0.38827747461279921</v>
      </c>
      <c r="AI19" s="24">
        <f>(BS!AH14+BS!AH16)/(BS!AH14+BS!AH16+BS!AH21)</f>
        <v>0.44313571374044719</v>
      </c>
      <c r="AJ19" s="24">
        <f>(BS!AI14+BS!AI16)/(BS!AI14+BS!AI16+BS!AI21)</f>
        <v>0.37073890104507728</v>
      </c>
      <c r="AK19" s="24">
        <f>(BS!AJ14+BS!AJ16)/(BS!AJ14+BS!AJ16+BS!AJ21)</f>
        <v>0.42981009935891162</v>
      </c>
      <c r="AL19" s="24">
        <f>(BS!AK14+BS!AK16)/(BS!AK14+BS!AK16+BS!AK21)</f>
        <v>0.44840296449118194</v>
      </c>
      <c r="AM19" s="24">
        <f>(BS!AL14+BS!AL16)/(BS!AL14+BS!AL16+BS!AL21)</f>
        <v>0.43444792403273053</v>
      </c>
      <c r="AN19" s="24">
        <f>(BS!AM14+BS!AM16)/(BS!AM14+BS!AM16+BS!AM21)</f>
        <v>0.42200575925483147</v>
      </c>
      <c r="AO19" s="24">
        <f>(BS!AN14+BS!AN16)/(BS!AN14+BS!AN16+BS!AN21)</f>
        <v>0.42001343048720602</v>
      </c>
      <c r="AP19" s="24">
        <f>(BS!AO14+BS!AO16)/(BS!AO14+BS!AO16+BS!AO21)</f>
        <v>0.39330547775379948</v>
      </c>
      <c r="AQ19" s="24">
        <f>(BS!AP14+BS!AP16)/(BS!AP14+BS!AP16+BS!AP21)</f>
        <v>0.40306369162752143</v>
      </c>
      <c r="AR19" s="24">
        <f>(BS!AQ14+BS!AQ16)/(BS!AQ14+BS!AQ16+BS!AQ21)</f>
        <v>0.39931034482758621</v>
      </c>
      <c r="AS19" s="24">
        <f>(BS!AR14+BS!AR16)/(BS!AR14+BS!AR16+BS!AR21)</f>
        <v>0.40623624233804062</v>
      </c>
      <c r="AT19" s="24">
        <f>(BS!AS14+BS!AS16)/(BS!AS14+BS!AS16+BS!AS21)</f>
        <v>0.42245609397458983</v>
      </c>
      <c r="AU19" s="24">
        <f>(BS!AT14+BS!AT16)/(BS!AT14+BS!AT16+BS!AT21)</f>
        <v>0.31066664121991716</v>
      </c>
      <c r="AV19" s="24">
        <f>(BS!AU14+BS!AU16)/(BS!AU14+BS!AU16+BS!AU21)</f>
        <v>0.31066229082791125</v>
      </c>
      <c r="AW19" s="24">
        <f>(BS!AV14+BS!AV16)/(BS!AV14+BS!AV16+BS!AV21)</f>
        <v>0.33318954440324533</v>
      </c>
      <c r="AX19" s="24">
        <f>(BS!AW14+BS!AW16)/(BS!AW14+BS!AW16+BS!AW21)</f>
        <v>0.34745616697980852</v>
      </c>
      <c r="AY19" s="24">
        <f>(BS!AX14+BS!AX16)/(BS!AX14+BS!AX16+BS!AX21)</f>
        <v>0.35553724940051873</v>
      </c>
      <c r="AZ19" s="24">
        <f>(BS!AY14+BS!AY16)/(BS!AY14+BS!AY16+BS!AY21)</f>
        <v>0.40683583712564148</v>
      </c>
      <c r="BA19" s="24">
        <f>(BS!AZ14+BS!AZ16)/(BS!AZ14+BS!AZ16+BS!AZ21)</f>
        <v>0.43386955500010682</v>
      </c>
      <c r="BB19" s="24">
        <f>(BS!BA14+BS!BA16)/(BS!BA14+BS!BA16+BS!BA21)</f>
        <v>0.37215638755964481</v>
      </c>
      <c r="BC19" s="24">
        <f>(BS!BB14+BS!BB16)/(BS!BB14+BS!BB16+BS!BB21)</f>
        <v>0.37852781937564794</v>
      </c>
      <c r="BD19" s="24">
        <f>(BS!BC14+BS!BC16)/(BS!BC14+BS!BC16+BS!BC21)</f>
        <v>0.50069287076737479</v>
      </c>
      <c r="BE19" s="24">
        <f>(BS!BD14+BS!BD16)/(BS!BD14+BS!BD16+BS!BD21)</f>
        <v>0.49297131282886769</v>
      </c>
      <c r="BF19" s="24">
        <f>(BS!BE14+BS!BE16)/(BS!BE14+BS!BE16+BS!BE21)</f>
        <v>0.48866510115606937</v>
      </c>
      <c r="BG19" s="24">
        <f>(BS!BF14+BS!BF16)/(BS!BF14+BS!BF16+BS!BF21)</f>
        <v>0.50964113842736758</v>
      </c>
      <c r="BH19" s="24">
        <f>(BS!BG14+BS!BG16)/(BS!BG14+BS!BG16+BS!BG21)</f>
        <v>0.48634429884429881</v>
      </c>
      <c r="BI19" s="24">
        <f>(BS!BH14+BS!BH16)/(BS!BH14+BS!BH16+BS!BH21)</f>
        <v>0.51404361569314949</v>
      </c>
      <c r="BJ19" s="24">
        <f>(BS!BI14+BS!BI16)/(BS!BI14+BS!BI16+BS!BI21)</f>
        <v>0.50535968534692033</v>
      </c>
      <c r="BK19" s="24">
        <f>(BS!BJ14+BS!BJ16)/(BS!BJ14+BS!BJ16+BS!BJ21)</f>
        <v>0.50358607927347798</v>
      </c>
      <c r="BL19" s="24">
        <f>(BS!BK14+BS!BK16)/(BS!BK14+BS!BK16+BS!BK21)</f>
        <v>0.50574360545259611</v>
      </c>
      <c r="BM19" s="24">
        <f>(BS!BL14+BS!BL16)/(BS!BL14+BS!BL16+BS!BL21)</f>
        <v>0.50900957463506513</v>
      </c>
      <c r="BN19" s="24">
        <f>(BS!BM14+BS!BM16)/(BS!BM14+BS!BM16+BS!BM21)</f>
        <v>0.54247083980263333</v>
      </c>
      <c r="BO19" s="24">
        <f>(BS!BN14+BS!BN16)/(BS!BN14+BS!BN16+BS!BN21)</f>
        <v>0.56157689203045569</v>
      </c>
    </row>
    <row r="20" spans="1:113" s="25" customFormat="1" x14ac:dyDescent="0.25">
      <c r="A20" s="39" t="s">
        <v>261</v>
      </c>
      <c r="B20" s="23" t="s">
        <v>218</v>
      </c>
      <c r="C20" s="35" t="s">
        <v>219</v>
      </c>
      <c r="D20" s="24">
        <f>BS!C16/(BS!C16+BS!C21)</f>
        <v>0.36034118086179961</v>
      </c>
      <c r="E20" s="24">
        <f>BS!D16/(BS!D16+BS!D21)</f>
        <v>0.35557044410413474</v>
      </c>
      <c r="F20" s="24">
        <f>BS!E16/(BS!E16+BS!E21)</f>
        <v>0.4211078185548211</v>
      </c>
      <c r="G20" s="24">
        <f>BS!F16/(BS!F16+BS!F21)</f>
        <v>0.28853252542136798</v>
      </c>
      <c r="H20" s="24">
        <f>BS!G16/(BS!G16+BS!G21)</f>
        <v>0.42555802984341845</v>
      </c>
      <c r="I20" s="24">
        <f>BS!H16/(BS!H16+BS!H21)</f>
        <v>0.45658616507778427</v>
      </c>
      <c r="J20" s="24">
        <f>BS!I16/(BS!I16+BS!I21)</f>
        <v>0.45605443045042315</v>
      </c>
      <c r="K20" s="24">
        <f>BS!J16/(BS!J16+BS!J21)</f>
        <v>0.43740363093757767</v>
      </c>
      <c r="L20" s="24">
        <f>BS!K16/(BS!K16+BS!K21)</f>
        <v>0.49215041648966623</v>
      </c>
      <c r="M20" s="24">
        <f>BS!L16/(BS!L16+BS!L21)</f>
        <v>0.50246674386601953</v>
      </c>
      <c r="N20" s="24">
        <f>BS!M16/(BS!M16+BS!M21)</f>
        <v>0.64799160044023407</v>
      </c>
      <c r="O20" s="24">
        <f>BS!N16/(BS!N16+BS!N21)</f>
        <v>0.40230105504549313</v>
      </c>
      <c r="P20" s="24">
        <f>BS!O16/(BS!O16+BS!O21)</f>
        <v>0.59410870269017901</v>
      </c>
      <c r="Q20" s="24">
        <f>BS!P16/(BS!P16+BS!P21)</f>
        <v>0.61487179487179489</v>
      </c>
      <c r="R20" s="24">
        <f>BS!Q16/(BS!Q16+BS!Q21)</f>
        <v>0.64206761510225818</v>
      </c>
      <c r="S20" s="24">
        <f>BS!R16/(BS!R16+BS!R21)</f>
        <v>0.38951983000303564</v>
      </c>
      <c r="T20" s="24">
        <f>BS!S16/(BS!S16+BS!S21)</f>
        <v>0.7084019487595471</v>
      </c>
      <c r="U20" s="24">
        <f>BS!T16/(BS!T16+BS!T21)</f>
        <v>0.6335146250160647</v>
      </c>
      <c r="V20" s="24">
        <f>BS!U16/(BS!U16+BS!U21)</f>
        <v>0.35570728471252178</v>
      </c>
      <c r="W20" s="24">
        <f>BS!V16/(BS!V16+BS!V21)</f>
        <v>0.21066865778985328</v>
      </c>
      <c r="X20" s="24">
        <f>BS!W16/(BS!W16+BS!W21)</f>
        <v>4.5985702298247333E-2</v>
      </c>
      <c r="Y20" s="24">
        <f>BS!X16/(BS!X16+BS!X21)</f>
        <v>0.2324570932000869</v>
      </c>
      <c r="Z20" s="24">
        <f>BS!Y16/(BS!Y16+BS!Y21)</f>
        <v>0.25297507751548709</v>
      </c>
      <c r="AA20" s="24">
        <f>BS!Z16/(BS!Z16+BS!Z21)</f>
        <v>0.21744529823855011</v>
      </c>
      <c r="AB20" s="24">
        <f>BS!AA16/(BS!AA16+BS!AA21)</f>
        <v>4.4146844493331498E-2</v>
      </c>
      <c r="AC20" s="24">
        <f>BS!AB16/(BS!AB16+BS!AB21)</f>
        <v>5.038557252142923E-2</v>
      </c>
      <c r="AD20" s="24">
        <f>BS!AC16/(BS!AC16+BS!AC21)</f>
        <v>5.0174037674037671E-2</v>
      </c>
      <c r="AE20" s="24">
        <f>BS!AD16/(BS!AD16+BS!AD21)</f>
        <v>4.8538438148338497E-2</v>
      </c>
      <c r="AF20" s="24">
        <f>BS!AE16/(BS!AE16+BS!AE21)</f>
        <v>0.18936195903051581</v>
      </c>
      <c r="AG20" s="24">
        <f>BS!AF16/(BS!AF16+BS!AF21)</f>
        <v>0.36197532229379187</v>
      </c>
      <c r="AH20" s="24">
        <f>BS!AG16/(BS!AG16+BS!AG21)</f>
        <v>0.36817191067880556</v>
      </c>
      <c r="AI20" s="24">
        <f>BS!AH16/(BS!AH16+BS!AH21)</f>
        <v>0.39402078602942531</v>
      </c>
      <c r="AJ20" s="24">
        <f>BS!AI16/(BS!AI16+BS!AI21)</f>
        <v>0.32595008896391259</v>
      </c>
      <c r="AK20" s="24">
        <f>BS!AJ16/(BS!AJ16+BS!AJ21)</f>
        <v>0.38316524077341418</v>
      </c>
      <c r="AL20" s="24">
        <f>BS!AK16/(BS!AK16+BS!AK21)</f>
        <v>0.41141776084187442</v>
      </c>
      <c r="AM20" s="24">
        <f>BS!AL16/(BS!AL16+BS!AL21)</f>
        <v>0.30462432771491382</v>
      </c>
      <c r="AN20" s="24">
        <f>BS!AM16/(BS!AM16+BS!AM21)</f>
        <v>0.3738992365036824</v>
      </c>
      <c r="AO20" s="24">
        <f>BS!AN16/(BS!AN16+BS!AN21)</f>
        <v>0.37852931384446858</v>
      </c>
      <c r="AP20" s="24">
        <f>BS!AO16/(BS!AO16+BS!AO21)</f>
        <v>0.36078564172028443</v>
      </c>
      <c r="AQ20" s="24">
        <f>BS!AP16/(BS!AP16+BS!AP21)</f>
        <v>0.23570188725137922</v>
      </c>
      <c r="AR20" s="24">
        <f>BS!AQ16/(BS!AQ16+BS!AQ21)</f>
        <v>0.32817185225180051</v>
      </c>
      <c r="AS20" s="24">
        <f>BS!AR16/(BS!AR16+BS!AR21)</f>
        <v>0.32917894173011436</v>
      </c>
      <c r="AT20" s="24">
        <f>BS!AS16/(BS!AS16+BS!AS21)</f>
        <v>0.36361981394840803</v>
      </c>
      <c r="AU20" s="24">
        <f>BS!AT16/(BS!AT16+BS!AT21)</f>
        <v>0.21991728129758215</v>
      </c>
      <c r="AV20" s="24">
        <f>BS!AU16/(BS!AU16+BS!AU21)</f>
        <v>0.24447906646032877</v>
      </c>
      <c r="AW20" s="24">
        <f>BS!AV16/(BS!AV16+BS!AV21)</f>
        <v>0.26222632925789024</v>
      </c>
      <c r="AX20" s="24">
        <f>BS!AW16/(BS!AW16+BS!AW21)</f>
        <v>0.25539723257250924</v>
      </c>
      <c r="AY20" s="24">
        <f>BS!AX16/(BS!AX16+BS!AX21)</f>
        <v>0.22181076848833428</v>
      </c>
      <c r="AZ20" s="24">
        <f>BS!AY16/(BS!AY16+BS!AY21)</f>
        <v>0.24560472870566841</v>
      </c>
      <c r="BA20" s="24">
        <f>BS!AZ16/(BS!AZ16+BS!AZ21)</f>
        <v>0.2737736366127706</v>
      </c>
      <c r="BB20" s="24">
        <f>BS!BA16/(BS!BA16+BS!BA21)</f>
        <v>0.25017578284686454</v>
      </c>
      <c r="BC20" s="24">
        <f>BS!BB16/(BS!BB16+BS!BB21)</f>
        <v>0.19146103867481243</v>
      </c>
      <c r="BD20" s="24">
        <f>BS!BC16/(BS!BC16+BS!BC21)</f>
        <v>0.36240683940987889</v>
      </c>
      <c r="BE20" s="24">
        <f>BS!BD16/(BS!BD16+BS!BD21)</f>
        <v>0.36256002878613836</v>
      </c>
      <c r="BF20" s="24">
        <f>BS!BE16/(BS!BE16+BS!BE21)</f>
        <v>0.37511899670258414</v>
      </c>
      <c r="BG20" s="24">
        <f>BS!BF16/(BS!BF16+BS!BF21)</f>
        <v>0.38680272849810066</v>
      </c>
      <c r="BH20" s="24">
        <f>BS!BG16/(BS!BG16+BS!BG21)</f>
        <v>0.38428132179793972</v>
      </c>
      <c r="BI20" s="24">
        <f>BS!BH16/(BS!BH16+BS!BH21)</f>
        <v>0.41253612484747287</v>
      </c>
      <c r="BJ20" s="24">
        <f>BS!BI16/(BS!BI16+BS!BI21)</f>
        <v>0.41961211035012475</v>
      </c>
      <c r="BK20" s="24">
        <f>BS!BJ16/(BS!BJ16+BS!BJ21)</f>
        <v>0.44418894318290691</v>
      </c>
      <c r="BL20" s="24">
        <f>BS!BK16/(BS!BK16+BS!BK21)</f>
        <v>0.46197495659372884</v>
      </c>
      <c r="BM20" s="24">
        <f>BS!BL16/(BS!BL16+BS!BL21)</f>
        <v>0.47964734259336272</v>
      </c>
      <c r="BN20" s="24">
        <f>BS!BM16/(BS!BM16+BS!BM21)</f>
        <v>0.51228059842148654</v>
      </c>
      <c r="BO20" s="24">
        <f>BS!BN16/(BS!BN16+BS!BN21)</f>
        <v>0.51051625239005738</v>
      </c>
    </row>
    <row r="21" spans="1:113" s="25" customFormat="1" x14ac:dyDescent="0.25">
      <c r="A21" s="39" t="s">
        <v>262</v>
      </c>
      <c r="B21" s="23" t="s">
        <v>220</v>
      </c>
      <c r="C21" s="35" t="s">
        <v>221</v>
      </c>
      <c r="D21" s="24">
        <f>BS!C21/BS!C11</f>
        <v>0.35164075205568984</v>
      </c>
      <c r="E21" s="24">
        <f>BS!D21/BS!D11</f>
        <v>0.3790943513083625</v>
      </c>
      <c r="F21" s="24">
        <f>BS!E21/BS!E11</f>
        <v>0.34201063901420781</v>
      </c>
      <c r="G21" s="24">
        <f>BS!F21/BS!F11</f>
        <v>0.44544859914967833</v>
      </c>
      <c r="H21" s="24">
        <f>BS!G21/BS!G11</f>
        <v>0.43758348025858845</v>
      </c>
      <c r="I21" s="24">
        <f>BS!H21/BS!H11</f>
        <v>0.40357762759986404</v>
      </c>
      <c r="J21" s="24">
        <f>BS!I21/BS!I11</f>
        <v>0.36565291525023857</v>
      </c>
      <c r="K21" s="24">
        <f>BS!J21/BS!J11</f>
        <v>0.39110762041661112</v>
      </c>
      <c r="L21" s="24">
        <f>BS!K21/BS!K11</f>
        <v>0.34921733608509287</v>
      </c>
      <c r="M21" s="24">
        <f>BS!L21/BS!L11</f>
        <v>0.40117503889422707</v>
      </c>
      <c r="N21" s="24">
        <f>BS!M21/BS!M11</f>
        <v>0.28034038663189315</v>
      </c>
      <c r="O21" s="24">
        <f>BS!N21/BS!N11</f>
        <v>0.27451023106561445</v>
      </c>
      <c r="P21" s="24">
        <f>BS!O21/BS!O11</f>
        <v>0.26180044712795997</v>
      </c>
      <c r="Q21" s="24">
        <f>BS!P21/BS!P11</f>
        <v>0.24247992737281523</v>
      </c>
      <c r="R21" s="24">
        <f>BS!Q21/BS!Q11</f>
        <v>0.22988259727917351</v>
      </c>
      <c r="S21" s="24">
        <f>BS!R21/BS!R11</f>
        <v>0.17344024270219263</v>
      </c>
      <c r="T21" s="24">
        <f>BS!S21/BS!S11</f>
        <v>0.1568023859261887</v>
      </c>
      <c r="U21" s="24">
        <f>BS!T21/BS!T11</f>
        <v>0.16535662335771648</v>
      </c>
      <c r="V21" s="24">
        <f>BS!U21/BS!U11</f>
        <v>0.3216482222196308</v>
      </c>
      <c r="W21" s="24">
        <f>BS!V21/BS!V11</f>
        <v>0.37768401884100566</v>
      </c>
      <c r="X21" s="24">
        <f>BS!W21/BS!W11</f>
        <v>0.38269164436515013</v>
      </c>
      <c r="Y21" s="24">
        <f>BS!X21/BS!X11</f>
        <v>0.39492034546735738</v>
      </c>
      <c r="Z21" s="24">
        <f>BS!Y21/BS!Y11</f>
        <v>0.39206639376436936</v>
      </c>
      <c r="AA21" s="24">
        <f>BS!Z21/BS!Z11</f>
        <v>0.42261041650124298</v>
      </c>
      <c r="AB21" s="24">
        <f>BS!AA21/BS!AA11</f>
        <v>0.41792028163053307</v>
      </c>
      <c r="AC21" s="24">
        <f>BS!AB21/BS!AB11</f>
        <v>0.3851422991703557</v>
      </c>
      <c r="AD21" s="24">
        <f>BS!AC21/BS!AC11</f>
        <v>0.37058051116137186</v>
      </c>
      <c r="AE21" s="24">
        <f>BS!AD21/BS!AD11</f>
        <v>0.41500392016938886</v>
      </c>
      <c r="AF21" s="24">
        <f>BS!AE21/BS!AE11</f>
        <v>0.40039292550586575</v>
      </c>
      <c r="AG21" s="24">
        <f>BS!AF21/BS!AF11</f>
        <v>0.38325598593576321</v>
      </c>
      <c r="AH21" s="24">
        <f>BS!AG21/BS!AG11</f>
        <v>0.36173615186182262</v>
      </c>
      <c r="AI21" s="24">
        <f>BS!AH21/BS!AH11</f>
        <v>0.49706493978457722</v>
      </c>
      <c r="AJ21" s="24">
        <f>BS!AI21/BS!AI11</f>
        <v>0.40086551897223016</v>
      </c>
      <c r="AK21" s="24">
        <f>BS!AJ21/BS!AJ11</f>
        <v>0.45261896456078526</v>
      </c>
      <c r="AL21" s="24">
        <f>BS!AK21/BS!AK11</f>
        <v>0.41792520010471773</v>
      </c>
      <c r="AM21" s="24">
        <f>BS!AL21/BS!AL11</f>
        <v>0.45503978672042006</v>
      </c>
      <c r="AN21" s="24">
        <f>BS!AM21/BS!AM11</f>
        <v>0.44703432417003686</v>
      </c>
      <c r="AO21" s="24">
        <f>BS!AN21/BS!AN11</f>
        <v>0.45058282136933825</v>
      </c>
      <c r="AP21" s="24">
        <f>BS!AO21/BS!AO11</f>
        <v>0.47982743468882316</v>
      </c>
      <c r="AQ21" s="24">
        <f>BS!AP21/BS!AP11</f>
        <v>0.51106708263717415</v>
      </c>
      <c r="AR21" s="24">
        <f>BS!AQ21/BS!AQ11</f>
        <v>0.52692473476054724</v>
      </c>
      <c r="AS21" s="24">
        <f>BS!AR21/BS!AR11</f>
        <v>0.51171427529094149</v>
      </c>
      <c r="AT21" s="24">
        <f>BS!AS21/BS!AS11</f>
        <v>0.47455625318174111</v>
      </c>
      <c r="AU21" s="24">
        <f>BS!AT21/BS!AT11</f>
        <v>0.59167827012859364</v>
      </c>
      <c r="AV21" s="24">
        <f>BS!AU21/BS!AU11</f>
        <v>0.55600871084161196</v>
      </c>
      <c r="AW21" s="24">
        <f>BS!AV21/BS!AV11</f>
        <v>0.54338688446119787</v>
      </c>
      <c r="AX21" s="24">
        <f>BS!AW21/BS!AW11</f>
        <v>0.52484178990226948</v>
      </c>
      <c r="AY21" s="24">
        <f>BS!AX21/BS!AX11</f>
        <v>0.5319156097692328</v>
      </c>
      <c r="AZ21" s="24">
        <f>BS!AY21/BS!AY11</f>
        <v>0.50190641247833623</v>
      </c>
      <c r="BA21" s="24">
        <f>BS!AZ21/BS!AZ11</f>
        <v>0.46785346476386636</v>
      </c>
      <c r="BB21" s="24">
        <f>BS!BA21/BS!BA11</f>
        <v>0.50790846560260516</v>
      </c>
      <c r="BC21" s="24">
        <f>BS!BB21/BS!BB11</f>
        <v>0.53356797952178725</v>
      </c>
      <c r="BD21" s="24">
        <f>BS!BC21/BS!BC11</f>
        <v>0.44836622357556949</v>
      </c>
      <c r="BE21" s="24">
        <f>BS!BD21/BS!BD11</f>
        <v>0.43948856181865892</v>
      </c>
      <c r="BF21" s="24">
        <f>BS!BE21/BS!BE11</f>
        <v>0.4254367837685516</v>
      </c>
      <c r="BG21" s="24">
        <f>BS!BF21/BS!BF11</f>
        <v>0.43572800317332855</v>
      </c>
      <c r="BH21" s="24">
        <f>BS!BG21/BS!BG11</f>
        <v>0.43195427587526303</v>
      </c>
      <c r="BI21" s="24">
        <f>BS!BH21/BS!BH11</f>
        <v>0.41337454696636933</v>
      </c>
      <c r="BJ21" s="24">
        <f>BS!BI21/BS!BI11</f>
        <v>0.39784653725999508</v>
      </c>
      <c r="BK21" s="24">
        <f>BS!BJ21/BS!BJ11</f>
        <v>0.43432443308906798</v>
      </c>
      <c r="BL21" s="24">
        <f>BS!BK21/BS!BK11</f>
        <v>0.43308420297568084</v>
      </c>
      <c r="BM21" s="24">
        <f>BS!BL21/BS!BL11</f>
        <v>0.41551581380314995</v>
      </c>
      <c r="BN21" s="24">
        <f>BS!BM21/BS!BM11</f>
        <v>0.37623928827821851</v>
      </c>
      <c r="BO21" s="24">
        <f>BS!BN21/BS!BN11</f>
        <v>0.37515634625795735</v>
      </c>
    </row>
    <row r="22" spans="1:113" s="25" customFormat="1" x14ac:dyDescent="0.25">
      <c r="A22" s="42" t="s">
        <v>263</v>
      </c>
      <c r="B22" s="28" t="s">
        <v>222</v>
      </c>
      <c r="C22" s="35" t="s">
        <v>223</v>
      </c>
      <c r="D22" s="29">
        <f>BS!C9/BS!C21</f>
        <v>1.0464870004970717</v>
      </c>
      <c r="E22" s="29">
        <f>BS!D9/BS!D21</f>
        <v>0.7042180305955742</v>
      </c>
      <c r="F22" s="29">
        <f>BS!E9/BS!E21</f>
        <v>1.1703811623877776</v>
      </c>
      <c r="G22" s="29">
        <f>BS!F9/BS!F21</f>
        <v>0.54154328087907799</v>
      </c>
      <c r="H22" s="29">
        <f>BS!G9/BS!G21</f>
        <v>0.41445621318030584</v>
      </c>
      <c r="I22" s="29">
        <f>BS!H9/BS!H21</f>
        <v>0.32747077341452241</v>
      </c>
      <c r="J22" s="29">
        <f>BS!I9/BS!I21</f>
        <v>0.61926827480020541</v>
      </c>
      <c r="K22" s="29">
        <f>BS!J9/BS!J21</f>
        <v>0.41383229978402808</v>
      </c>
      <c r="L22" s="29">
        <f>BS!K9/BS!K21</f>
        <v>0.5176295164839162</v>
      </c>
      <c r="M22" s="29">
        <f>BS!L9/BS!L21</f>
        <v>0.57156626661379906</v>
      </c>
      <c r="N22" s="29">
        <f>BS!M9/BS!M21</f>
        <v>0.9298179993030713</v>
      </c>
      <c r="O22" s="29">
        <f>BS!N9/BS!N21</f>
        <v>0.61882351317501016</v>
      </c>
      <c r="P22" s="29">
        <f>BS!O9/BS!O21</f>
        <v>0.4304518099615931</v>
      </c>
      <c r="Q22" s="29">
        <f>BS!P9/BS!P21</f>
        <v>0.47019200736466599</v>
      </c>
      <c r="R22" s="29">
        <f>BS!Q9/BS!Q21</f>
        <v>0.58726884747831598</v>
      </c>
      <c r="S22" s="29">
        <f>BS!R9/BS!R21</f>
        <v>0.62691042047531997</v>
      </c>
      <c r="T22" s="29">
        <f>BS!S9/BS!S21</f>
        <v>0.61514742724995186</v>
      </c>
      <c r="U22" s="29">
        <f>BS!T9/BS!T21</f>
        <v>0.49096077655994685</v>
      </c>
      <c r="V22" s="29">
        <f>BS!U9/BS!U21</f>
        <v>0.50902934128045885</v>
      </c>
      <c r="W22" s="29">
        <f>BS!V9/BS!V21</f>
        <v>0.4221581040422927</v>
      </c>
      <c r="X22" s="29">
        <f>BS!W9/BS!W21</f>
        <v>0.43702835759662845</v>
      </c>
      <c r="Y22" s="29">
        <f>BS!X9/BS!X21</f>
        <v>0.60716604785135109</v>
      </c>
      <c r="Z22" s="29">
        <f>BS!Y9/BS!Y21</f>
        <v>0.67845680319005919</v>
      </c>
      <c r="AA22" s="29">
        <f>BS!Z9/BS!Z21</f>
        <v>0.36836430592771807</v>
      </c>
      <c r="AB22" s="29">
        <f>BS!AA9/BS!AA21</f>
        <v>0.39236642539039579</v>
      </c>
      <c r="AC22" s="29">
        <f>BS!AB9/BS!AB21</f>
        <v>0.56644872484919073</v>
      </c>
      <c r="AD22" s="29">
        <f>BS!AC9/BS!AC21</f>
        <v>0.81012136367065823</v>
      </c>
      <c r="AE22" s="29">
        <f>BS!AD9/BS!AD21</f>
        <v>0.41076968762815169</v>
      </c>
      <c r="AF22" s="29">
        <f>BS!AE9/BS!AE21</f>
        <v>0.45744476685065782</v>
      </c>
      <c r="AG22" s="29">
        <f>BS!AF9/BS!AF21</f>
        <v>0.59581326963017323</v>
      </c>
      <c r="AH22" s="29">
        <f>BS!AG9/BS!AG21</f>
        <v>0.6944798089728772</v>
      </c>
      <c r="AI22" s="29">
        <f>BS!AH9/BS!AH21</f>
        <v>0.31679689681608864</v>
      </c>
      <c r="AJ22" s="29">
        <f>BS!AI9/BS!AI21</f>
        <v>0.49294392365223871</v>
      </c>
      <c r="AK22" s="29">
        <f>BS!AJ9/BS!AJ21</f>
        <v>0.50422916874620571</v>
      </c>
      <c r="AL22" s="29">
        <f>BS!AK9/BS!AK21</f>
        <v>0.61422197709478932</v>
      </c>
      <c r="AM22" s="29">
        <f>BS!AL9/BS!AL21</f>
        <v>0.46643683909688483</v>
      </c>
      <c r="AN22" s="29">
        <f>BS!AM9/BS!AM21</f>
        <v>0.52664616270076803</v>
      </c>
      <c r="AO22" s="29">
        <f>BS!AN9/BS!AN21</f>
        <v>0.5767363091226434</v>
      </c>
      <c r="AP22" s="29">
        <f>BS!AO9/BS!AO21</f>
        <v>0.55654951109496564</v>
      </c>
      <c r="AQ22" s="29">
        <f>BS!AP9/BS!AP21</f>
        <v>0.41089252133661225</v>
      </c>
      <c r="AR22" s="29">
        <f>BS!AQ9/BS!AQ21</f>
        <v>0.37234500574052809</v>
      </c>
      <c r="AS22" s="29">
        <f>BS!AR9/BS!AR21</f>
        <v>0.4065275975646272</v>
      </c>
      <c r="AT22" s="29">
        <f>BS!AS9/BS!AS21</f>
        <v>0.49545155476728553</v>
      </c>
      <c r="AU22" s="29">
        <f>BS!AT9/BS!AT21</f>
        <v>0.49000526038926878</v>
      </c>
      <c r="AV22" s="29">
        <f>BS!AU9/BS!AU21</f>
        <v>0.52583212234447441</v>
      </c>
      <c r="AW22" s="29">
        <f>BS!AV9/BS!AV21</f>
        <v>0.53966112892791762</v>
      </c>
      <c r="AX22" s="29">
        <f>BS!AW9/BS!AW21</f>
        <v>0.69683405839012236</v>
      </c>
      <c r="AY22" s="29">
        <f>BS!AX9/BS!AX21</f>
        <v>0.62541289628551544</v>
      </c>
      <c r="AZ22" s="29">
        <f>BS!AY9/BS!AY21</f>
        <v>0.67623053741838268</v>
      </c>
      <c r="BA22" s="29">
        <f>BS!AZ9/BS!AZ21</f>
        <v>0.74305660377358496</v>
      </c>
      <c r="BB22" s="29">
        <f>BS!BA9/BS!BA21</f>
        <v>0.75757542715704762</v>
      </c>
      <c r="BC22" s="29">
        <f>BS!BB9/BS!BB21</f>
        <v>0.65367715204710242</v>
      </c>
      <c r="BD22" s="29">
        <f>BS!BC9/BS!BC21</f>
        <v>0.65179961036558154</v>
      </c>
      <c r="BE22" s="29">
        <f>BS!BD9/BS!BD21</f>
        <v>0.72411771730044827</v>
      </c>
      <c r="BF22" s="29">
        <f>BS!BE9/BS!BE21</f>
        <v>0.80347522741322963</v>
      </c>
      <c r="BG22" s="29">
        <f>BS!BF9/BS!BF21</f>
        <v>0.68883708021093526</v>
      </c>
      <c r="BH22" s="29">
        <f>BS!BG9/BS!BG21</f>
        <v>0.72122507280236503</v>
      </c>
      <c r="BI22" s="29">
        <f>BS!BH9/BS!BH21</f>
        <v>0.7965323479895926</v>
      </c>
      <c r="BJ22" s="29">
        <f>BS!BI9/BS!BI21</f>
        <v>0.89097205373094812</v>
      </c>
      <c r="BK22" s="29">
        <f>BS!BJ9/BS!BJ21</f>
        <v>0.71229098431304938</v>
      </c>
      <c r="BL22" s="29">
        <f>BS!BK9/BS!BK21</f>
        <v>0.73955739824540778</v>
      </c>
      <c r="BM22" s="29">
        <f>BS!BL9/BS!BL21</f>
        <v>0.84387754014684091</v>
      </c>
      <c r="BN22" s="29">
        <f>BS!BM9/BS!BM21</f>
        <v>0.89967997101624297</v>
      </c>
      <c r="BO22" s="29">
        <f>BS!BN9/BS!BN21</f>
        <v>0.73273288216560506</v>
      </c>
    </row>
    <row r="23" spans="1:113" s="25" customFormat="1" ht="23.25" customHeight="1" x14ac:dyDescent="0.25">
      <c r="A23" s="43" t="s">
        <v>264</v>
      </c>
      <c r="B23" s="18" t="s">
        <v>224</v>
      </c>
      <c r="C23" s="35" t="s">
        <v>225</v>
      </c>
      <c r="D23" s="38">
        <f>BS!C30/BS!C8</f>
        <v>0.58683671862698783</v>
      </c>
      <c r="E23" s="38">
        <f>BS!D30/((BS!C8+BS!D8)/2)</f>
        <v>-9.7096107165332776E-3</v>
      </c>
      <c r="F23" s="38">
        <f>BS!E30/((BS!D8+BS!E8)/2)</f>
        <v>0.6397620228061478</v>
      </c>
      <c r="G23" s="38">
        <f>BS!F30/((BS!E8+BS!F8)/2)</f>
        <v>0.72876873347046711</v>
      </c>
      <c r="H23" s="38">
        <f>BS!G30/((BS!F8+BS!G8)/2)</f>
        <v>0.78242951198673172</v>
      </c>
      <c r="I23" s="38">
        <f>BS!H30/((BS!G8+BS!H8)/2)</f>
        <v>0.17201834862385326</v>
      </c>
      <c r="J23" s="38">
        <f>BS!I30/((BS!H8+BS!I8)/2)</f>
        <v>0.78147368421052621</v>
      </c>
      <c r="K23" s="38">
        <f>BS!J30/((BS!I8+BS!J8)/2)</f>
        <v>0.49621026542551688</v>
      </c>
      <c r="L23" s="38">
        <f>BS!K30/((BS!J8+BS!K8)/2)</f>
        <v>0.72697500530446413</v>
      </c>
      <c r="M23" s="38">
        <f>BS!L30/((BS!K8+BS!L8)/2)</f>
        <v>0.15027907801902371</v>
      </c>
      <c r="N23" s="38">
        <f>BS!M30/((BS!L8+BS!M8)/2)</f>
        <v>0.33094411468249524</v>
      </c>
      <c r="O23" s="38">
        <f>BS!N30/((BS!M8+BS!N8)/2)</f>
        <v>0.75360707073663258</v>
      </c>
      <c r="P23" s="38">
        <f>BS!O30/((BS!N8+BS!O8)/2)</f>
        <v>1.0866963843486874</v>
      </c>
      <c r="Q23" s="38">
        <f>BS!P30/((BS!O8+BS!P8)/2)</f>
        <v>0.48437122428963342</v>
      </c>
      <c r="R23" s="38">
        <f>BS!Q30/((BS!P8+BS!Q8)/2)</f>
        <v>1.0722018202139549</v>
      </c>
      <c r="S23" s="38">
        <f>BS!R30/((BS!Q8+BS!R8)/2)</f>
        <v>0.50908079737221712</v>
      </c>
      <c r="T23" s="38">
        <f>BS!S30/((BS!R8+BS!S8)/2)</f>
        <v>0.63582708565959478</v>
      </c>
      <c r="U23" s="38">
        <f>BS!T30/((BS!S8+BS!T8)/2)</f>
        <v>0.27095563342352147</v>
      </c>
      <c r="V23" s="38">
        <f>BS!U30/((BS!T8+BS!U8)/2)</f>
        <v>1.7929846737241268</v>
      </c>
      <c r="W23" s="38">
        <f>BS!V30/((BS!U8+BS!V8)/2)</f>
        <v>0.31970266995818791</v>
      </c>
      <c r="X23" s="38">
        <f>BS!W30/((BS!V8+BS!W8)/2)</f>
        <v>0.16532485665904159</v>
      </c>
      <c r="Y23" s="38">
        <f>BS!X30/((BS!W8+BS!X8)/2)</f>
        <v>0.14190366874973429</v>
      </c>
      <c r="Z23" s="38">
        <f>BS!Y30/((BS!X8+BS!Y8)/2)</f>
        <v>0.13929474814908926</v>
      </c>
      <c r="AA23" s="38">
        <f>BS!Z30/((BS!Y8+BS!Z8)/2)</f>
        <v>0.69126925137849382</v>
      </c>
      <c r="AB23" s="38">
        <f>BS!AA30/((BS!Z8+BS!AA8)/2)</f>
        <v>0.24783471175267802</v>
      </c>
      <c r="AC23" s="38">
        <f>BS!AB30/((BS!AA8+BS!AB8)/2)</f>
        <v>0.22321188833850286</v>
      </c>
      <c r="AD23" s="38">
        <f>BS!AC30/((BS!AB8+BS!AC8)/2)</f>
        <v>0.58376831562491716</v>
      </c>
      <c r="AE23" s="38">
        <f>BS!AD30/((BS!AC8+BS!AD8)/2)</f>
        <v>0.63075926281435979</v>
      </c>
      <c r="AF23" s="38">
        <f>BS!AE30/((BS!AD8+BS!AE8)/2)</f>
        <v>0.20285630074220951</v>
      </c>
      <c r="AG23" s="38">
        <f>BS!AF30/((BS!AE8+BS!AF8)/2)</f>
        <v>0.10237051941896914</v>
      </c>
      <c r="AH23" s="38">
        <f>BS!AG30/((BS!AF8+BS!AG8)/2)</f>
        <v>0.58773462249812292</v>
      </c>
      <c r="AI23" s="38">
        <f>BS!AH30/((BS!AG8+BS!AH8)/2)</f>
        <v>0.5863801129777173</v>
      </c>
      <c r="AJ23" s="38">
        <f>BS!AI30/((BS!AH8+BS!AI8)/2)</f>
        <v>0.20466137109227592</v>
      </c>
      <c r="AK23" s="38">
        <f>BS!AJ30/((BS!AI8+BS!AJ8)/2)</f>
        <v>0.27390111086909169</v>
      </c>
      <c r="AL23" s="38">
        <f>BS!AK30/((BS!AJ8+BS!AK8)/2)</f>
        <v>1.0833007531395134</v>
      </c>
      <c r="AM23" s="38">
        <f>BS!AL30/((BS!AK8+BS!AL8)/2)</f>
        <v>0.65608597479742092</v>
      </c>
      <c r="AN23" s="38">
        <f>BS!AM30/((BS!AL8+BS!AM8)/2)</f>
        <v>0.52611905429399131</v>
      </c>
      <c r="AO23" s="38">
        <f>BS!AN30/((BS!AM8+BS!AN8)/2)</f>
        <v>0.22149615024007727</v>
      </c>
      <c r="AP23" s="38">
        <f>BS!AO30/((BS!AN8+BS!AO8)/2)</f>
        <v>0.57941858015588799</v>
      </c>
      <c r="AQ23" s="38">
        <f>BS!AP30/((BS!AO8+BS!AP8)/2)</f>
        <v>0.8445148013297451</v>
      </c>
      <c r="AR23" s="38">
        <f>BS!AQ30/((BS!AP8+BS!AQ8)/2)</f>
        <v>0.53364817001180642</v>
      </c>
      <c r="AS23" s="38">
        <f>BS!AR30/((BS!AQ8+BS!AR8)/2)</f>
        <v>0.48368814938603505</v>
      </c>
      <c r="AT23" s="38">
        <f>BS!AS30/((BS!AR8+BS!AS8)/2)</f>
        <v>0.3920094822352635</v>
      </c>
      <c r="AU23" s="38">
        <f>BS!AT30/((BS!AS8+BS!AT8)/2)</f>
        <v>0.36662325954122005</v>
      </c>
      <c r="AV23" s="38">
        <f>BS!AU30/((BS!AT8+BS!AU8)/2)</f>
        <v>0.47236348082315488</v>
      </c>
      <c r="AW23" s="38">
        <f>BS!AV30/((BS!AU8+BS!AV8)/2)</f>
        <v>0.31625642189531022</v>
      </c>
      <c r="AX23" s="38">
        <f>BS!AW30/((BS!AV8+BS!AW8)/2)</f>
        <v>0.11691510459983367</v>
      </c>
      <c r="AY23" s="38">
        <f>BS!AX30/((BS!AW8+BS!AX8)/2)</f>
        <v>0.33969503059495637</v>
      </c>
      <c r="AZ23" s="38">
        <f>BS!AY30/((BS!AX8+BS!AY8)/2)</f>
        <v>0.27160425514255282</v>
      </c>
      <c r="BA23" s="38">
        <f>BS!AZ30/((BS!AY8+BS!AZ8)/2)</f>
        <v>0.27631478900012674</v>
      </c>
      <c r="BB23" s="38">
        <f>BS!BA30/((BS!AZ8+BS!BA8)/2)</f>
        <v>0.46137623170745995</v>
      </c>
      <c r="BC23" s="38">
        <f>BS!BB30/((BS!BA8+BS!BB8)/2)</f>
        <v>0.24784142605143442</v>
      </c>
      <c r="BD23" s="38">
        <f>BS!BC30/((BS!BB8+BS!BC8)/2)</f>
        <v>0.25401232089389575</v>
      </c>
      <c r="BE23" s="38">
        <f>BS!BD30/((BS!BC8+BS!BD8)/2)</f>
        <v>0.24807058619493583</v>
      </c>
      <c r="BF23" s="38">
        <f>BS!BE30/((BS!BD8+BS!BE8)/2)</f>
        <v>0.35238177788234126</v>
      </c>
      <c r="BG23" s="38">
        <f>BS!BF30/((BS!BE8+BS!BF8)/2)</f>
        <v>0.57614707285314626</v>
      </c>
      <c r="BH23" s="38">
        <f>BS!BG30/((BS!BF8+BS!BG8)/2)</f>
        <v>0.27544975626817059</v>
      </c>
      <c r="BI23" s="38">
        <f>BS!BH30/((BS!BG8+BS!BH8)/2)</f>
        <v>0.23377606839310092</v>
      </c>
      <c r="BJ23" s="38">
        <f>BS!BI30/((BS!BH8+BS!BI8)/2)</f>
        <v>0.45530826051272144</v>
      </c>
      <c r="BK23" s="38">
        <f>BS!BJ30/((BS!BI8+BS!BJ8)/2)</f>
        <v>0.39902461107910109</v>
      </c>
      <c r="BL23" s="38">
        <f>BS!BK30/((BS!BJ8+BS!BK8)/2)</f>
        <v>0.30371927143039101</v>
      </c>
      <c r="BM23" s="38">
        <f>BS!BL30/((BS!BK8+BS!BL8)/2)</f>
        <v>0.16906778398880029</v>
      </c>
      <c r="BN23" s="38">
        <f>BS!BM30/((BS!BL8+BS!BM8)/2)</f>
        <v>0.56612194800320548</v>
      </c>
      <c r="BO23" s="38">
        <f>BS!BN30/((BS!BM8+BS!BN8)/2)</f>
        <v>0.32538594841939539</v>
      </c>
    </row>
    <row r="24" spans="1:113" s="25" customFormat="1" x14ac:dyDescent="0.25">
      <c r="A24" s="44" t="s">
        <v>265</v>
      </c>
      <c r="B24" s="23" t="s">
        <v>226</v>
      </c>
      <c r="C24" s="35" t="s">
        <v>227</v>
      </c>
      <c r="D24" s="24">
        <f>BS!C29/BS!C10</f>
        <v>0.11192342840652206</v>
      </c>
      <c r="E24" s="24">
        <f>BS!D29/BS!D10</f>
        <v>0.11986097509457153</v>
      </c>
      <c r="F24" s="24">
        <f>BS!E29/BS!E10</f>
        <v>0.14613897917947816</v>
      </c>
      <c r="G24" s="24">
        <f>BS!F29/BS!F10</f>
        <v>0.14161949369270996</v>
      </c>
      <c r="H24" s="24">
        <f>BS!G29/BS!G10</f>
        <v>0.2485723609071627</v>
      </c>
      <c r="I24" s="24">
        <f>BS!H29/BS!H10</f>
        <v>7.4586242920767598E-2</v>
      </c>
      <c r="J24" s="24">
        <f>BS!I29/BS!I10</f>
        <v>9.6117722896493382E-2</v>
      </c>
      <c r="K24" s="24">
        <f>BS!J29/BS!J10</f>
        <v>9.7467541269588689E-2</v>
      </c>
      <c r="L24" s="24">
        <f>BS!K29/BS!K10</f>
        <v>6.2422001565782231E-2</v>
      </c>
      <c r="M24" s="24">
        <f>BS!L29/BS!L10</f>
        <v>3.2123769810972494E-2</v>
      </c>
      <c r="N24" s="24">
        <f>BS!M29/BS!M10</f>
        <v>6.1087931030302731E-2</v>
      </c>
      <c r="O24" s="24">
        <f>BS!N29/BS!N10</f>
        <v>7.4753751207996794E-2</v>
      </c>
      <c r="P24" s="24">
        <f>BS!O29/BS!O10</f>
        <v>6.105199759084521E-2</v>
      </c>
      <c r="Q24" s="24">
        <f>BS!P29/BS!P10</f>
        <v>3.0663398843514534E-2</v>
      </c>
      <c r="R24" s="24">
        <f>BS!Q29/BS!Q10</f>
        <v>8.270959767570165E-3</v>
      </c>
      <c r="S24" s="24">
        <f>BS!R29/BS!R10</f>
        <v>5.4117898182076928E-3</v>
      </c>
      <c r="T24" s="24">
        <f>BS!S29/BS!S10</f>
        <v>2.4783558281494925E-2</v>
      </c>
      <c r="U24" s="24">
        <f>BS!T29/BS!T10</f>
        <v>2.2594705209390761E-2</v>
      </c>
      <c r="V24" s="24">
        <f>BS!U29/BS!U10</f>
        <v>8.9576756171841007E-2</v>
      </c>
      <c r="W24" s="24">
        <f>BS!V29/BS!V10</f>
        <v>4.648161021008982E-2</v>
      </c>
      <c r="X24" s="24">
        <f>BS!W29/BS!W10</f>
        <v>3.0619765302741186E-2</v>
      </c>
      <c r="Y24" s="24">
        <f>BS!X29/BS!X10</f>
        <v>2.2953693305905572E-2</v>
      </c>
      <c r="Z24" s="24">
        <f>BS!Y29/BS!Y10</f>
        <v>4.4672652153186089E-2</v>
      </c>
      <c r="AA24" s="24">
        <f>BS!Z29/BS!Z10</f>
        <v>0.14072245717038814</v>
      </c>
      <c r="AB24" s="24">
        <f>BS!AA29/BS!AA10</f>
        <v>4.0889172681683711E-2</v>
      </c>
      <c r="AC24" s="24">
        <f>BS!AB29/BS!AB10</f>
        <v>2.7787758839518052E-2</v>
      </c>
      <c r="AD24" s="24">
        <f>BS!AC29/BS!AC10</f>
        <v>0.11131484768748681</v>
      </c>
      <c r="AE24" s="24">
        <f>BS!AD29/BS!AD10</f>
        <v>0.17749372844928213</v>
      </c>
      <c r="AF24" s="24">
        <f>BS!AE29/BS!AE10</f>
        <v>4.0733086032164127E-2</v>
      </c>
      <c r="AG24" s="24">
        <f>BS!AF29/BS!AF10</f>
        <v>3.5737855441737687E-2</v>
      </c>
      <c r="AH24" s="24">
        <f>BS!AG29/BS!AG10</f>
        <v>0.1294103642230659</v>
      </c>
      <c r="AI24" s="24">
        <f>BS!AH29/BS!AH10</f>
        <v>0.17626285015935397</v>
      </c>
      <c r="AJ24" s="24">
        <f>BS!AI29/BS!AI10</f>
        <v>2.2790674083216396E-2</v>
      </c>
      <c r="AK24" s="24">
        <f>BS!AJ29/BS!AJ10</f>
        <v>8.2700114200166971E-2</v>
      </c>
      <c r="AL24" s="24">
        <f>BS!AK29/BS!AK10</f>
        <v>0.14460115108356908</v>
      </c>
      <c r="AM24" s="24">
        <f>BS!AL29/BS!AL10</f>
        <v>0.14299717286778513</v>
      </c>
      <c r="AN24" s="24">
        <f>BS!AM29/BS!AM10</f>
        <v>9.3646153199007265E-2</v>
      </c>
      <c r="AO24" s="24">
        <f>BS!AN29/BS!AN10</f>
        <v>8.2511861803414938E-2</v>
      </c>
      <c r="AP24" s="24">
        <f>BS!AO29/BS!AO10</f>
        <v>0.151528964109475</v>
      </c>
      <c r="AQ24" s="24">
        <f>BS!AP29/BS!AP10</f>
        <v>0.14396271792328352</v>
      </c>
      <c r="AR24" s="24">
        <f>BS!AQ29/BS!AQ10</f>
        <v>8.3899373435941824E-2</v>
      </c>
      <c r="AS24" s="24">
        <f>BS!AR29/BS!AR10</f>
        <v>8.4297612028301896E-2</v>
      </c>
      <c r="AT24" s="24">
        <f>BS!AS29/BS!AS10</f>
        <v>7.914026587153683E-2</v>
      </c>
      <c r="AU24" s="24">
        <f>BS!AT29/BS!AT10</f>
        <v>0.13334409929290716</v>
      </c>
      <c r="AV24" s="24">
        <f>BS!AU29/BS!AU10</f>
        <v>0.13165649909198662</v>
      </c>
      <c r="AW24" s="24">
        <f>BS!AV29/BS!AV10</f>
        <v>0.11352861496782933</v>
      </c>
      <c r="AX24" s="24">
        <f>BS!AW29/BS!AW10</f>
        <v>0.14305481860649</v>
      </c>
      <c r="AY24" s="24">
        <f>BS!AX29/BS!AX10</f>
        <v>0.12305938606490402</v>
      </c>
      <c r="AZ24" s="24">
        <f>BS!AY29/BS!AY10</f>
        <v>0.1096355657317306</v>
      </c>
      <c r="BA24" s="24">
        <f>BS!AZ29/BS!AZ10</f>
        <v>0.12193735791866632</v>
      </c>
      <c r="BB24" s="24">
        <f>BS!BA29/BS!BA10</f>
        <v>0.15442712084113497</v>
      </c>
      <c r="BC24" s="24">
        <f>BS!BB29/BS!BB10</f>
        <v>0.11242830852793512</v>
      </c>
      <c r="BD24" s="24">
        <f>BS!BC29/BS!BC10</f>
        <v>0.102636586778455</v>
      </c>
      <c r="BE24" s="24">
        <f>BS!BD29/BS!BD10</f>
        <v>9.7655703289013296E-2</v>
      </c>
      <c r="BF24" s="24">
        <f>BS!BE29/BS!BE10</f>
        <v>0.12996474903309596</v>
      </c>
      <c r="BG24" s="24">
        <f>BS!BF29/BS!BF10</f>
        <v>0.16644087478227212</v>
      </c>
      <c r="BH24" s="24">
        <f>BS!BG29/BS!BG10</f>
        <v>0.11836547546267995</v>
      </c>
      <c r="BI24" s="24">
        <f>BS!BH29/BS!BH10</f>
        <v>0.11898345281086617</v>
      </c>
      <c r="BJ24" s="24">
        <f>BS!BI29/BS!BI10</f>
        <v>0.18814741306652893</v>
      </c>
      <c r="BK24" s="24">
        <f>BS!BJ29/BS!BJ10</f>
        <v>0.14021275154143234</v>
      </c>
      <c r="BL24" s="24">
        <f>BS!BK29/BS!BK10</f>
        <v>0.13265021276595745</v>
      </c>
      <c r="BM24" s="24">
        <f>BS!BL29/BS!BL10</f>
        <v>9.3041491936858609E-2</v>
      </c>
      <c r="BN24" s="24">
        <f>BS!BM29/BS!BM10</f>
        <v>0.14956589828832045</v>
      </c>
      <c r="BO24" s="24">
        <f>BS!BN29/BS!BN10</f>
        <v>0.10861309922249113</v>
      </c>
    </row>
    <row r="25" spans="1:113" s="25" customFormat="1" x14ac:dyDescent="0.25">
      <c r="A25" s="45" t="s">
        <v>266</v>
      </c>
      <c r="B25" s="28" t="s">
        <v>228</v>
      </c>
      <c r="C25" s="35" t="s">
        <v>229</v>
      </c>
      <c r="D25" s="29">
        <f>BS!C29/BS!C11</f>
        <v>7.0737008496344594E-2</v>
      </c>
      <c r="E25" s="29">
        <f>BS!D29/BS!D11</f>
        <v>8.7862280590628228E-2</v>
      </c>
      <c r="F25" s="29">
        <f>BS!E29/BS!E11</f>
        <v>8.9610127264157291E-2</v>
      </c>
      <c r="G25" s="29">
        <f>BS!F29/BS!F11</f>
        <v>0.10745666630328135</v>
      </c>
      <c r="H25" s="29">
        <f>BS!G29/BS!G11</f>
        <v>0.20349147833520331</v>
      </c>
      <c r="I25" s="29">
        <f>BS!H29/BS!H11</f>
        <v>6.4728934167596189E-2</v>
      </c>
      <c r="J25" s="29">
        <f>BS!I29/BS!I11</f>
        <v>7.4353090047291695E-2</v>
      </c>
      <c r="K25" s="29">
        <f>BS!J29/BS!J11</f>
        <v>8.1692130624422668E-2</v>
      </c>
      <c r="L25" s="29">
        <f>BS!K29/BS!K11</f>
        <v>5.1138275916812193E-2</v>
      </c>
      <c r="M25" s="29">
        <f>BS!L29/BS!L11</f>
        <v>2.4757808266655974E-2</v>
      </c>
      <c r="N25" s="29">
        <f>BS!M29/BS!M11</f>
        <v>4.5164412658295919E-2</v>
      </c>
      <c r="O25" s="29">
        <f>BS!N29/BS!N11</f>
        <v>6.2055078404703909E-2</v>
      </c>
      <c r="P25" s="29">
        <f>BS!O29/BS!O11</f>
        <v>5.4171957219018477E-2</v>
      </c>
      <c r="Q25" s="29">
        <f>BS!P29/BS!P11</f>
        <v>2.7167430175558879E-2</v>
      </c>
      <c r="R25" s="29">
        <f>BS!Q29/BS!Q11</f>
        <v>7.1543563127516724E-3</v>
      </c>
      <c r="S25" s="29">
        <f>BS!R29/BS!R11</f>
        <v>4.8233509542701175E-3</v>
      </c>
      <c r="T25" s="29">
        <f>BS!S29/BS!S11</f>
        <v>2.2393020903130872E-2</v>
      </c>
      <c r="U25" s="29">
        <f>BS!T29/BS!T11</f>
        <v>2.076041320957938E-2</v>
      </c>
      <c r="V25" s="29">
        <f>BS!U29/BS!U11</f>
        <v>7.4910498758060939E-2</v>
      </c>
      <c r="W25" s="29">
        <f>BS!V29/BS!V11</f>
        <v>3.9070472148338267E-2</v>
      </c>
      <c r="X25" s="29">
        <f>BS!W29/BS!W11</f>
        <v>2.5498661909009814E-2</v>
      </c>
      <c r="Y25" s="29">
        <f>BS!X29/BS!X11</f>
        <v>1.7449805644474594E-2</v>
      </c>
      <c r="Z25" s="29">
        <f>BS!Y29/BS!Y11</f>
        <v>3.2789771771434981E-2</v>
      </c>
      <c r="AA25" s="29">
        <f>BS!Z29/BS!Z11</f>
        <v>0.1188155459592844</v>
      </c>
      <c r="AB25" s="29">
        <f>BS!AA29/BS!AA11</f>
        <v>3.4184252544100957E-2</v>
      </c>
      <c r="AC25" s="29">
        <f>BS!AB29/BS!AB11</f>
        <v>2.1725487886106287E-2</v>
      </c>
      <c r="AD25" s="29">
        <f>BS!AC29/BS!AC11</f>
        <v>7.7896439644713392E-2</v>
      </c>
      <c r="AE25" s="29">
        <f>BS!AD29/BS!AD11</f>
        <v>0.14723639795118332</v>
      </c>
      <c r="AF25" s="29">
        <f>BS!AE29/BS!AE11</f>
        <v>3.3272509780129161E-2</v>
      </c>
      <c r="AG25" s="29">
        <f>BS!AF29/BS!AF11</f>
        <v>2.7577151814933067E-2</v>
      </c>
      <c r="AH25" s="29">
        <f>BS!AG29/BS!AG11</f>
        <v>9.6900092637494536E-2</v>
      </c>
      <c r="AI25" s="29">
        <f>BS!AH29/BS!AH11</f>
        <v>0.14850698054733952</v>
      </c>
      <c r="AJ25" s="29">
        <f>BS!AI29/BS!AI11</f>
        <v>1.8287140667182181E-2</v>
      </c>
      <c r="AK25" s="29">
        <f>BS!AJ29/BS!AJ11</f>
        <v>6.3825989448743903E-2</v>
      </c>
      <c r="AL25" s="29">
        <f>BS!AK29/BS!AK11</f>
        <v>0.10748220294934548</v>
      </c>
      <c r="AM25" s="29">
        <f>BS!AL29/BS!AL11</f>
        <v>0.11264640619030976</v>
      </c>
      <c r="AN25" s="29">
        <f>BS!AM29/BS!AM11</f>
        <v>7.1599141292724294E-2</v>
      </c>
      <c r="AO25" s="29">
        <f>BS!AN29/BS!AN11</f>
        <v>6.1069712755106018E-2</v>
      </c>
      <c r="AP25" s="29">
        <f>BS!AO29/BS!AO11</f>
        <v>0.11106349909577519</v>
      </c>
      <c r="AQ25" s="29">
        <f>BS!AP29/BS!AP11</f>
        <v>0.11373146245176173</v>
      </c>
      <c r="AR25" s="29">
        <f>BS!AQ29/BS!AQ11</f>
        <v>6.7438501501070031E-2</v>
      </c>
      <c r="AS25" s="29">
        <f>BS!AR29/BS!AR11</f>
        <v>6.6761519098172267E-2</v>
      </c>
      <c r="AT25" s="29">
        <f>BS!AS29/BS!AS11</f>
        <v>6.0532835567622602E-2</v>
      </c>
      <c r="AU25" s="29">
        <f>BS!AT29/BS!AT11</f>
        <v>9.4684249324268985E-2</v>
      </c>
      <c r="AV25" s="29">
        <f>BS!AU29/BS!AU11</f>
        <v>9.3164451763329811E-2</v>
      </c>
      <c r="AW25" s="29">
        <f>BS!AV29/BS!AV11</f>
        <v>8.0236941303177156E-2</v>
      </c>
      <c r="AX25" s="29">
        <f>BS!AW29/BS!AW11</f>
        <v>9.0735718197955645E-2</v>
      </c>
      <c r="AY25" s="29">
        <f>BS!AX29/BS!AX11</f>
        <v>8.2121603791367098E-2</v>
      </c>
      <c r="AZ25" s="29">
        <f>BS!AY29/BS!AY11</f>
        <v>7.2424767606743337E-2</v>
      </c>
      <c r="BA25" s="29">
        <f>BS!AZ29/BS!AZ11</f>
        <v>7.9546858908341914E-2</v>
      </c>
      <c r="BB25" s="29">
        <f>BS!BA29/BS!BA11</f>
        <v>9.5006811913649306E-2</v>
      </c>
      <c r="BC25" s="29">
        <f>BS!BB29/BS!BB11</f>
        <v>7.3215428471697028E-2</v>
      </c>
      <c r="BD25" s="29">
        <f>BS!BC29/BS!BC11</f>
        <v>7.2641564677636578E-2</v>
      </c>
      <c r="BE25" s="29">
        <f>BS!BD29/BS!BD11</f>
        <v>6.6577610266930654E-2</v>
      </c>
      <c r="BF25" s="29">
        <f>BS!BE29/BS!BE11</f>
        <v>8.5539169641179802E-2</v>
      </c>
      <c r="BG25" s="29">
        <f>BS!BF29/BS!BF11</f>
        <v>0.11648437764544824</v>
      </c>
      <c r="BH25" s="29">
        <f>BS!BG29/BS!BG11</f>
        <v>8.149033862636311E-2</v>
      </c>
      <c r="BI25" s="29">
        <f>BS!BH29/BS!BH11</f>
        <v>7.9806223620111527E-2</v>
      </c>
      <c r="BJ25" s="29">
        <f>BS!BI29/BS!BI11</f>
        <v>0.12145477201726983</v>
      </c>
      <c r="BK25" s="29">
        <f>BS!BJ29/BS!BJ11</f>
        <v>9.6835780666535642E-2</v>
      </c>
      <c r="BL25" s="29">
        <f>BS!BK29/BS!BK11</f>
        <v>9.0163593030520392E-2</v>
      </c>
      <c r="BM25" s="29">
        <f>BS!BL29/BS!BL11</f>
        <v>6.041700797442516E-2</v>
      </c>
      <c r="BN25" s="29">
        <f>BS!BM29/BS!BM11</f>
        <v>9.8938596730369019E-2</v>
      </c>
      <c r="BO25" s="29">
        <f>BS!BN29/BS!BN11</f>
        <v>7.8756510538204497E-2</v>
      </c>
    </row>
    <row r="26" spans="1:113" s="25" customFormat="1" x14ac:dyDescent="0.25">
      <c r="A26" s="23" t="s">
        <v>267</v>
      </c>
      <c r="B26" s="23"/>
      <c r="C26" s="35" t="s">
        <v>230</v>
      </c>
      <c r="D26" s="46">
        <v>20</v>
      </c>
      <c r="E26" s="46">
        <v>20</v>
      </c>
      <c r="F26" s="46">
        <v>20</v>
      </c>
      <c r="G26" s="46">
        <v>20</v>
      </c>
      <c r="H26" s="46">
        <v>20</v>
      </c>
      <c r="I26" s="46">
        <v>20</v>
      </c>
      <c r="J26" s="46">
        <v>20</v>
      </c>
      <c r="K26" s="46">
        <v>20</v>
      </c>
      <c r="L26" s="46">
        <v>20</v>
      </c>
      <c r="M26" s="46">
        <v>26.143000000000001</v>
      </c>
      <c r="N26" s="46">
        <v>26.142700000000001</v>
      </c>
      <c r="O26" s="46">
        <v>26.142700000000001</v>
      </c>
      <c r="P26" s="46">
        <v>26.142700000000001</v>
      </c>
      <c r="Q26" s="46">
        <v>26.142700000000001</v>
      </c>
      <c r="R26" s="46">
        <v>26.142700000000001</v>
      </c>
      <c r="S26" s="46">
        <v>26.142700000000001</v>
      </c>
      <c r="T26" s="46">
        <v>26.142700000000001</v>
      </c>
      <c r="U26" s="46">
        <v>26.142700000000001</v>
      </c>
      <c r="V26" s="46">
        <v>65.260400000000004</v>
      </c>
      <c r="W26" s="46">
        <v>71.552300000000002</v>
      </c>
      <c r="X26" s="46">
        <v>71.552300000000002</v>
      </c>
      <c r="Y26" s="46">
        <v>84.820999999999998</v>
      </c>
      <c r="Z26" s="46">
        <v>84.820999999999998</v>
      </c>
      <c r="AA26" s="46">
        <v>84.820999999999998</v>
      </c>
      <c r="AB26" s="46">
        <v>84.820999999999998</v>
      </c>
      <c r="AC26" s="46">
        <v>84.820999999999998</v>
      </c>
      <c r="AD26" s="46">
        <v>84.820999999999998</v>
      </c>
      <c r="AE26" s="46">
        <v>84.820999999999998</v>
      </c>
      <c r="AF26" s="46">
        <v>84.820999999999998</v>
      </c>
      <c r="AG26" s="46">
        <v>84.820999999999998</v>
      </c>
      <c r="AH26" s="46">
        <v>84.820999999999998</v>
      </c>
      <c r="AI26" s="46">
        <v>187.41630000000001</v>
      </c>
      <c r="AJ26" s="46">
        <v>84.820999999999998</v>
      </c>
      <c r="AK26" s="46">
        <v>84.820999999999998</v>
      </c>
      <c r="AL26" s="46">
        <v>187.41630000000001</v>
      </c>
      <c r="AM26" s="46">
        <v>187.41630000000001</v>
      </c>
      <c r="AN26" s="46">
        <v>187.41630000000001</v>
      </c>
      <c r="AO26" s="46">
        <v>187.41630000000001</v>
      </c>
      <c r="AP26" s="46">
        <v>187.41630000000001</v>
      </c>
      <c r="AQ26" s="46">
        <v>187.41630000000001</v>
      </c>
      <c r="AR26" s="46">
        <v>187.41630000000001</v>
      </c>
      <c r="AS26" s="46">
        <v>187.41630000000001</v>
      </c>
      <c r="AT26" s="46">
        <v>187.41630000000001</v>
      </c>
      <c r="AU26" s="46">
        <v>187.41630000000001</v>
      </c>
      <c r="AV26" s="46">
        <v>187.41630000000001</v>
      </c>
      <c r="AW26" s="46">
        <v>187.41630000000001</v>
      </c>
      <c r="AX26" s="46">
        <v>187.41630000000001</v>
      </c>
      <c r="AY26" s="46">
        <v>187.41630000000001</v>
      </c>
      <c r="AZ26" s="46">
        <v>187.41630000000001</v>
      </c>
      <c r="BA26" s="46">
        <v>187.41630000000001</v>
      </c>
      <c r="BB26" s="46">
        <v>227.41630000000001</v>
      </c>
      <c r="BC26" s="46">
        <v>227.41630000000001</v>
      </c>
      <c r="BD26" s="46">
        <v>227.41630000000001</v>
      </c>
      <c r="BE26" s="46">
        <v>227.41630000000001</v>
      </c>
      <c r="BF26" s="46">
        <v>227.41630000000001</v>
      </c>
      <c r="BG26" s="46">
        <v>227.41630000000001</v>
      </c>
      <c r="BH26" s="46">
        <v>227.41630000000001</v>
      </c>
      <c r="BI26" s="46">
        <v>227.41630000000001</v>
      </c>
      <c r="BJ26" s="46">
        <v>227.41630000000001</v>
      </c>
      <c r="BK26" s="46">
        <v>227.41630000000001</v>
      </c>
      <c r="BL26" s="46">
        <v>227.41630000000001</v>
      </c>
      <c r="BM26" s="46">
        <v>227.41630000000001</v>
      </c>
      <c r="BN26" s="46">
        <v>227.41630000000001</v>
      </c>
      <c r="BO26" s="46">
        <v>227.41630000000001</v>
      </c>
    </row>
    <row r="27" spans="1:113" s="25" customFormat="1" x14ac:dyDescent="0.25">
      <c r="A27" s="23" t="s">
        <v>231</v>
      </c>
      <c r="B27" s="23"/>
      <c r="C27" s="35" t="s">
        <v>232</v>
      </c>
      <c r="D27" s="57">
        <v>4.6324721964782205E-2</v>
      </c>
      <c r="E27" s="57">
        <v>6.1413924930491207E-2</v>
      </c>
      <c r="F27" s="57">
        <v>-2.2402108433734951E-2</v>
      </c>
      <c r="G27" s="57">
        <v>-3.5130908248378126E-2</v>
      </c>
      <c r="H27" s="57">
        <v>0.35731869786839671</v>
      </c>
      <c r="I27" s="57">
        <v>3.8794601482854449E-2</v>
      </c>
      <c r="J27" s="57">
        <v>1.6262164040778515E-2</v>
      </c>
      <c r="K27" s="57">
        <v>5.0755908248378126E-2</v>
      </c>
      <c r="L27" s="57">
        <v>-4.5999999999999999E-2</v>
      </c>
      <c r="M27" s="57">
        <v>2.9899999999999999E-2</v>
      </c>
      <c r="N27" s="57">
        <v>-2.6200000000000001E-2</v>
      </c>
      <c r="O27" s="57">
        <v>-0.15079999999999999</v>
      </c>
      <c r="P27" s="57">
        <v>-9.6600000000000005E-2</v>
      </c>
      <c r="Q27" s="57">
        <v>-6.88E-2</v>
      </c>
      <c r="R27" s="57">
        <v>-0.28849999999999998</v>
      </c>
      <c r="S27" s="57">
        <v>-0.55510000000000004</v>
      </c>
      <c r="T27" s="57">
        <v>-3.2099999999999997E-2</v>
      </c>
      <c r="U27" s="57">
        <v>1.5800000000000002E-2</v>
      </c>
      <c r="V27" s="57">
        <v>3.0200000000000001E-2</v>
      </c>
      <c r="W27" s="57">
        <v>5.5100000000000003E-2</v>
      </c>
      <c r="X27" s="57">
        <v>7.3000000000000001E-3</v>
      </c>
      <c r="Y27" s="57">
        <v>2.5000000000000001E-3</v>
      </c>
      <c r="Z27" s="57">
        <v>-1.18E-2</v>
      </c>
      <c r="AA27" s="57">
        <v>4.7000000000000002E-3</v>
      </c>
      <c r="AB27" s="57">
        <v>-9.1999999999999998E-3</v>
      </c>
      <c r="AC27" s="57">
        <v>-8.9999999999999993E-3</v>
      </c>
      <c r="AD27" s="57">
        <v>3.6700000000000003E-2</v>
      </c>
      <c r="AE27" s="57">
        <v>-3.3999999999999998E-3</v>
      </c>
      <c r="AF27" s="57">
        <v>-8.2000000000000007E-3</v>
      </c>
      <c r="AG27" s="57">
        <v>-3.3E-3</v>
      </c>
      <c r="AH27" s="57">
        <v>-6.4999999999999997E-3</v>
      </c>
      <c r="AI27" s="57">
        <v>3.5541198924533245E-3</v>
      </c>
      <c r="AJ27" s="57">
        <v>0.11119999999999999</v>
      </c>
      <c r="AK27" s="57">
        <v>0.1482</v>
      </c>
      <c r="AL27" s="57">
        <v>-1.18E-2</v>
      </c>
      <c r="AM27" s="57">
        <v>-5.9999999999999995E-4</v>
      </c>
      <c r="AN27" s="57">
        <v>-3.0000000000000001E-3</v>
      </c>
      <c r="AO27" s="57">
        <v>1.2200000000000001E-2</v>
      </c>
      <c r="AP27" s="57">
        <v>4.3700000000000003E-2</v>
      </c>
      <c r="AQ27" s="57">
        <v>-2.29E-2</v>
      </c>
      <c r="AR27" s="57">
        <v>3.0999999999999999E-3</v>
      </c>
      <c r="AS27" s="57">
        <v>2.3999999999999998E-3</v>
      </c>
      <c r="AT27" s="57">
        <v>1.6000000000000001E-3</v>
      </c>
      <c r="AU27" s="57">
        <v>7.3000000000000001E-3</v>
      </c>
      <c r="AV27" s="57">
        <v>1E-4</v>
      </c>
      <c r="AW27" s="57">
        <v>2.3999999999999998E-3</v>
      </c>
      <c r="AX27" s="57">
        <v>3.6400000000000002E-2</v>
      </c>
      <c r="AY27" s="57">
        <v>-1.2800000000000001E-2</v>
      </c>
      <c r="AZ27" s="57">
        <v>3.5000000000000001E-3</v>
      </c>
      <c r="BA27" s="57">
        <v>-5.0000000000000001E-4</v>
      </c>
      <c r="BB27" s="57">
        <v>-2.5700000000000001E-2</v>
      </c>
      <c r="BC27" s="57">
        <v>-5.3E-3</v>
      </c>
      <c r="BD27" s="57">
        <v>8.0000000000000004E-4</v>
      </c>
      <c r="BE27" s="57">
        <v>8.0000000000000004E-4</v>
      </c>
      <c r="BF27" s="57">
        <v>-7.3000000000000001E-3</v>
      </c>
      <c r="BG27" s="57">
        <v>-8.5000000000000006E-3</v>
      </c>
      <c r="BH27" s="57">
        <v>8.0000000000000004E-4</v>
      </c>
      <c r="BI27" s="57">
        <v>4.8999999999999998E-3</v>
      </c>
      <c r="BJ27" s="57">
        <v>-3.8999999999999998E-3</v>
      </c>
      <c r="BK27" s="57">
        <v>5.8999999999999999E-3</v>
      </c>
      <c r="BL27" s="57">
        <v>3.0000000000000001E-3</v>
      </c>
      <c r="BM27" s="57">
        <v>4.0000000000000002E-4</v>
      </c>
      <c r="BN27" s="57">
        <v>-4.9099999999999998E-2</v>
      </c>
      <c r="BO27" s="57">
        <v>-1.5900000000000001E-2</v>
      </c>
    </row>
    <row r="28" spans="1:113" s="25" customFormat="1" x14ac:dyDescent="0.25">
      <c r="A28" s="25" t="s">
        <v>268</v>
      </c>
      <c r="B28" s="23"/>
      <c r="C28" s="35" t="s">
        <v>233</v>
      </c>
      <c r="D28" s="24">
        <v>741</v>
      </c>
      <c r="E28" s="24">
        <v>830</v>
      </c>
      <c r="F28" s="24">
        <v>850</v>
      </c>
      <c r="G28" s="24">
        <v>848</v>
      </c>
      <c r="H28" s="24">
        <v>800</v>
      </c>
      <c r="I28" s="24">
        <v>780</v>
      </c>
      <c r="J28" s="24">
        <v>779</v>
      </c>
      <c r="K28" s="24">
        <v>750</v>
      </c>
      <c r="L28" s="24">
        <v>804</v>
      </c>
      <c r="M28" s="24">
        <v>859</v>
      </c>
      <c r="N28" s="24">
        <v>901</v>
      </c>
      <c r="O28" s="24">
        <v>916</v>
      </c>
      <c r="P28" s="24">
        <v>638</v>
      </c>
      <c r="Q28" s="24">
        <v>569</v>
      </c>
      <c r="R28" s="24">
        <v>565</v>
      </c>
      <c r="S28" s="24">
        <v>438</v>
      </c>
      <c r="T28" s="24">
        <v>462</v>
      </c>
      <c r="U28" s="24">
        <v>470</v>
      </c>
      <c r="V28" s="24">
        <v>505</v>
      </c>
      <c r="W28" s="24">
        <v>480</v>
      </c>
      <c r="X28" s="24">
        <v>514</v>
      </c>
      <c r="Y28" s="24">
        <v>536</v>
      </c>
      <c r="Z28" s="24">
        <v>490</v>
      </c>
      <c r="AA28" s="24">
        <v>480</v>
      </c>
      <c r="AB28" s="24">
        <v>512</v>
      </c>
      <c r="AC28" s="24">
        <v>555</v>
      </c>
      <c r="AD28" s="24">
        <v>589</v>
      </c>
      <c r="AE28" s="24">
        <v>540</v>
      </c>
      <c r="AF28" s="24">
        <v>565</v>
      </c>
      <c r="AG28" s="24">
        <v>625</v>
      </c>
      <c r="AH28" s="24">
        <v>612</v>
      </c>
      <c r="AI28" s="24">
        <v>577</v>
      </c>
      <c r="AJ28" s="24">
        <v>591</v>
      </c>
      <c r="AK28" s="24">
        <v>1167</v>
      </c>
      <c r="AL28" s="24">
        <v>1207</v>
      </c>
      <c r="AM28" s="24">
        <v>1104</v>
      </c>
      <c r="AN28" s="24">
        <v>1104</v>
      </c>
      <c r="AO28" s="24">
        <v>1102</v>
      </c>
      <c r="AP28" s="24">
        <v>1118</v>
      </c>
      <c r="AQ28" s="24">
        <v>1084</v>
      </c>
      <c r="AR28" s="24">
        <v>1063</v>
      </c>
      <c r="AS28" s="24">
        <v>1203</v>
      </c>
      <c r="AT28" s="24">
        <v>1220</v>
      </c>
      <c r="AU28" s="24">
        <v>1220</v>
      </c>
      <c r="AV28" s="24">
        <v>1169</v>
      </c>
      <c r="AW28" s="24">
        <v>1226</v>
      </c>
      <c r="AX28" s="24">
        <v>1184</v>
      </c>
      <c r="AY28" s="24">
        <v>1152</v>
      </c>
      <c r="AZ28" s="24">
        <v>1253</v>
      </c>
      <c r="BA28" s="24">
        <v>1255</v>
      </c>
      <c r="BB28" s="24">
        <v>1210</v>
      </c>
      <c r="BC28" s="24">
        <v>1165</v>
      </c>
      <c r="BD28" s="24">
        <v>1185</v>
      </c>
      <c r="BE28" s="24">
        <v>1205</v>
      </c>
      <c r="BF28" s="24">
        <v>1199</v>
      </c>
      <c r="BG28" s="24">
        <v>1193</v>
      </c>
      <c r="BH28" s="24">
        <v>1254</v>
      </c>
      <c r="BI28" s="24">
        <v>1314</v>
      </c>
      <c r="BJ28" s="24">
        <v>1275</v>
      </c>
      <c r="BK28" s="24">
        <v>1236</v>
      </c>
      <c r="BL28" s="24">
        <v>1264</v>
      </c>
      <c r="BM28" s="24">
        <v>1291</v>
      </c>
      <c r="BN28" s="24">
        <v>1262</v>
      </c>
      <c r="BO28" s="24">
        <v>1233</v>
      </c>
    </row>
    <row r="29" spans="1:113" s="25" customFormat="1" x14ac:dyDescent="0.25">
      <c r="A29" s="23" t="s">
        <v>234</v>
      </c>
      <c r="B29" s="23"/>
      <c r="C29" s="35" t="s">
        <v>235</v>
      </c>
      <c r="D29" s="24">
        <f>D39/D27</f>
        <v>0</v>
      </c>
      <c r="E29" s="24">
        <f t="shared" ref="E29:BO29" si="0">E39/E27</f>
        <v>0</v>
      </c>
      <c r="F29" s="24">
        <f t="shared" si="0"/>
        <v>0</v>
      </c>
      <c r="G29" s="24">
        <f t="shared" si="0"/>
        <v>0</v>
      </c>
      <c r="H29" s="24">
        <f t="shared" si="0"/>
        <v>0</v>
      </c>
      <c r="I29" s="24">
        <f t="shared" si="0"/>
        <v>0</v>
      </c>
      <c r="J29" s="24">
        <f t="shared" si="0"/>
        <v>0</v>
      </c>
      <c r="K29" s="24">
        <f t="shared" si="0"/>
        <v>0</v>
      </c>
      <c r="L29" s="24">
        <f t="shared" si="0"/>
        <v>0</v>
      </c>
      <c r="M29" s="24">
        <f t="shared" si="0"/>
        <v>57.730278260869568</v>
      </c>
      <c r="N29" s="24">
        <f t="shared" si="0"/>
        <v>-58.034545801526718</v>
      </c>
      <c r="O29" s="24">
        <f t="shared" si="0"/>
        <v>-2.631163328912467</v>
      </c>
      <c r="P29" s="24">
        <f t="shared" si="0"/>
        <v>-1.4391056935817805</v>
      </c>
      <c r="Q29" s="24">
        <f t="shared" si="0"/>
        <v>-1.5575495639534884</v>
      </c>
      <c r="R29" s="24">
        <f t="shared" si="0"/>
        <v>-0.50194110918544199</v>
      </c>
      <c r="S29" s="24">
        <f t="shared" si="0"/>
        <v>-0.16695804359574851</v>
      </c>
      <c r="T29" s="24">
        <f t="shared" si="0"/>
        <v>-3.7894208722741438</v>
      </c>
      <c r="U29" s="24">
        <f t="shared" si="0"/>
        <v>10.631620886075948</v>
      </c>
      <c r="V29" s="24">
        <f t="shared" si="0"/>
        <v>11.412179470198675</v>
      </c>
      <c r="W29" s="24">
        <f t="shared" si="0"/>
        <v>4.5916515426497275</v>
      </c>
      <c r="X29" s="24">
        <f t="shared" si="0"/>
        <v>41.095890410958901</v>
      </c>
      <c r="Y29" s="24">
        <f t="shared" si="0"/>
        <v>110.80000000000001</v>
      </c>
      <c r="Z29" s="24">
        <f t="shared" si="0"/>
        <v>-15</v>
      </c>
      <c r="AA29" s="24">
        <f t="shared" si="0"/>
        <v>30.212765957446805</v>
      </c>
      <c r="AB29" s="24">
        <f t="shared" si="0"/>
        <v>-20.543478260869566</v>
      </c>
      <c r="AC29" s="24">
        <f t="shared" si="0"/>
        <v>-16.666666666666668</v>
      </c>
      <c r="AD29" s="24">
        <f t="shared" si="0"/>
        <v>4.0871934604904627</v>
      </c>
      <c r="AE29" s="24">
        <f t="shared" si="0"/>
        <v>-41.176470588235297</v>
      </c>
      <c r="AF29" s="24">
        <f t="shared" si="0"/>
        <v>-14.268292682926829</v>
      </c>
      <c r="AG29" s="24">
        <f t="shared" si="0"/>
        <v>-54.848484848484844</v>
      </c>
      <c r="AH29" s="24">
        <f t="shared" si="0"/>
        <v>-38.769230769230774</v>
      </c>
      <c r="AI29" s="24">
        <f t="shared" si="0"/>
        <v>55.991358204473805</v>
      </c>
      <c r="AJ29" s="24">
        <f t="shared" si="0"/>
        <v>2.428057553956835</v>
      </c>
      <c r="AK29" s="24">
        <f t="shared" si="0"/>
        <v>1.9230769230769229</v>
      </c>
      <c r="AL29" s="24">
        <f t="shared" si="0"/>
        <v>-19.491525423728813</v>
      </c>
      <c r="AM29" s="24">
        <f t="shared" si="0"/>
        <v>-331.66666666666669</v>
      </c>
      <c r="AN29" s="24">
        <f t="shared" si="0"/>
        <v>-76.666666666666671</v>
      </c>
      <c r="AO29" s="24">
        <f t="shared" si="0"/>
        <v>18.442622950819672</v>
      </c>
      <c r="AP29" s="24">
        <f t="shared" si="0"/>
        <v>5.4919908466819214</v>
      </c>
      <c r="AQ29" s="24">
        <f t="shared" si="0"/>
        <v>-12.663755458515283</v>
      </c>
      <c r="AR29" s="24">
        <f t="shared" si="0"/>
        <v>133.54838709677418</v>
      </c>
      <c r="AS29" s="24">
        <f t="shared" si="0"/>
        <v>167.50000000000003</v>
      </c>
      <c r="AT29" s="24">
        <f t="shared" si="0"/>
        <v>293.74999999999994</v>
      </c>
      <c r="AU29" s="24">
        <f t="shared" si="0"/>
        <v>64.520547945205479</v>
      </c>
      <c r="AV29" s="24">
        <f t="shared" si="0"/>
        <v>4500</v>
      </c>
      <c r="AW29" s="24">
        <f t="shared" si="0"/>
        <v>166.25000000000003</v>
      </c>
      <c r="AX29" s="24">
        <f t="shared" si="0"/>
        <v>11.593406593406593</v>
      </c>
      <c r="AY29" s="24">
        <f t="shared" si="0"/>
        <v>-42.8125</v>
      </c>
      <c r="AZ29" s="24">
        <f t="shared" si="0"/>
        <v>147.14285714285714</v>
      </c>
      <c r="BA29" s="24">
        <f t="shared" si="0"/>
        <v>-1000</v>
      </c>
      <c r="BB29" s="24">
        <f t="shared" si="0"/>
        <v>-19.221789883268482</v>
      </c>
      <c r="BC29" s="24">
        <f t="shared" si="0"/>
        <v>-73.584905660377359</v>
      </c>
      <c r="BD29" s="24">
        <f t="shared" si="0"/>
        <v>457.49999999999994</v>
      </c>
      <c r="BE29" s="24">
        <f t="shared" si="0"/>
        <v>481.25</v>
      </c>
      <c r="BF29" s="24">
        <f t="shared" si="0"/>
        <v>-49.589041095890408</v>
      </c>
      <c r="BG29" s="24">
        <f t="shared" si="0"/>
        <v>-42.941176470588232</v>
      </c>
      <c r="BH29" s="24">
        <f t="shared" si="0"/>
        <v>336.25</v>
      </c>
      <c r="BI29" s="24">
        <f t="shared" si="0"/>
        <v>81.224489795918373</v>
      </c>
      <c r="BJ29" s="24">
        <f t="shared" si="0"/>
        <v>-115.38461538461539</v>
      </c>
      <c r="BK29" s="24">
        <f t="shared" si="0"/>
        <v>74.576271186440678</v>
      </c>
      <c r="BL29" s="24">
        <f t="shared" si="0"/>
        <v>147.33333333333334</v>
      </c>
      <c r="BM29" s="24">
        <f t="shared" si="0"/>
        <v>1292.5</v>
      </c>
      <c r="BN29" s="24">
        <f t="shared" si="0"/>
        <v>-10.179226069246436</v>
      </c>
      <c r="BO29" s="24">
        <f t="shared" si="0"/>
        <v>-31.194968553459116</v>
      </c>
    </row>
    <row r="30" spans="1:113" s="25" customFormat="1" ht="30" x14ac:dyDescent="0.25">
      <c r="A30" s="23" t="s">
        <v>269</v>
      </c>
      <c r="B30" s="23" t="s">
        <v>236</v>
      </c>
      <c r="C30" s="35" t="s">
        <v>237</v>
      </c>
      <c r="D30" s="24">
        <f>(BS!C11-BS!C18)/Indicators!D26</f>
        <v>0.33502519694161259</v>
      </c>
      <c r="E30" s="24">
        <f>(BS!D11-BS!D18)/Indicators!E26</f>
        <v>0.39000231696014831</v>
      </c>
      <c r="F30" s="24">
        <f>(BS!E11-BS!E18)/Indicators!F26</f>
        <v>0.36775949953660791</v>
      </c>
      <c r="G30" s="24">
        <f>(BS!F11-BS!F18)/Indicators!G26</f>
        <v>0.59170817886932359</v>
      </c>
      <c r="H30" s="24">
        <f>(BS!G11-BS!G18)/Indicators!H26</f>
        <v>0.94882414272474525</v>
      </c>
      <c r="I30" s="24">
        <f>(BS!H11-BS!H18)/Indicators!I26</f>
        <v>0.97979900370713602</v>
      </c>
      <c r="J30" s="24">
        <f>(BS!I11-BS!I18)/Indicators!J26</f>
        <v>0.98753185820203915</v>
      </c>
      <c r="K30" s="24">
        <f>(BS!J11-BS!J18)/Indicators!K26</f>
        <v>1.1465622103799813</v>
      </c>
      <c r="L30" s="24">
        <f>(BS!K11-BS!K18)/Indicators!L26</f>
        <v>1.0998600000000001</v>
      </c>
      <c r="M30" s="24">
        <f>(BS!L11-BS!L18)/Indicators!M26</f>
        <v>1.1865853192059062</v>
      </c>
      <c r="N30" s="24">
        <f>(BS!M11-BS!M18)/Indicators!N26</f>
        <v>1.196513749536199</v>
      </c>
      <c r="O30" s="24">
        <f>(BS!N11-BS!N18)/Indicators!O26</f>
        <v>1.1086421830950897</v>
      </c>
      <c r="P30" s="24">
        <f>(BS!O11-BS!O18)/Indicators!P26</f>
        <v>1.0118924212112748</v>
      </c>
      <c r="Q30" s="24">
        <f>(BS!P11-BS!P18)/Indicators!Q26</f>
        <v>0.93075313567458628</v>
      </c>
      <c r="R30" s="24">
        <f>(BS!Q11-BS!Q18)/Indicators!R26</f>
        <v>0.85864505196479313</v>
      </c>
      <c r="S30" s="24">
        <f>(BS!R11-BS!R18)/Indicators!S26</f>
        <v>0.5230905759542821</v>
      </c>
      <c r="T30" s="24">
        <f>(BS!S11-BS!S18)/Indicators!T26</f>
        <v>0.45652132335221712</v>
      </c>
      <c r="U30" s="24">
        <f>(BS!T11-BS!T18)/Indicators!U26</f>
        <v>0.51267466635045333</v>
      </c>
      <c r="V30" s="24">
        <f>(BS!U11-BS!U18)/Indicators!V26</f>
        <v>0.4226483441719634</v>
      </c>
      <c r="W30" s="24">
        <f>(BS!V11-BS!V18)/Indicators!W26</f>
        <v>0.4417509989196714</v>
      </c>
      <c r="X30" s="24">
        <f>(BS!W11-BS!W18)/Indicators!X26</f>
        <v>0.44966828459742042</v>
      </c>
      <c r="Y30" s="24">
        <f>(BS!X11-BS!X18)/Indicators!Y26</f>
        <v>0.42485469400266435</v>
      </c>
      <c r="Z30" s="24">
        <f>(BS!Y11-BS!Y18)/Indicators!Z26</f>
        <v>0.41214557715660044</v>
      </c>
      <c r="AA30" s="24">
        <f>(BS!Z11-BS!Z18)/Indicators!AA26</f>
        <v>0.40786008181936079</v>
      </c>
      <c r="AB30" s="24">
        <f>(BS!AA11-BS!AA18)/Indicators!AB26</f>
        <v>0.40979946003937695</v>
      </c>
      <c r="AC30" s="24">
        <f>(BS!AB11-BS!AB18)/Indicators!AC26</f>
        <v>0.40084413058087037</v>
      </c>
      <c r="AD30" s="24">
        <f>(BS!AC11-BS!AC18)/Indicators!AD26</f>
        <v>0.43752844224897131</v>
      </c>
      <c r="AE30" s="24">
        <f>(BS!AD11-BS!AD18)/Indicators!AE26</f>
        <v>0.41686021150422653</v>
      </c>
      <c r="AF30" s="24">
        <f>(BS!AE11-BS!AE18)/Indicators!AF26</f>
        <v>0.41158557432711235</v>
      </c>
      <c r="AG30" s="24">
        <f>(BS!AF11-BS!AF18)/Indicators!AG26</f>
        <v>0.40813949375744213</v>
      </c>
      <c r="AH30" s="24">
        <f>(BS!AG11-BS!AG18)/Indicators!AH26</f>
        <v>0.40189811485363292</v>
      </c>
      <c r="AI30" s="24">
        <f>(BS!AH11-BS!AH18)/Indicators!AI26</f>
        <v>0.10509171294065671</v>
      </c>
      <c r="AJ30" s="24">
        <f>(BS!AI11-BS!AI18)/Indicators!AJ26</f>
        <v>1.3934756722981334</v>
      </c>
      <c r="AK30" s="24">
        <f>(BS!AJ11-BS!AJ18)/Indicators!AK26</f>
        <v>0.72047370344608064</v>
      </c>
      <c r="AL30" s="24">
        <f>(BS!AK11-BS!AK18)/Indicators!AL26</f>
        <v>0.29216348844790985</v>
      </c>
      <c r="AM30" s="24">
        <f>(BS!AL11-BS!AL18)/Indicators!AM26</f>
        <v>0.29871467956629177</v>
      </c>
      <c r="AN30" s="24">
        <f>(BS!AM11-BS!AM18)/Indicators!AN26</f>
        <v>0.29666042921560187</v>
      </c>
      <c r="AO30" s="24">
        <f>(BS!AN11-BS!AN18)/Indicators!AO26</f>
        <v>0.30876183128148399</v>
      </c>
      <c r="AP30" s="24">
        <f>(BS!AO11-BS!AO18)/Indicators!AP26</f>
        <v>0.35250936017838369</v>
      </c>
      <c r="AQ30" s="24">
        <f>(BS!AP11-BS!AP18)/Indicators!AQ26</f>
        <v>0.3688579915407571</v>
      </c>
      <c r="AR30" s="24">
        <f>(BS!AQ11-BS!AQ18)/Indicators!AR26</f>
        <v>0.37179263489888553</v>
      </c>
      <c r="AS30" s="24">
        <f>(BS!AR11-BS!AR18)/Indicators!AS26</f>
        <v>0.37420971388294405</v>
      </c>
      <c r="AT30" s="24">
        <f>(BS!AS11-BS!AS18)/Indicators!AT26</f>
        <v>0.37304119225488919</v>
      </c>
      <c r="AU30" s="24">
        <f>(BS!AT11-BS!AT18)/Indicators!AU26</f>
        <v>0.38544139437178088</v>
      </c>
      <c r="AV30" s="24">
        <f>(BS!AU11-BS!AU18)/Indicators!AV26</f>
        <v>0.38553210153012302</v>
      </c>
      <c r="AW30" s="24">
        <f>(BS!AV11-BS!AV18)/Indicators!AW26</f>
        <v>0.38765571617836869</v>
      </c>
      <c r="AX30" s="24">
        <f>(BS!AW11-BS!AW18)/Indicators!AX26</f>
        <v>0.42437077244615323</v>
      </c>
      <c r="AY30" s="24">
        <f>(BS!AX11-BS!AX18)/Indicators!AY26</f>
        <v>0.42160153625911939</v>
      </c>
      <c r="AZ30" s="24">
        <f>(BS!AY11-BS!AY18)/Indicators!AZ26</f>
        <v>0.42493635825699266</v>
      </c>
      <c r="BA30" s="24">
        <f>(BS!AZ11-BS!AZ18)/Indicators!BA26</f>
        <v>0.42418935812946906</v>
      </c>
      <c r="BB30" s="24">
        <f>(BS!BA11-BS!BA18)/Indicators!BB26</f>
        <v>0.40327364397362897</v>
      </c>
      <c r="BC30" s="24">
        <f>(BS!BB11-BS!BB18)/Indicators!BC26</f>
        <v>0.40329123286237611</v>
      </c>
      <c r="BD30" s="24">
        <f>(BS!BC11-BS!BC18)/Indicators!BD26</f>
        <v>0.40402117174538499</v>
      </c>
      <c r="BE30" s="24">
        <f>(BS!BD11-BS!BD18)/Indicators!BE26</f>
        <v>0.40506771062584335</v>
      </c>
      <c r="BF30" s="24">
        <f>(BS!BE11-BS!BE18)/Indicators!BF26</f>
        <v>0.39831797456910517</v>
      </c>
      <c r="BG30" s="24">
        <f>(BS!BF11-BS!BF18)/Indicators!BG26</f>
        <v>0.39607978847602399</v>
      </c>
      <c r="BH30" s="24">
        <f>(BS!BG11-BS!BG18)/Indicators!BH26</f>
        <v>0.3971263273564824</v>
      </c>
      <c r="BI30" s="24">
        <f>(BS!BH11-BS!BH18)/Indicators!BI26</f>
        <v>0.40223150231535726</v>
      </c>
      <c r="BJ30" s="24">
        <f>(BS!BI11-BS!BI18)/Indicators!BJ26</f>
        <v>0.39871372456591725</v>
      </c>
      <c r="BK30" s="24">
        <f>(BS!BJ11-BS!BJ18)/Indicators!BK26</f>
        <v>0.40813257449004314</v>
      </c>
      <c r="BL30" s="24">
        <f>(BS!BK11-BS!BK18)/Indicators!BL26</f>
        <v>0.41150524390731891</v>
      </c>
      <c r="BM30" s="24">
        <f>(BS!BL11-BS!BL18)/Indicators!BM26</f>
        <v>0.41264852167588695</v>
      </c>
      <c r="BN30" s="24">
        <f>(BS!BM11-BS!BM18)/Indicators!BN26</f>
        <v>0.36411198317798682</v>
      </c>
      <c r="BO30" s="24">
        <f>(BS!BN11-BS!BN18)/Indicators!BO26</f>
        <v>0.3534663082637437</v>
      </c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</row>
    <row r="31" spans="1:113" s="47" customFormat="1" x14ac:dyDescent="0.25">
      <c r="A31" s="47" t="s">
        <v>270</v>
      </c>
      <c r="B31" s="4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</row>
    <row r="32" spans="1:113" s="25" customFormat="1" x14ac:dyDescent="0.25">
      <c r="A32" s="23" t="s">
        <v>271</v>
      </c>
      <c r="B32" s="23"/>
      <c r="C32" s="35" t="s">
        <v>238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4">
        <v>0</v>
      </c>
      <c r="K32" s="24">
        <v>0</v>
      </c>
      <c r="L32" s="24">
        <v>0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  <c r="AP32" s="24">
        <v>0</v>
      </c>
      <c r="AQ32" s="24">
        <v>0</v>
      </c>
      <c r="AR32" s="24">
        <v>0</v>
      </c>
      <c r="AS32" s="24">
        <v>0</v>
      </c>
      <c r="AT32" s="24">
        <v>0</v>
      </c>
      <c r="AU32" s="24">
        <v>0</v>
      </c>
      <c r="AV32" s="24">
        <v>0</v>
      </c>
      <c r="AW32" s="24">
        <v>0</v>
      </c>
      <c r="AX32" s="24">
        <v>0</v>
      </c>
      <c r="AY32" s="24">
        <v>0</v>
      </c>
      <c r="AZ32" s="24">
        <v>0</v>
      </c>
      <c r="BA32" s="24">
        <v>0</v>
      </c>
      <c r="BB32" s="24">
        <v>0</v>
      </c>
      <c r="BC32" s="24">
        <v>0</v>
      </c>
      <c r="BD32" s="24">
        <v>0</v>
      </c>
      <c r="BE32" s="24">
        <v>0</v>
      </c>
      <c r="BF32" s="24">
        <v>0</v>
      </c>
      <c r="BG32" s="24">
        <v>0</v>
      </c>
      <c r="BH32" s="24">
        <v>0</v>
      </c>
      <c r="BI32" s="24">
        <v>0</v>
      </c>
      <c r="BJ32" s="24">
        <v>0</v>
      </c>
      <c r="BK32" s="24">
        <v>0</v>
      </c>
      <c r="BL32" s="24">
        <v>0</v>
      </c>
      <c r="BM32" s="24">
        <v>0</v>
      </c>
      <c r="BN32" s="24">
        <v>0</v>
      </c>
      <c r="BO32" s="24">
        <v>0</v>
      </c>
    </row>
    <row r="33" spans="1:67" s="54" customFormat="1" x14ac:dyDescent="0.25">
      <c r="A33" s="50" t="s">
        <v>272</v>
      </c>
      <c r="B33" s="51"/>
      <c r="C33" s="52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</row>
    <row r="34" spans="1:67" s="25" customFormat="1" ht="60" x14ac:dyDescent="0.25">
      <c r="A34" s="23" t="s">
        <v>273</v>
      </c>
      <c r="B34" s="23"/>
      <c r="C34" s="35" t="s">
        <v>239</v>
      </c>
      <c r="D34" s="24">
        <v>958.8</v>
      </c>
      <c r="E34" s="24">
        <v>1065.7</v>
      </c>
      <c r="F34" s="24">
        <v>1092</v>
      </c>
      <c r="G34" s="24">
        <v>1114.3</v>
      </c>
      <c r="H34" s="24">
        <v>1008.9</v>
      </c>
      <c r="I34" s="24">
        <v>1153.2</v>
      </c>
      <c r="J34" s="24">
        <v>1212.5</v>
      </c>
      <c r="K34" s="24">
        <v>1240.7</v>
      </c>
      <c r="L34" s="24">
        <v>1220.2</v>
      </c>
      <c r="M34" s="24">
        <v>1383.9</v>
      </c>
      <c r="N34" s="24">
        <v>1363.5</v>
      </c>
      <c r="O34" s="24">
        <v>1165.4000000000001</v>
      </c>
      <c r="P34" s="24">
        <v>983.8</v>
      </c>
      <c r="Q34" s="24">
        <v>1043</v>
      </c>
      <c r="R34" s="24">
        <v>1069</v>
      </c>
      <c r="S34" s="24">
        <v>969.6</v>
      </c>
      <c r="T34" s="24">
        <v>1003</v>
      </c>
      <c r="U34" s="24">
        <v>1183.5</v>
      </c>
      <c r="V34" s="24">
        <v>1262.4000000000001</v>
      </c>
      <c r="W34" s="24">
        <v>1296.4000000000001</v>
      </c>
      <c r="X34" s="24">
        <v>1324.4</v>
      </c>
      <c r="Y34" s="24">
        <v>1444</v>
      </c>
      <c r="Z34" s="24">
        <v>1520.7</v>
      </c>
      <c r="AA34" s="24">
        <v>1465.6</v>
      </c>
      <c r="AB34" s="24">
        <v>1445</v>
      </c>
      <c r="AC34" s="24">
        <v>1486.2</v>
      </c>
      <c r="AD34" s="24">
        <v>1666.7</v>
      </c>
      <c r="AE34" s="24">
        <v>1652.3</v>
      </c>
      <c r="AF34" s="24">
        <v>1476.2</v>
      </c>
      <c r="AG34" s="24">
        <v>1505.1</v>
      </c>
      <c r="AH34" s="24">
        <v>1578.7</v>
      </c>
      <c r="AI34" s="24">
        <v>1616.6</v>
      </c>
      <c r="AJ34" s="24">
        <v>1546.7</v>
      </c>
      <c r="AK34" s="24">
        <v>1557.7</v>
      </c>
      <c r="AL34" s="24">
        <v>1603.1</v>
      </c>
      <c r="AM34" s="24">
        <v>1647.7</v>
      </c>
      <c r="AN34" s="24">
        <v>1576</v>
      </c>
      <c r="AO34" s="24">
        <v>1564.6</v>
      </c>
      <c r="AP34" s="24">
        <v>1611.2</v>
      </c>
      <c r="AQ34" s="24">
        <v>1676</v>
      </c>
      <c r="AR34" s="24">
        <v>1603.8</v>
      </c>
      <c r="AS34" s="24">
        <v>1578.4</v>
      </c>
      <c r="AT34" s="24">
        <v>1668.5</v>
      </c>
      <c r="AU34" s="24">
        <v>1720.7</v>
      </c>
      <c r="AV34" s="24">
        <v>1689.1</v>
      </c>
      <c r="AW34" s="24">
        <v>1690.3</v>
      </c>
      <c r="AX34" s="24">
        <v>1869.2</v>
      </c>
      <c r="AY34" s="24">
        <v>1926.1</v>
      </c>
      <c r="AZ34" s="24">
        <v>1793.5</v>
      </c>
      <c r="BA34" s="24">
        <v>1781.4</v>
      </c>
      <c r="BB34" s="24">
        <v>1934.2</v>
      </c>
      <c r="BC34" s="24">
        <v>2037.1</v>
      </c>
      <c r="BD34" s="24">
        <v>1916.3</v>
      </c>
      <c r="BE34" s="24">
        <v>1882.4</v>
      </c>
      <c r="BF34" s="24">
        <v>1993.1</v>
      </c>
      <c r="BG34" s="24">
        <v>2074.3000000000002</v>
      </c>
      <c r="BH34" s="24">
        <v>1979.3</v>
      </c>
      <c r="BI34" s="24">
        <v>1785.3</v>
      </c>
      <c r="BJ34" s="24">
        <v>1974.2</v>
      </c>
      <c r="BK34" s="24">
        <v>2033.6</v>
      </c>
      <c r="BL34" s="24">
        <v>2060.9</v>
      </c>
      <c r="BM34" s="24">
        <v>2147.1</v>
      </c>
      <c r="BN34" s="24">
        <v>2380</v>
      </c>
      <c r="BO34" s="24">
        <v>2504.4</v>
      </c>
    </row>
    <row r="35" spans="1:67" s="25" customFormat="1" x14ac:dyDescent="0.25">
      <c r="A35" t="s">
        <v>274</v>
      </c>
      <c r="B35" s="23"/>
      <c r="C35" s="35" t="s">
        <v>240</v>
      </c>
      <c r="D35" s="24">
        <v>4.49</v>
      </c>
      <c r="E35" s="24">
        <v>5.01</v>
      </c>
      <c r="F35" s="24">
        <v>5.43</v>
      </c>
      <c r="G35" s="24">
        <v>5.25</v>
      </c>
      <c r="H35" s="24">
        <v>5.71</v>
      </c>
      <c r="I35" s="24">
        <v>6.61</v>
      </c>
      <c r="J35" s="24">
        <v>7.17</v>
      </c>
      <c r="K35" s="24">
        <v>8.58</v>
      </c>
      <c r="L35" s="24">
        <v>7.78</v>
      </c>
      <c r="M35" s="24">
        <v>7.51</v>
      </c>
      <c r="N35" s="24">
        <v>8.14</v>
      </c>
      <c r="O35" s="24">
        <v>9.93</v>
      </c>
      <c r="P35" s="24">
        <v>7.86</v>
      </c>
      <c r="Q35" s="24">
        <v>9.76</v>
      </c>
      <c r="R35" s="24">
        <v>7.69</v>
      </c>
      <c r="S35" s="24">
        <v>7.19</v>
      </c>
      <c r="T35" s="24">
        <v>4.78</v>
      </c>
      <c r="U35" s="24">
        <v>5.05</v>
      </c>
      <c r="V35" s="24">
        <v>4.13</v>
      </c>
      <c r="W35" s="24">
        <v>4.8099999999999996</v>
      </c>
      <c r="X35" s="24">
        <v>4.33</v>
      </c>
      <c r="Y35" s="24">
        <v>5.6</v>
      </c>
      <c r="Z35" s="24">
        <v>5.08</v>
      </c>
      <c r="AA35" s="24">
        <v>4.88</v>
      </c>
      <c r="AB35" s="24">
        <v>5.53</v>
      </c>
      <c r="AC35" s="24">
        <v>4.54</v>
      </c>
      <c r="AD35" s="24">
        <v>4.92</v>
      </c>
      <c r="AE35" s="24">
        <v>4.3</v>
      </c>
      <c r="AF35" s="24">
        <v>3.53</v>
      </c>
      <c r="AG35" s="24">
        <v>4</v>
      </c>
      <c r="AH35" s="24">
        <v>4.45</v>
      </c>
      <c r="AI35" s="24">
        <v>3.82</v>
      </c>
      <c r="AJ35" s="24">
        <v>4.41</v>
      </c>
      <c r="AK35" s="24">
        <v>4.26</v>
      </c>
      <c r="AL35" s="24">
        <v>3.15</v>
      </c>
      <c r="AM35" s="24">
        <v>2.84</v>
      </c>
      <c r="AN35" s="24">
        <v>2.69</v>
      </c>
      <c r="AO35" s="24">
        <v>2.57</v>
      </c>
      <c r="AP35" s="24">
        <v>1.93</v>
      </c>
      <c r="AQ35" s="24">
        <v>2.19</v>
      </c>
      <c r="AR35" s="24">
        <v>3.08</v>
      </c>
      <c r="AS35" s="24">
        <v>2.46</v>
      </c>
      <c r="AT35" s="24">
        <v>2.5099999999999998</v>
      </c>
      <c r="AU35" s="24">
        <v>2.5099999999999998</v>
      </c>
      <c r="AV35" s="24">
        <v>2.68</v>
      </c>
      <c r="AW35" s="24">
        <v>2.48</v>
      </c>
      <c r="AX35" s="24">
        <v>2.41</v>
      </c>
      <c r="AY35" s="24">
        <v>2.29</v>
      </c>
      <c r="AZ35" s="24">
        <v>3</v>
      </c>
      <c r="BA35" s="24">
        <v>2.61</v>
      </c>
      <c r="BB35" s="24">
        <v>2.58</v>
      </c>
      <c r="BC35" s="24">
        <v>3.22</v>
      </c>
      <c r="BD35" s="24">
        <v>2.36</v>
      </c>
      <c r="BE35" s="24">
        <v>2.68</v>
      </c>
      <c r="BF35" s="24">
        <v>2.88</v>
      </c>
      <c r="BG35" s="24">
        <v>3</v>
      </c>
      <c r="BH35" s="24">
        <v>3.11</v>
      </c>
      <c r="BI35" s="24">
        <v>2.31</v>
      </c>
      <c r="BJ35" s="24">
        <v>2.91</v>
      </c>
      <c r="BK35" s="24">
        <v>2.56</v>
      </c>
      <c r="BL35" s="24">
        <v>2.87</v>
      </c>
      <c r="BM35" s="24">
        <v>2.62</v>
      </c>
      <c r="BN35" s="24">
        <v>2.5499999999999998</v>
      </c>
      <c r="BO35" s="24">
        <v>2.77</v>
      </c>
    </row>
    <row r="36" spans="1:67" s="25" customFormat="1" x14ac:dyDescent="0.25">
      <c r="A36" t="s">
        <v>275</v>
      </c>
      <c r="B36" s="23"/>
      <c r="C36" s="35" t="s">
        <v>241</v>
      </c>
      <c r="D36" s="24">
        <v>3.1</v>
      </c>
      <c r="E36" s="24">
        <v>3.7</v>
      </c>
      <c r="F36" s="24">
        <v>3.2</v>
      </c>
      <c r="G36" s="24">
        <v>4.5</v>
      </c>
      <c r="H36" s="24">
        <v>4.5999999999999996</v>
      </c>
      <c r="I36" s="24">
        <v>4.8</v>
      </c>
      <c r="J36" s="24">
        <v>7.1</v>
      </c>
      <c r="K36" s="24">
        <v>8.1</v>
      </c>
      <c r="L36" s="24">
        <v>11.3</v>
      </c>
      <c r="M36" s="24">
        <v>12.5</v>
      </c>
      <c r="N36" s="24">
        <v>11</v>
      </c>
      <c r="O36" s="24">
        <v>8.5</v>
      </c>
      <c r="P36" s="24">
        <v>7.7</v>
      </c>
      <c r="Q36" s="24">
        <v>4.2</v>
      </c>
      <c r="R36" s="24">
        <v>2.7</v>
      </c>
      <c r="S36" s="24">
        <v>1.3</v>
      </c>
      <c r="T36" s="24">
        <v>-0.2</v>
      </c>
      <c r="U36" s="24">
        <v>1</v>
      </c>
      <c r="V36" s="24">
        <v>1.8</v>
      </c>
      <c r="W36" s="24">
        <v>3.8</v>
      </c>
      <c r="X36" s="24">
        <v>3.8</v>
      </c>
      <c r="Y36" s="24">
        <v>4.8</v>
      </c>
      <c r="Z36" s="24">
        <v>4.5</v>
      </c>
      <c r="AA36" s="24">
        <v>3.4</v>
      </c>
      <c r="AB36" s="24">
        <v>3.6</v>
      </c>
      <c r="AC36" s="24">
        <v>2.5</v>
      </c>
      <c r="AD36" s="24">
        <v>3.4</v>
      </c>
      <c r="AE36" s="24">
        <v>2.8</v>
      </c>
      <c r="AF36" s="24">
        <v>1.5</v>
      </c>
      <c r="AG36" s="24">
        <v>1.2</v>
      </c>
      <c r="AH36" s="24">
        <v>0.4</v>
      </c>
      <c r="AI36" s="24">
        <v>0.4</v>
      </c>
      <c r="AJ36" s="24">
        <v>0.2</v>
      </c>
      <c r="AK36" s="24">
        <v>0.2</v>
      </c>
      <c r="AL36" s="24">
        <v>-0.1</v>
      </c>
      <c r="AM36" s="24">
        <v>-0.3</v>
      </c>
      <c r="AN36" s="24">
        <v>-1.4</v>
      </c>
      <c r="AO36" s="24">
        <v>-0.5</v>
      </c>
      <c r="AP36" s="24">
        <v>-1</v>
      </c>
      <c r="AQ36" s="24">
        <v>-0.1</v>
      </c>
      <c r="AR36" s="24">
        <v>1.2</v>
      </c>
      <c r="AS36" s="24">
        <v>0.7</v>
      </c>
      <c r="AT36" s="24">
        <v>0.8</v>
      </c>
      <c r="AU36" s="24">
        <v>1.7</v>
      </c>
      <c r="AV36" s="24">
        <v>3.1</v>
      </c>
      <c r="AW36" s="24">
        <v>3.6</v>
      </c>
      <c r="AX36" s="24">
        <v>4.8</v>
      </c>
      <c r="AY36" s="24">
        <v>3.9</v>
      </c>
      <c r="AZ36" s="24">
        <v>2.7</v>
      </c>
      <c r="BA36" s="24">
        <v>2.6</v>
      </c>
      <c r="BB36" s="24">
        <v>2.4</v>
      </c>
      <c r="BC36" s="24">
        <v>1.9</v>
      </c>
      <c r="BD36" s="24">
        <v>2.6</v>
      </c>
      <c r="BE36" s="24">
        <v>2.5</v>
      </c>
      <c r="BF36" s="24">
        <v>2.2000000000000002</v>
      </c>
      <c r="BG36" s="24">
        <v>2.7</v>
      </c>
      <c r="BH36" s="24">
        <v>1.8</v>
      </c>
      <c r="BI36" s="24">
        <v>1</v>
      </c>
      <c r="BJ36" s="24">
        <v>0.7</v>
      </c>
      <c r="BK36" s="24">
        <v>0.2</v>
      </c>
      <c r="BL36" s="24">
        <v>1.6</v>
      </c>
      <c r="BM36" s="24">
        <v>3.6</v>
      </c>
      <c r="BN36" s="24">
        <v>6.3</v>
      </c>
      <c r="BO36" s="24">
        <v>10.6</v>
      </c>
    </row>
    <row r="37" spans="1:67" s="25" customFormat="1" x14ac:dyDescent="0.25">
      <c r="A37" s="23" t="s">
        <v>276</v>
      </c>
      <c r="B37" s="23"/>
      <c r="C37" s="35" t="s">
        <v>242</v>
      </c>
      <c r="D37" s="24"/>
      <c r="E37" s="24"/>
      <c r="F37" s="24"/>
      <c r="G37" s="24"/>
      <c r="H37" s="24"/>
      <c r="I37" s="24"/>
      <c r="J37" s="24"/>
      <c r="K37" s="24"/>
      <c r="L37" s="24"/>
      <c r="M37" s="24">
        <v>4114142.2</v>
      </c>
      <c r="N37" s="24">
        <v>4251967.5</v>
      </c>
      <c r="O37" s="24">
        <v>3783350.3</v>
      </c>
      <c r="P37" s="24">
        <v>2926318.4</v>
      </c>
      <c r="Q37" s="24">
        <v>2734895.4</v>
      </c>
      <c r="R37" s="24">
        <v>2939174.3</v>
      </c>
      <c r="S37" s="24">
        <v>3196415.4</v>
      </c>
      <c r="T37" s="24">
        <v>3273778.9</v>
      </c>
      <c r="U37" s="24">
        <v>3753270.7</v>
      </c>
      <c r="V37" s="24">
        <v>4013989.6</v>
      </c>
      <c r="W37" s="24">
        <v>4609693.0999999996</v>
      </c>
      <c r="X37" s="24">
        <v>4806768.7</v>
      </c>
      <c r="Y37" s="24">
        <v>4966764.9000000004</v>
      </c>
      <c r="Z37" s="24">
        <v>5085263</v>
      </c>
      <c r="AA37" s="24">
        <v>5292050.5</v>
      </c>
      <c r="AB37" s="24">
        <v>5285601</v>
      </c>
      <c r="AC37" s="24">
        <v>5258385.7</v>
      </c>
      <c r="AD37" s="24">
        <v>5955888.2999999998</v>
      </c>
      <c r="AE37" s="24">
        <v>6547486.7999999998</v>
      </c>
      <c r="AF37" s="24">
        <v>6288853.4000000004</v>
      </c>
      <c r="AG37" s="24">
        <v>6130952.7000000002</v>
      </c>
      <c r="AH37" s="24">
        <v>6082134.4000000004</v>
      </c>
      <c r="AI37" s="24">
        <v>6042663.4000000004</v>
      </c>
      <c r="AJ37" s="24">
        <v>6031505.4000000004</v>
      </c>
      <c r="AK37" s="24">
        <v>6152054.0999999996</v>
      </c>
      <c r="AL37" s="24">
        <v>6144728.5</v>
      </c>
      <c r="AM37" s="24">
        <v>6033046.2000000002</v>
      </c>
      <c r="AN37" s="24">
        <v>5823037.7000000002</v>
      </c>
      <c r="AO37" s="24">
        <v>5815016.0999999996</v>
      </c>
      <c r="AP37" s="24">
        <v>5645406.5999999996</v>
      </c>
      <c r="AQ37" s="24">
        <v>5620432.0999999996</v>
      </c>
      <c r="AR37" s="24">
        <v>5543994.4000000004</v>
      </c>
      <c r="AS37" s="24">
        <v>5509813.5999999996</v>
      </c>
      <c r="AT37" s="24">
        <v>5696717</v>
      </c>
      <c r="AU37" s="24">
        <v>5856466.5</v>
      </c>
      <c r="AV37" s="24">
        <v>6295355.9000000004</v>
      </c>
      <c r="AW37" s="24">
        <v>6552184.4000000004</v>
      </c>
      <c r="AX37" s="24">
        <v>6675253.5999999996</v>
      </c>
      <c r="AY37" s="24">
        <v>6887719</v>
      </c>
      <c r="AZ37" s="24">
        <v>6866828.9000000004</v>
      </c>
      <c r="BA37" s="24">
        <v>6975774.5999999996</v>
      </c>
      <c r="BB37" s="24">
        <v>7167331.5999999996</v>
      </c>
      <c r="BC37" s="24">
        <v>7261113.2999999998</v>
      </c>
      <c r="BD37" s="24">
        <v>7372670.7000000002</v>
      </c>
      <c r="BE37" s="24">
        <v>7587381.5999999996</v>
      </c>
      <c r="BF37" s="24">
        <v>7429502.4000000004</v>
      </c>
      <c r="BG37" s="24">
        <v>7233935.0999999996</v>
      </c>
      <c r="BH37" s="24">
        <v>7442372.2999999998</v>
      </c>
      <c r="BI37" s="24">
        <v>6328695.4000000004</v>
      </c>
      <c r="BJ37" s="24">
        <v>7254530.0999999996</v>
      </c>
      <c r="BK37" s="24">
        <v>7663687</v>
      </c>
      <c r="BL37" s="24">
        <v>8039426.5999999996</v>
      </c>
      <c r="BM37" s="24">
        <v>8374947.5999999996</v>
      </c>
      <c r="BN37" s="24">
        <v>8657289.9000000004</v>
      </c>
      <c r="BO37" s="24">
        <v>9420752.9000000004</v>
      </c>
    </row>
    <row r="38" spans="1:67" s="25" customFormat="1" x14ac:dyDescent="0.25">
      <c r="A38" s="23"/>
      <c r="B38" s="23"/>
      <c r="C38" s="35"/>
    </row>
    <row r="39" spans="1:67" s="25" customFormat="1" x14ac:dyDescent="0.25">
      <c r="A39" s="23" t="s">
        <v>277</v>
      </c>
      <c r="B39" s="23"/>
      <c r="C39" s="35"/>
      <c r="D39" s="55"/>
      <c r="E39" s="55"/>
      <c r="F39" s="55"/>
      <c r="G39" s="55"/>
      <c r="H39" s="55"/>
      <c r="I39" s="55"/>
      <c r="J39" s="55"/>
      <c r="K39" s="55"/>
      <c r="L39" s="55"/>
      <c r="M39">
        <v>1.72613532</v>
      </c>
      <c r="N39">
        <v>1.5205051000000001</v>
      </c>
      <c r="O39">
        <v>0.39677942999999999</v>
      </c>
      <c r="P39">
        <v>0.13901761000000001</v>
      </c>
      <c r="Q39">
        <v>0.10715941</v>
      </c>
      <c r="R39">
        <v>0.14481000999999999</v>
      </c>
      <c r="S39">
        <v>9.2678410000000003E-2</v>
      </c>
      <c r="T39">
        <v>0.12164041</v>
      </c>
      <c r="U39">
        <v>0.16797961</v>
      </c>
      <c r="V39">
        <v>0.34464781999999999</v>
      </c>
      <c r="W39">
        <v>0.253</v>
      </c>
      <c r="X39">
        <v>0.3</v>
      </c>
      <c r="Y39">
        <v>0.27700000000000002</v>
      </c>
      <c r="Z39">
        <v>0.17699999999999999</v>
      </c>
      <c r="AA39">
        <v>0.14199999999999999</v>
      </c>
      <c r="AB39">
        <v>0.189</v>
      </c>
      <c r="AC39">
        <v>0.15</v>
      </c>
      <c r="AD39">
        <v>0.15</v>
      </c>
      <c r="AE39">
        <v>0.14000000000000001</v>
      </c>
      <c r="AF39">
        <v>0.11700000000000001</v>
      </c>
      <c r="AG39">
        <v>0.18099999999999999</v>
      </c>
      <c r="AH39">
        <v>0.252</v>
      </c>
      <c r="AI39">
        <v>0.19900000000000001</v>
      </c>
      <c r="AJ39">
        <v>0.27</v>
      </c>
      <c r="AK39">
        <v>0.28499999999999998</v>
      </c>
      <c r="AL39">
        <v>0.23</v>
      </c>
      <c r="AM39">
        <v>0.19900000000000001</v>
      </c>
      <c r="AN39">
        <v>0.23</v>
      </c>
      <c r="AO39">
        <v>0.22500000000000001</v>
      </c>
      <c r="AP39">
        <v>0.24</v>
      </c>
      <c r="AQ39">
        <v>0.28999999999999998</v>
      </c>
      <c r="AR39">
        <v>0.41399999999999998</v>
      </c>
      <c r="AS39">
        <v>0.40200000000000002</v>
      </c>
      <c r="AT39">
        <v>0.47</v>
      </c>
      <c r="AU39">
        <v>0.47099999999999997</v>
      </c>
      <c r="AV39">
        <v>0.45</v>
      </c>
      <c r="AW39">
        <v>0.39900000000000002</v>
      </c>
      <c r="AX39">
        <v>0.42199999999999999</v>
      </c>
      <c r="AY39">
        <v>0.54800000000000004</v>
      </c>
      <c r="AZ39">
        <v>0.51500000000000001</v>
      </c>
      <c r="BA39">
        <v>0.5</v>
      </c>
      <c r="BB39">
        <v>0.49399999999999999</v>
      </c>
      <c r="BC39">
        <v>0.39</v>
      </c>
      <c r="BD39">
        <v>0.36599999999999999</v>
      </c>
      <c r="BE39">
        <v>0.38500000000000001</v>
      </c>
      <c r="BF39">
        <v>0.36199999999999999</v>
      </c>
      <c r="BG39">
        <v>0.36499999999999999</v>
      </c>
      <c r="BH39">
        <v>0.26900000000000002</v>
      </c>
      <c r="BI39">
        <v>0.39800000000000002</v>
      </c>
      <c r="BJ39">
        <v>0.45</v>
      </c>
      <c r="BK39">
        <v>0.44</v>
      </c>
      <c r="BL39">
        <v>0.442</v>
      </c>
      <c r="BM39">
        <v>0.51700000000000002</v>
      </c>
      <c r="BN39">
        <v>0.49980000000000002</v>
      </c>
      <c r="BO39">
        <v>0.496</v>
      </c>
    </row>
  </sheetData>
  <phoneticPr fontId="2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Indicators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Monikos-PC</cp:lastModifiedBy>
  <dcterms:created xsi:type="dcterms:W3CDTF">2013-04-03T15:49:21Z</dcterms:created>
  <dcterms:modified xsi:type="dcterms:W3CDTF">2023-03-10T09:13:44Z</dcterms:modified>
</cp:coreProperties>
</file>