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emigorgan/Desktop/FINAL/"/>
    </mc:Choice>
  </mc:AlternateContent>
  <bookViews>
    <workbookView xWindow="-140" yWindow="940" windowWidth="24760" windowHeight="14620" tabRatio="500"/>
  </bookViews>
  <sheets>
    <sheet name="TIME" sheetId="1" r:id="rId1"/>
    <sheet name="NUMBER" sheetId="2" r:id="rId2"/>
  </sheets>
  <definedNames>
    <definedName name="_xlnm.Print_Area" localSheetId="0">TIME!$A:$A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16" i="2"/>
  <c r="H15" i="2"/>
  <c r="D19" i="1"/>
  <c r="J17" i="1"/>
  <c r="J16" i="2"/>
  <c r="D10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7" i="2"/>
  <c r="J18" i="2"/>
  <c r="J19" i="2"/>
  <c r="J20" i="2"/>
  <c r="J21" i="2"/>
  <c r="J2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7" i="2"/>
  <c r="H18" i="2"/>
  <c r="H21" i="2"/>
  <c r="H2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19" i="2"/>
  <c r="F21" i="2"/>
  <c r="F23" i="2"/>
  <c r="G22" i="2"/>
  <c r="G29" i="2"/>
  <c r="E22" i="2"/>
  <c r="D22" i="2"/>
  <c r="I22" i="2"/>
  <c r="C22" i="2"/>
  <c r="G15" i="1"/>
  <c r="J15" i="1"/>
  <c r="J21" i="1"/>
  <c r="C23" i="1"/>
  <c r="C24" i="1"/>
  <c r="C25" i="1"/>
  <c r="D20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21" i="1"/>
  <c r="D22" i="1"/>
  <c r="D23" i="1"/>
  <c r="D24" i="1"/>
  <c r="D25" i="1"/>
  <c r="E23" i="1"/>
  <c r="E24" i="1"/>
  <c r="E25" i="1"/>
  <c r="F23" i="1"/>
  <c r="F24" i="1"/>
  <c r="F25" i="1"/>
  <c r="G4" i="1"/>
  <c r="G8" i="1"/>
  <c r="G11" i="1"/>
  <c r="G12" i="1"/>
  <c r="G3" i="1"/>
  <c r="G5" i="1"/>
  <c r="G6" i="1"/>
  <c r="G7" i="1"/>
  <c r="G9" i="1"/>
  <c r="G10" i="1"/>
  <c r="G13" i="1"/>
  <c r="G14" i="1"/>
  <c r="G16" i="1"/>
  <c r="G18" i="1"/>
  <c r="G19" i="1"/>
  <c r="G21" i="1"/>
  <c r="G23" i="1"/>
  <c r="G24" i="1"/>
  <c r="G25" i="1"/>
  <c r="H23" i="1"/>
  <c r="H24" i="1"/>
  <c r="H25" i="1"/>
  <c r="I23" i="1"/>
  <c r="I24" i="1"/>
  <c r="I25" i="1"/>
  <c r="J7" i="1"/>
  <c r="J16" i="1"/>
  <c r="J20" i="1"/>
  <c r="J11" i="1"/>
  <c r="J12" i="1"/>
  <c r="J13" i="1"/>
  <c r="J10" i="1"/>
  <c r="J3" i="1"/>
  <c r="J4" i="1"/>
  <c r="J5" i="1"/>
  <c r="J6" i="1"/>
  <c r="J8" i="1"/>
  <c r="J9" i="1"/>
  <c r="J14" i="1"/>
  <c r="J18" i="1"/>
  <c r="J19" i="1"/>
  <c r="J23" i="1"/>
  <c r="J24" i="1"/>
  <c r="J25" i="1"/>
  <c r="K23" i="1"/>
  <c r="K24" i="1"/>
  <c r="K25" i="1"/>
  <c r="L23" i="1"/>
  <c r="L24" i="1"/>
  <c r="L25" i="1"/>
  <c r="B23" i="1"/>
  <c r="B24" i="1"/>
  <c r="B25" i="1"/>
  <c r="E31" i="1"/>
</calcChain>
</file>

<file path=xl/sharedStrings.xml><?xml version="1.0" encoding="utf-8"?>
<sst xmlns="http://schemas.openxmlformats.org/spreadsheetml/2006/main" count="102" uniqueCount="66">
  <si>
    <t>asterisk-java</t>
  </si>
  <si>
    <t>Projects</t>
  </si>
  <si>
    <t>STARTS</t>
  </si>
  <si>
    <t>EKSTAZI</t>
  </si>
  <si>
    <t>RETEST</t>
  </si>
  <si>
    <t>PARALLEL-RETEST</t>
  </si>
  <si>
    <t>TLDR</t>
  </si>
  <si>
    <t>Selection Time</t>
  </si>
  <si>
    <t>Test Time</t>
  </si>
  <si>
    <t>End to End</t>
  </si>
  <si>
    <t>Commons Cli</t>
  </si>
  <si>
    <t>Commons Codec</t>
  </si>
  <si>
    <t>Commons Collection</t>
  </si>
  <si>
    <t>Commons Compress</t>
  </si>
  <si>
    <t>Commons Dbutils</t>
  </si>
  <si>
    <t>Commons Email</t>
  </si>
  <si>
    <t>Commons Functor</t>
  </si>
  <si>
    <t>Commons Imaging</t>
  </si>
  <si>
    <t>Commons IO</t>
  </si>
  <si>
    <t>Commons Lang</t>
  </si>
  <si>
    <t>Commons Math</t>
  </si>
  <si>
    <t>Commons Pool</t>
  </si>
  <si>
    <t>Commons Validator</t>
  </si>
  <si>
    <t>Logstash Logback Encoder</t>
  </si>
  <si>
    <t>Chronicle Map (13)</t>
  </si>
  <si>
    <t>Selection</t>
  </si>
  <si>
    <t>Test</t>
  </si>
  <si>
    <t>End</t>
  </si>
  <si>
    <t>Invokebinder</t>
  </si>
  <si>
    <t>retrofit</t>
  </si>
  <si>
    <t>PARALLEL</t>
  </si>
  <si>
    <t>invokebinder</t>
  </si>
  <si>
    <t>Jsoup</t>
  </si>
  <si>
    <t>Retrofit</t>
  </si>
  <si>
    <t>Commons JxPath</t>
  </si>
  <si>
    <t>Commit</t>
  </si>
  <si>
    <t>2851c14</t>
  </si>
  <si>
    <t>d3f0240</t>
  </si>
  <si>
    <t>Chronicle Map</t>
  </si>
  <si>
    <t>24eea5f</t>
  </si>
  <si>
    <t>37d1062</t>
  </si>
  <si>
    <t>1ed31d4</t>
  </si>
  <si>
    <t>3d9587c</t>
  </si>
  <si>
    <t>2b0fecf</t>
  </si>
  <si>
    <t>513ae54</t>
  </si>
  <si>
    <t>be2d130</t>
  </si>
  <si>
    <t>2dc083a</t>
  </si>
  <si>
    <t>63db6be</t>
  </si>
  <si>
    <t>694c72d</t>
  </si>
  <si>
    <t>e6c81e6</t>
  </si>
  <si>
    <t>32b9aa2</t>
  </si>
  <si>
    <t>182b250</t>
  </si>
  <si>
    <t>4c5c366</t>
  </si>
  <si>
    <t>7f44071</t>
  </si>
  <si>
    <t>22da230</t>
  </si>
  <si>
    <t>T%</t>
  </si>
  <si>
    <t>S%</t>
  </si>
  <si>
    <t>E%</t>
  </si>
  <si>
    <t>1cabdda</t>
  </si>
  <si>
    <t>-</t>
  </si>
  <si>
    <t>Second</t>
  </si>
  <si>
    <t>Minutes</t>
  </si>
  <si>
    <t>Hour</t>
  </si>
  <si>
    <t>SUMMATION</t>
  </si>
  <si>
    <t>%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</si>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</sst>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/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xSplit="1" topLeftCell="G1" activePane="topRight" state="frozen"/>
      <selection pane="topRight" activeCell="D29" sqref="D29"/>
    </sheetView>
  </sheetViews>
  <sheetFormatPr baseColWidth="10" defaultRowHeight="16" x14ac:dyDescent="0.2"/>
  <cols>
    <col min="1" max="1" width="33.6640625" customWidth="1"/>
    <col min="2" max="2" width="13.83203125" style="6" customWidth="1"/>
    <col min="3" max="4" width="10.83203125" style="6"/>
    <col min="5" max="5" width="11" style="12" customWidth="1"/>
    <col min="6" max="7" width="10.83203125" style="12"/>
    <col min="8" max="9" width="10.83203125" style="3"/>
    <col min="10" max="10" width="17.33203125" style="3" customWidth="1"/>
    <col min="11" max="11" width="10.83203125" style="11"/>
    <col min="12" max="12" width="10.83203125" style="15"/>
  </cols>
  <sheetData>
    <row r="1" spans="1:12" x14ac:dyDescent="0.2">
      <c r="A1" s="1" t="s">
        <v>1</v>
      </c>
      <c r="C1" s="7" t="s">
        <v>6</v>
      </c>
      <c r="F1" s="12" t="s">
        <v>2</v>
      </c>
      <c r="G1" s="13"/>
      <c r="H1" s="2"/>
      <c r="I1" s="2" t="s">
        <v>3</v>
      </c>
      <c r="J1" s="2"/>
      <c r="K1" s="10" t="s">
        <v>4</v>
      </c>
      <c r="L1" s="14" t="s">
        <v>5</v>
      </c>
    </row>
    <row r="2" spans="1:12" x14ac:dyDescent="0.2">
      <c r="A2" s="1"/>
      <c r="B2" s="7" t="s">
        <v>7</v>
      </c>
      <c r="C2" s="7" t="s">
        <v>8</v>
      </c>
      <c r="D2" s="7" t="s">
        <v>9</v>
      </c>
      <c r="E2" s="13" t="s">
        <v>7</v>
      </c>
      <c r="F2" s="13" t="s">
        <v>8</v>
      </c>
      <c r="G2" s="13" t="s">
        <v>9</v>
      </c>
      <c r="H2" s="2" t="s">
        <v>25</v>
      </c>
      <c r="I2" s="2" t="s">
        <v>26</v>
      </c>
      <c r="J2" s="2" t="s">
        <v>27</v>
      </c>
      <c r="K2" s="10" t="s">
        <v>27</v>
      </c>
      <c r="L2" s="14" t="s">
        <v>27</v>
      </c>
    </row>
    <row r="3" spans="1:12" x14ac:dyDescent="0.2">
      <c r="A3" s="4" t="s">
        <v>0</v>
      </c>
      <c r="B3" s="8">
        <v>56.1</v>
      </c>
      <c r="C3" s="6">
        <v>54.6</v>
      </c>
      <c r="D3" s="6">
        <f t="shared" ref="D3:D17" si="0">SUM(B3,C3)</f>
        <v>110.7</v>
      </c>
      <c r="E3" s="12">
        <v>48.5</v>
      </c>
      <c r="F3" s="12">
        <v>376.8</v>
      </c>
      <c r="G3" s="12">
        <f>SUM(E3,F3)</f>
        <v>425.3</v>
      </c>
      <c r="H3" s="3">
        <v>12.96</v>
      </c>
      <c r="I3" s="3">
        <v>391.3</v>
      </c>
      <c r="J3" s="3">
        <f>SUM(H3,I3)</f>
        <v>404.26</v>
      </c>
      <c r="K3" s="11">
        <v>984</v>
      </c>
      <c r="L3" s="15">
        <v>770</v>
      </c>
    </row>
    <row r="4" spans="1:12" s="4" customFormat="1" x14ac:dyDescent="0.2">
      <c r="A4" s="4" t="s">
        <v>10</v>
      </c>
      <c r="B4" s="6">
        <v>10.8</v>
      </c>
      <c r="C4" s="6">
        <v>16.3</v>
      </c>
      <c r="D4" s="6">
        <f t="shared" si="0"/>
        <v>27.1</v>
      </c>
      <c r="E4" s="12">
        <v>18.516999999999999</v>
      </c>
      <c r="F4" s="12">
        <v>28.533000000000001</v>
      </c>
      <c r="G4" s="12">
        <f t="shared" ref="G4:G19" si="1">SUM(E4,F4)</f>
        <v>47.05</v>
      </c>
      <c r="H4" s="3">
        <v>9.0399999999999991</v>
      </c>
      <c r="I4" s="3">
        <v>46.5</v>
      </c>
      <c r="J4" s="3">
        <f t="shared" ref="J4:J15" si="2">SUM(H4,I4)</f>
        <v>55.54</v>
      </c>
      <c r="K4" s="11">
        <v>294</v>
      </c>
      <c r="L4" s="15">
        <v>210</v>
      </c>
    </row>
    <row r="5" spans="1:12" s="4" customFormat="1" x14ac:dyDescent="0.2">
      <c r="A5" s="4" t="s">
        <v>11</v>
      </c>
      <c r="B5" s="6">
        <v>14.2</v>
      </c>
      <c r="C5" s="6">
        <v>115.7</v>
      </c>
      <c r="D5" s="6">
        <f t="shared" si="0"/>
        <v>129.9</v>
      </c>
      <c r="E5" s="12">
        <v>25.4</v>
      </c>
      <c r="F5" s="12">
        <v>132.9</v>
      </c>
      <c r="G5" s="12">
        <f t="shared" si="1"/>
        <v>158.30000000000001</v>
      </c>
      <c r="H5" s="3">
        <v>12.9</v>
      </c>
      <c r="I5" s="3">
        <v>141.5</v>
      </c>
      <c r="J5" s="3">
        <f t="shared" si="2"/>
        <v>154.4</v>
      </c>
      <c r="K5" s="11">
        <v>1680</v>
      </c>
      <c r="L5" s="15">
        <v>1140</v>
      </c>
    </row>
    <row r="6" spans="1:12" s="4" customFormat="1" x14ac:dyDescent="0.2">
      <c r="A6" s="4" t="s">
        <v>12</v>
      </c>
      <c r="B6" s="6">
        <v>26.4</v>
      </c>
      <c r="C6" s="6">
        <v>66.37</v>
      </c>
      <c r="D6" s="6">
        <f t="shared" si="0"/>
        <v>92.77000000000001</v>
      </c>
      <c r="E6" s="12">
        <v>45.2</v>
      </c>
      <c r="F6" s="12">
        <v>108.824</v>
      </c>
      <c r="G6" s="12">
        <f t="shared" si="1"/>
        <v>154.024</v>
      </c>
      <c r="H6" s="3">
        <v>16.399999999999999</v>
      </c>
      <c r="I6" s="3">
        <v>74.8</v>
      </c>
      <c r="J6" s="3">
        <f t="shared" si="2"/>
        <v>91.199999999999989</v>
      </c>
      <c r="K6" s="11">
        <v>1050</v>
      </c>
      <c r="L6" s="15">
        <v>630</v>
      </c>
    </row>
    <row r="7" spans="1:12" s="4" customFormat="1" x14ac:dyDescent="0.2">
      <c r="A7" s="4" t="s">
        <v>13</v>
      </c>
      <c r="B7" s="6">
        <v>24.4</v>
      </c>
      <c r="C7" s="6">
        <v>452</v>
      </c>
      <c r="D7" s="6">
        <f>SUM(B7,C7)</f>
        <v>476.4</v>
      </c>
      <c r="E7" s="12">
        <v>52.3</v>
      </c>
      <c r="F7" s="12">
        <v>636.5</v>
      </c>
      <c r="G7" s="12">
        <f t="shared" si="1"/>
        <v>688.8</v>
      </c>
      <c r="H7" s="3">
        <v>18.5</v>
      </c>
      <c r="I7" s="3">
        <v>467.5</v>
      </c>
      <c r="J7" s="3">
        <f t="shared" si="2"/>
        <v>486</v>
      </c>
      <c r="K7" s="11">
        <v>5500</v>
      </c>
      <c r="L7" s="15">
        <v>3660</v>
      </c>
    </row>
    <row r="8" spans="1:12" s="4" customFormat="1" x14ac:dyDescent="0.2">
      <c r="A8" s="4" t="s">
        <v>14</v>
      </c>
      <c r="B8" s="6">
        <v>12.4</v>
      </c>
      <c r="C8" s="6">
        <v>29.5</v>
      </c>
      <c r="D8" s="6">
        <f t="shared" si="0"/>
        <v>41.9</v>
      </c>
      <c r="E8" s="12">
        <v>22.5</v>
      </c>
      <c r="F8" s="12">
        <v>50.2</v>
      </c>
      <c r="G8" s="12">
        <f t="shared" si="1"/>
        <v>72.7</v>
      </c>
      <c r="H8" s="3">
        <v>11.9</v>
      </c>
      <c r="I8" s="3">
        <v>64.5</v>
      </c>
      <c r="J8" s="3">
        <f t="shared" si="2"/>
        <v>76.400000000000006</v>
      </c>
      <c r="K8" s="11">
        <v>330</v>
      </c>
      <c r="L8" s="15">
        <v>258</v>
      </c>
    </row>
    <row r="9" spans="1:12" s="4" customFormat="1" x14ac:dyDescent="0.2">
      <c r="A9" s="4" t="s">
        <v>15</v>
      </c>
      <c r="B9" s="6">
        <v>46.2</v>
      </c>
      <c r="C9" s="6">
        <v>49.5</v>
      </c>
      <c r="D9" s="6">
        <f t="shared" si="0"/>
        <v>95.7</v>
      </c>
      <c r="E9" s="12">
        <v>24.1</v>
      </c>
      <c r="F9" s="12">
        <v>146.19999999999999</v>
      </c>
      <c r="G9" s="12">
        <f t="shared" si="1"/>
        <v>170.29999999999998</v>
      </c>
      <c r="H9" s="3">
        <v>15.27</v>
      </c>
      <c r="I9" s="3">
        <v>54.3</v>
      </c>
      <c r="J9" s="3">
        <f t="shared" si="2"/>
        <v>69.569999999999993</v>
      </c>
      <c r="K9" s="11">
        <v>720</v>
      </c>
      <c r="L9" s="15">
        <v>480</v>
      </c>
    </row>
    <row r="10" spans="1:12" s="4" customFormat="1" x14ac:dyDescent="0.2">
      <c r="A10" s="4" t="s">
        <v>16</v>
      </c>
      <c r="B10" s="6">
        <v>18.399999999999999</v>
      </c>
      <c r="C10" s="6">
        <v>88.1</v>
      </c>
      <c r="D10" s="6">
        <f>SUM(B10,C10)</f>
        <v>106.5</v>
      </c>
      <c r="E10" s="12">
        <v>73.2</v>
      </c>
      <c r="F10" s="12">
        <v>102.5</v>
      </c>
      <c r="G10" s="12">
        <f t="shared" si="1"/>
        <v>175.7</v>
      </c>
      <c r="H10" s="3">
        <v>12.3</v>
      </c>
      <c r="I10" s="3">
        <v>72.45</v>
      </c>
      <c r="J10" s="3">
        <f t="shared" si="2"/>
        <v>84.75</v>
      </c>
      <c r="K10" s="11">
        <v>378</v>
      </c>
      <c r="L10" s="15">
        <v>325</v>
      </c>
    </row>
    <row r="11" spans="1:12" s="4" customFormat="1" x14ac:dyDescent="0.2">
      <c r="A11" s="4" t="s">
        <v>17</v>
      </c>
      <c r="B11" s="6">
        <v>19.3</v>
      </c>
      <c r="C11" s="6">
        <v>82.4</v>
      </c>
      <c r="D11" s="6">
        <f t="shared" si="0"/>
        <v>101.7</v>
      </c>
      <c r="E11" s="12">
        <v>34.5</v>
      </c>
      <c r="F11" s="12">
        <v>342.1</v>
      </c>
      <c r="G11" s="12">
        <f t="shared" si="1"/>
        <v>376.6</v>
      </c>
      <c r="H11" s="3">
        <v>10.8</v>
      </c>
      <c r="I11" s="3">
        <v>1143.3</v>
      </c>
      <c r="J11" s="3">
        <f t="shared" si="2"/>
        <v>1154.0999999999999</v>
      </c>
      <c r="K11" s="11">
        <v>1710</v>
      </c>
      <c r="L11" s="15">
        <v>1020</v>
      </c>
    </row>
    <row r="12" spans="1:12" s="4" customFormat="1" x14ac:dyDescent="0.2">
      <c r="A12" s="4" t="s">
        <v>18</v>
      </c>
      <c r="B12" s="6">
        <v>19.2</v>
      </c>
      <c r="C12" s="6">
        <v>129</v>
      </c>
      <c r="D12" s="6">
        <f t="shared" si="0"/>
        <v>148.19999999999999</v>
      </c>
      <c r="E12" s="12">
        <v>32.4</v>
      </c>
      <c r="F12" s="12">
        <v>329.5</v>
      </c>
      <c r="G12" s="12">
        <f t="shared" si="1"/>
        <v>361.9</v>
      </c>
      <c r="H12" s="3">
        <v>8.5</v>
      </c>
      <c r="I12" s="3">
        <v>4720</v>
      </c>
      <c r="J12" s="3">
        <f t="shared" si="2"/>
        <v>4728.5</v>
      </c>
      <c r="K12" s="11">
        <v>5400</v>
      </c>
      <c r="L12" s="15">
        <v>5100</v>
      </c>
    </row>
    <row r="13" spans="1:12" s="4" customFormat="1" x14ac:dyDescent="0.2">
      <c r="A13" s="4" t="s">
        <v>19</v>
      </c>
      <c r="B13" s="6">
        <v>25.9</v>
      </c>
      <c r="C13" s="6">
        <v>98.5</v>
      </c>
      <c r="D13" s="6">
        <f t="shared" si="0"/>
        <v>124.4</v>
      </c>
      <c r="E13" s="12">
        <v>37.5</v>
      </c>
      <c r="F13" s="12">
        <v>314.8</v>
      </c>
      <c r="G13" s="12">
        <f t="shared" si="1"/>
        <v>352.3</v>
      </c>
      <c r="H13" s="3">
        <v>12.7</v>
      </c>
      <c r="I13" s="3">
        <v>778.2</v>
      </c>
      <c r="J13" s="3">
        <f t="shared" si="2"/>
        <v>790.90000000000009</v>
      </c>
      <c r="K13" s="11">
        <v>1440</v>
      </c>
      <c r="L13" s="15">
        <v>960</v>
      </c>
    </row>
    <row r="14" spans="1:12" s="4" customFormat="1" x14ac:dyDescent="0.2">
      <c r="A14" s="4" t="s">
        <v>20</v>
      </c>
      <c r="B14" s="6">
        <v>69.7</v>
      </c>
      <c r="C14" s="6">
        <v>309.2</v>
      </c>
      <c r="D14" s="6">
        <f t="shared" si="0"/>
        <v>378.9</v>
      </c>
      <c r="E14" s="12">
        <v>61.7</v>
      </c>
      <c r="F14" s="12">
        <v>831.9</v>
      </c>
      <c r="G14" s="12">
        <f t="shared" si="1"/>
        <v>893.6</v>
      </c>
      <c r="H14" s="3">
        <v>23.8</v>
      </c>
      <c r="I14" s="3">
        <v>961</v>
      </c>
      <c r="J14" s="3">
        <f t="shared" si="2"/>
        <v>984.8</v>
      </c>
      <c r="K14" s="11">
        <v>1740</v>
      </c>
      <c r="L14" s="15">
        <v>1095</v>
      </c>
    </row>
    <row r="15" spans="1:12" s="4" customFormat="1" x14ac:dyDescent="0.2">
      <c r="A15" s="4" t="s">
        <v>21</v>
      </c>
      <c r="B15" s="6">
        <v>19.399999999999999</v>
      </c>
      <c r="C15" s="6">
        <v>2678.9</v>
      </c>
      <c r="D15" s="6">
        <f t="shared" si="0"/>
        <v>2698.3</v>
      </c>
      <c r="E15" s="12">
        <v>27.8</v>
      </c>
      <c r="F15" s="12">
        <v>5372.1</v>
      </c>
      <c r="G15" s="12">
        <f>SUM(E15,F15)</f>
        <v>5399.9000000000005</v>
      </c>
      <c r="H15" s="3">
        <v>71.900000000000006</v>
      </c>
      <c r="I15" s="3">
        <v>1223.9000000000001</v>
      </c>
      <c r="J15" s="3">
        <f t="shared" si="2"/>
        <v>1295.8000000000002</v>
      </c>
      <c r="K15" s="11">
        <v>8100</v>
      </c>
      <c r="L15" s="15">
        <v>5052</v>
      </c>
    </row>
    <row r="16" spans="1:12" s="4" customFormat="1" x14ac:dyDescent="0.2">
      <c r="A16" s="4" t="s">
        <v>22</v>
      </c>
      <c r="B16" s="6">
        <v>23.9</v>
      </c>
      <c r="C16" s="6">
        <v>29.7</v>
      </c>
      <c r="D16" s="6">
        <f t="shared" si="0"/>
        <v>53.599999999999994</v>
      </c>
      <c r="E16" s="12">
        <v>69.900000000000006</v>
      </c>
      <c r="F16" s="12">
        <v>71.7</v>
      </c>
      <c r="G16" s="12">
        <f t="shared" si="1"/>
        <v>141.60000000000002</v>
      </c>
      <c r="H16" s="3">
        <v>12.7</v>
      </c>
      <c r="I16" s="3">
        <v>42.8</v>
      </c>
      <c r="J16" s="3">
        <f>SUM(H16,I16)</f>
        <v>55.5</v>
      </c>
      <c r="K16" s="11">
        <v>345</v>
      </c>
      <c r="L16" s="15">
        <v>258</v>
      </c>
    </row>
    <row r="17" spans="1:12" s="4" customFormat="1" x14ac:dyDescent="0.2">
      <c r="A17" s="4" t="s">
        <v>23</v>
      </c>
      <c r="B17" s="6">
        <v>20.9</v>
      </c>
      <c r="C17" s="6">
        <v>147.69999999999999</v>
      </c>
      <c r="D17" s="6">
        <f t="shared" si="0"/>
        <v>168.6</v>
      </c>
      <c r="E17" s="12" t="s">
        <v>65</v>
      </c>
      <c r="F17" s="12" t="s">
        <v>65</v>
      </c>
      <c r="G17" s="12" t="s">
        <v>65</v>
      </c>
      <c r="H17" s="3">
        <v>18.2</v>
      </c>
      <c r="I17" s="3">
        <v>203.4</v>
      </c>
      <c r="J17" s="3">
        <f>SUM(H17,I17)</f>
        <v>221.6</v>
      </c>
      <c r="K17" s="11">
        <v>429</v>
      </c>
      <c r="L17" s="15">
        <v>369</v>
      </c>
    </row>
    <row r="18" spans="1:12" s="4" customFormat="1" x14ac:dyDescent="0.2">
      <c r="A18" s="4" t="s">
        <v>24</v>
      </c>
      <c r="B18" s="6">
        <v>77</v>
      </c>
      <c r="C18" s="6">
        <v>561.9</v>
      </c>
      <c r="D18" s="6">
        <f>SUM(B18,C18)</f>
        <v>638.9</v>
      </c>
      <c r="E18" s="12">
        <v>52.5</v>
      </c>
      <c r="F18" s="12">
        <v>1434.8</v>
      </c>
      <c r="G18" s="12">
        <f t="shared" si="1"/>
        <v>1487.3</v>
      </c>
      <c r="H18" s="3">
        <v>19.8</v>
      </c>
      <c r="I18" s="3">
        <v>1224</v>
      </c>
      <c r="J18" s="3">
        <f>SUM(H18,I18)</f>
        <v>1243.8</v>
      </c>
      <c r="K18" s="11">
        <v>5700</v>
      </c>
      <c r="L18" s="15">
        <v>3350</v>
      </c>
    </row>
    <row r="19" spans="1:12" s="4" customFormat="1" x14ac:dyDescent="0.2">
      <c r="A19" s="4" t="s">
        <v>28</v>
      </c>
      <c r="B19" s="6">
        <v>24.1</v>
      </c>
      <c r="C19" s="6">
        <v>35.9</v>
      </c>
      <c r="D19" s="6">
        <f>SUM(B19,C19)</f>
        <v>60</v>
      </c>
      <c r="E19" s="12">
        <v>53.1</v>
      </c>
      <c r="F19" s="12">
        <v>122.6</v>
      </c>
      <c r="G19" s="12">
        <f t="shared" si="1"/>
        <v>175.7</v>
      </c>
      <c r="H19" s="3">
        <v>9.56</v>
      </c>
      <c r="I19" s="3">
        <v>51.3</v>
      </c>
      <c r="J19" s="3">
        <f t="shared" ref="J19:J21" si="3">SUM(H19,I19)</f>
        <v>60.86</v>
      </c>
      <c r="K19" s="11">
        <v>165</v>
      </c>
      <c r="L19" s="15">
        <v>105</v>
      </c>
    </row>
    <row r="20" spans="1:12" s="4" customFormat="1" x14ac:dyDescent="0.2">
      <c r="A20" s="4" t="s">
        <v>29</v>
      </c>
      <c r="B20" s="6">
        <v>22.7</v>
      </c>
      <c r="C20" s="6">
        <v>1246.8</v>
      </c>
      <c r="D20" s="6">
        <f>SUM(B20,C20)</f>
        <v>1269.5</v>
      </c>
      <c r="E20" s="12" t="s">
        <v>65</v>
      </c>
      <c r="F20" s="12" t="s">
        <v>65</v>
      </c>
      <c r="G20" s="12" t="s">
        <v>65</v>
      </c>
      <c r="H20" s="3">
        <v>147.80000000000001</v>
      </c>
      <c r="I20" s="3">
        <v>1279.4000000000001</v>
      </c>
      <c r="J20" s="3">
        <f t="shared" si="3"/>
        <v>1427.2</v>
      </c>
      <c r="K20" s="11">
        <v>1920</v>
      </c>
      <c r="L20" s="15">
        <v>1632</v>
      </c>
    </row>
    <row r="21" spans="1:12" s="4" customFormat="1" x14ac:dyDescent="0.2">
      <c r="A21" s="4" t="s">
        <v>34</v>
      </c>
      <c r="B21" s="6">
        <v>22.7</v>
      </c>
      <c r="C21" s="6">
        <v>23.8</v>
      </c>
      <c r="D21" s="6">
        <f>SUM(B21,C21)</f>
        <v>46.5</v>
      </c>
      <c r="E21" s="12">
        <v>29.4</v>
      </c>
      <c r="F21" s="12">
        <v>32.4</v>
      </c>
      <c r="G21" s="12">
        <f t="shared" ref="G21" si="4">SUM(E21,F21)</f>
        <v>61.8</v>
      </c>
      <c r="H21" s="3">
        <v>12.6</v>
      </c>
      <c r="I21" s="3">
        <v>41.6</v>
      </c>
      <c r="J21" s="3">
        <f t="shared" si="3"/>
        <v>54.2</v>
      </c>
      <c r="K21" s="11">
        <v>315</v>
      </c>
      <c r="L21" s="15">
        <v>267</v>
      </c>
    </row>
    <row r="22" spans="1:12" x14ac:dyDescent="0.2">
      <c r="A22" s="4" t="s">
        <v>32</v>
      </c>
      <c r="B22" s="6">
        <v>20.8</v>
      </c>
      <c r="C22" s="6">
        <v>85.9</v>
      </c>
      <c r="D22" s="6">
        <f>SUM(B22,C22)</f>
        <v>106.7</v>
      </c>
      <c r="E22" s="12" t="s">
        <v>65</v>
      </c>
      <c r="F22" s="12" t="s">
        <v>65</v>
      </c>
      <c r="G22" s="12" t="s">
        <v>65</v>
      </c>
      <c r="H22" s="3">
        <v>14.7</v>
      </c>
      <c r="I22" s="3">
        <v>99.3</v>
      </c>
      <c r="J22" s="3">
        <v>114</v>
      </c>
      <c r="K22" s="11">
        <v>310.5</v>
      </c>
      <c r="L22" s="15">
        <v>246</v>
      </c>
    </row>
    <row r="23" spans="1:12" x14ac:dyDescent="0.2">
      <c r="A23" s="5" t="s">
        <v>60</v>
      </c>
      <c r="B23" s="6">
        <f>SUM(B3:B22)</f>
        <v>574.5</v>
      </c>
      <c r="C23" s="6">
        <f t="shared" ref="C23:D23" si="5">SUM(C3:C22)</f>
        <v>6301.7699999999986</v>
      </c>
      <c r="D23" s="6">
        <f t="shared" si="5"/>
        <v>6876.27</v>
      </c>
      <c r="E23" s="12">
        <f>SUM(E3:E22)</f>
        <v>708.51700000000005</v>
      </c>
      <c r="F23" s="12">
        <f t="shared" ref="F23" si="6">SUM(F3:F22)</f>
        <v>10434.357</v>
      </c>
      <c r="G23" s="12">
        <f t="shared" ref="G23" si="7">SUM(G3:G22)</f>
        <v>11142.874000000002</v>
      </c>
      <c r="H23" s="3">
        <f t="shared" ref="H23" si="8">SUM(H3:H22)</f>
        <v>472.33000000000004</v>
      </c>
      <c r="I23" s="3">
        <f t="shared" ref="I23" si="9">SUM(I3:I22)</f>
        <v>13081.049999999996</v>
      </c>
      <c r="J23" s="3">
        <f t="shared" ref="J23" si="10">SUM(J3:J22)</f>
        <v>13553.380000000003</v>
      </c>
      <c r="K23" s="11">
        <f t="shared" ref="K23" si="11">SUM(K3:K22)</f>
        <v>38510.5</v>
      </c>
      <c r="L23" s="15">
        <f t="shared" ref="L23" si="12">SUM(L3:L22)</f>
        <v>26927</v>
      </c>
    </row>
    <row r="24" spans="1:12" x14ac:dyDescent="0.2">
      <c r="A24" s="5" t="s">
        <v>61</v>
      </c>
      <c r="B24" s="6">
        <f>(B23 / 60)</f>
        <v>9.5749999999999993</v>
      </c>
      <c r="C24" s="6">
        <f t="shared" ref="C24:L24" si="13">(C23 / 60)</f>
        <v>105.02949999999997</v>
      </c>
      <c r="D24" s="6">
        <f t="shared" si="13"/>
        <v>114.6045</v>
      </c>
      <c r="E24" s="12">
        <f t="shared" si="13"/>
        <v>11.808616666666667</v>
      </c>
      <c r="F24" s="12">
        <f t="shared" si="13"/>
        <v>173.90594999999999</v>
      </c>
      <c r="G24" s="12">
        <f t="shared" si="13"/>
        <v>185.71456666666668</v>
      </c>
      <c r="H24" s="3">
        <f t="shared" si="13"/>
        <v>7.8721666666666676</v>
      </c>
      <c r="I24" s="3">
        <f t="shared" si="13"/>
        <v>218.01749999999993</v>
      </c>
      <c r="J24" s="3">
        <f t="shared" si="13"/>
        <v>225.88966666666673</v>
      </c>
      <c r="K24" s="11">
        <f t="shared" si="13"/>
        <v>641.8416666666667</v>
      </c>
      <c r="L24" s="15">
        <f t="shared" si="13"/>
        <v>448.78333333333336</v>
      </c>
    </row>
    <row r="25" spans="1:12" x14ac:dyDescent="0.2">
      <c r="A25" s="5" t="s">
        <v>62</v>
      </c>
      <c r="B25" s="6">
        <f>(B24/60)</f>
        <v>0.15958333333333333</v>
      </c>
      <c r="C25" s="6">
        <f t="shared" ref="C25:L25" si="14">(C24/60)</f>
        <v>1.7504916666666661</v>
      </c>
      <c r="D25" s="6">
        <f t="shared" si="14"/>
        <v>1.910075</v>
      </c>
      <c r="E25" s="12">
        <f t="shared" si="14"/>
        <v>0.19681027777777779</v>
      </c>
      <c r="F25" s="12">
        <f t="shared" si="14"/>
        <v>2.8984324999999997</v>
      </c>
      <c r="G25" s="12">
        <f t="shared" si="14"/>
        <v>3.095242777777778</v>
      </c>
      <c r="H25" s="3">
        <f t="shared" si="14"/>
        <v>0.13120277777777781</v>
      </c>
      <c r="I25" s="3">
        <f t="shared" si="14"/>
        <v>3.633624999999999</v>
      </c>
      <c r="J25" s="3">
        <f t="shared" si="14"/>
        <v>3.764827777777779</v>
      </c>
      <c r="K25" s="11">
        <f t="shared" si="14"/>
        <v>10.697361111111112</v>
      </c>
      <c r="L25" s="15">
        <f t="shared" si="14"/>
        <v>7.4797222222222226</v>
      </c>
    </row>
    <row r="27" spans="1:12" x14ac:dyDescent="0.2">
      <c r="A27" s="9"/>
    </row>
    <row r="28" spans="1:12" x14ac:dyDescent="0.2">
      <c r="A28" s="9"/>
    </row>
    <row r="29" spans="1:12" x14ac:dyDescent="0.2">
      <c r="A29" s="9"/>
    </row>
    <row r="30" spans="1:12" x14ac:dyDescent="0.2">
      <c r="A30" s="9"/>
    </row>
    <row r="31" spans="1:12" x14ac:dyDescent="0.2">
      <c r="A31" s="9"/>
      <c r="E31" s="12">
        <f t="shared" ref="E31" si="15">SUM(C31,D31)</f>
        <v>0</v>
      </c>
    </row>
    <row r="32" spans="1:12" x14ac:dyDescent="0.2">
      <c r="A32" s="9"/>
    </row>
    <row r="33" spans="1:1" x14ac:dyDescent="0.2">
      <c r="A33" s="9"/>
    </row>
    <row r="34" spans="1:1" x14ac:dyDescent="0.2">
      <c r="A34" s="9" t="s">
        <v>59</v>
      </c>
    </row>
    <row r="35" spans="1:1" x14ac:dyDescent="0.2">
      <c r="A35" s="9" t="s">
        <v>59</v>
      </c>
    </row>
    <row r="36" spans="1:1" x14ac:dyDescent="0.2">
      <c r="A36" s="9">
        <v>14.7</v>
      </c>
    </row>
    <row r="37" spans="1:1" x14ac:dyDescent="0.2">
      <c r="A37" s="9">
        <v>99.3</v>
      </c>
    </row>
    <row r="38" spans="1:1" x14ac:dyDescent="0.2">
      <c r="A38" s="9">
        <v>114</v>
      </c>
    </row>
  </sheetData>
  <dataConsolidate/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xSplit="1" topLeftCell="B1" activePane="topRight" state="frozen"/>
      <selection pane="topRight" activeCell="G22" sqref="G22"/>
    </sheetView>
  </sheetViews>
  <sheetFormatPr baseColWidth="10" defaultRowHeight="16" x14ac:dyDescent="0.2"/>
  <cols>
    <col min="1" max="1" width="26.33203125" style="4" customWidth="1"/>
    <col min="2" max="2" width="10.83203125" style="4"/>
    <col min="3" max="9" width="10.83203125" style="17"/>
    <col min="10" max="16384" width="10.83203125" style="4"/>
  </cols>
  <sheetData>
    <row r="1" spans="1:10" x14ac:dyDescent="0.2">
      <c r="A1" s="17" t="s">
        <v>1</v>
      </c>
      <c r="B1" s="4" t="s">
        <v>35</v>
      </c>
      <c r="C1" s="17" t="s">
        <v>4</v>
      </c>
      <c r="D1" s="17" t="s">
        <v>30</v>
      </c>
      <c r="E1" s="17" t="s">
        <v>6</v>
      </c>
      <c r="F1" s="17" t="s">
        <v>55</v>
      </c>
      <c r="G1" s="17" t="s">
        <v>2</v>
      </c>
      <c r="H1" s="17" t="s">
        <v>56</v>
      </c>
      <c r="I1" s="17" t="s">
        <v>3</v>
      </c>
      <c r="J1" s="17" t="s">
        <v>57</v>
      </c>
    </row>
    <row r="2" spans="1:10" x14ac:dyDescent="0.2">
      <c r="A2" s="4" t="s">
        <v>0</v>
      </c>
      <c r="B2" s="16" t="s">
        <v>40</v>
      </c>
      <c r="C2" s="16">
        <v>7710</v>
      </c>
      <c r="D2" s="16">
        <v>7710</v>
      </c>
      <c r="E2" s="16">
        <v>2033</v>
      </c>
      <c r="F2" s="16">
        <f>FLOOR((E2/C2) * 100, 1)</f>
        <v>26</v>
      </c>
      <c r="G2" s="16">
        <v>3260</v>
      </c>
      <c r="H2" s="16">
        <f>FLOOR((G2/C2)*100, 1)</f>
        <v>42</v>
      </c>
      <c r="I2" s="16">
        <v>3464</v>
      </c>
      <c r="J2" s="16">
        <f>FLOOR((I2/C2)*100, 1)</f>
        <v>44</v>
      </c>
    </row>
    <row r="3" spans="1:10" x14ac:dyDescent="0.2">
      <c r="A3" s="4" t="s">
        <v>10</v>
      </c>
      <c r="B3" s="16" t="s">
        <v>42</v>
      </c>
      <c r="C3" s="16">
        <v>12480</v>
      </c>
      <c r="D3" s="16">
        <v>12480</v>
      </c>
      <c r="E3" s="16">
        <v>730</v>
      </c>
      <c r="F3" s="16">
        <f t="shared" ref="F3:F16" si="0">FLOOR((E3/C3) * 100, 1)</f>
        <v>5</v>
      </c>
      <c r="G3" s="16">
        <v>1912</v>
      </c>
      <c r="H3" s="16">
        <f t="shared" ref="H3:H18" si="1">FLOOR((G3/C3)*100, 1)</f>
        <v>15</v>
      </c>
      <c r="I3" s="16">
        <v>1067</v>
      </c>
      <c r="J3" s="16">
        <f t="shared" ref="J3:J12" si="2">FLOOR((I3/C3)*100, 1)</f>
        <v>8</v>
      </c>
    </row>
    <row r="4" spans="1:10" x14ac:dyDescent="0.2">
      <c r="A4" s="4" t="s">
        <v>11</v>
      </c>
      <c r="B4" s="16" t="s">
        <v>43</v>
      </c>
      <c r="C4" s="16">
        <v>32220</v>
      </c>
      <c r="D4" s="16">
        <v>32220</v>
      </c>
      <c r="E4" s="16">
        <v>1959</v>
      </c>
      <c r="F4" s="16">
        <f t="shared" si="0"/>
        <v>6</v>
      </c>
      <c r="G4" s="16">
        <v>3341</v>
      </c>
      <c r="H4" s="16">
        <f t="shared" si="1"/>
        <v>10</v>
      </c>
      <c r="I4" s="16">
        <v>3012</v>
      </c>
      <c r="J4" s="16">
        <f t="shared" si="2"/>
        <v>9</v>
      </c>
    </row>
    <row r="5" spans="1:10" x14ac:dyDescent="0.2">
      <c r="A5" s="4" t="s">
        <v>12</v>
      </c>
      <c r="B5" s="16" t="s">
        <v>44</v>
      </c>
      <c r="C5" s="16">
        <v>749910</v>
      </c>
      <c r="D5" s="16">
        <v>749910</v>
      </c>
      <c r="E5" s="16">
        <v>35819</v>
      </c>
      <c r="F5" s="16">
        <f t="shared" si="0"/>
        <v>4</v>
      </c>
      <c r="G5" s="16">
        <v>78226</v>
      </c>
      <c r="H5" s="16">
        <f t="shared" si="1"/>
        <v>10</v>
      </c>
      <c r="I5" s="16">
        <v>53172</v>
      </c>
      <c r="J5" s="16">
        <f t="shared" si="2"/>
        <v>7</v>
      </c>
    </row>
    <row r="6" spans="1:10" x14ac:dyDescent="0.2">
      <c r="A6" s="4" t="s">
        <v>13</v>
      </c>
      <c r="B6" s="16" t="s">
        <v>45</v>
      </c>
      <c r="C6" s="16">
        <v>33210</v>
      </c>
      <c r="D6" s="16">
        <v>33210</v>
      </c>
      <c r="E6" s="16">
        <v>6520</v>
      </c>
      <c r="F6" s="16">
        <f t="shared" si="0"/>
        <v>19</v>
      </c>
      <c r="G6" s="16">
        <v>16566</v>
      </c>
      <c r="H6" s="16">
        <f t="shared" si="1"/>
        <v>49</v>
      </c>
      <c r="I6" s="16">
        <v>8755</v>
      </c>
      <c r="J6" s="16">
        <f t="shared" si="2"/>
        <v>26</v>
      </c>
    </row>
    <row r="7" spans="1:10" x14ac:dyDescent="0.2">
      <c r="A7" s="4" t="s">
        <v>14</v>
      </c>
      <c r="B7" s="16" t="s">
        <v>46</v>
      </c>
      <c r="C7" s="16">
        <v>9210</v>
      </c>
      <c r="D7" s="16">
        <v>9210</v>
      </c>
      <c r="E7" s="16">
        <v>585</v>
      </c>
      <c r="F7" s="16">
        <f t="shared" si="0"/>
        <v>6</v>
      </c>
      <c r="G7" s="16">
        <v>1659</v>
      </c>
      <c r="H7" s="16">
        <f t="shared" si="1"/>
        <v>18</v>
      </c>
      <c r="I7" s="16">
        <v>807</v>
      </c>
      <c r="J7" s="16">
        <f t="shared" si="2"/>
        <v>8</v>
      </c>
    </row>
    <row r="8" spans="1:10" x14ac:dyDescent="0.2">
      <c r="A8" s="4" t="s">
        <v>15</v>
      </c>
      <c r="B8" s="16" t="s">
        <v>47</v>
      </c>
      <c r="C8" s="16">
        <v>5700</v>
      </c>
      <c r="D8" s="16">
        <v>5700</v>
      </c>
      <c r="E8" s="16">
        <v>190</v>
      </c>
      <c r="F8" s="16">
        <f t="shared" si="0"/>
        <v>3</v>
      </c>
      <c r="G8" s="16">
        <v>1246</v>
      </c>
      <c r="H8" s="16">
        <f t="shared" si="1"/>
        <v>21</v>
      </c>
      <c r="I8" s="16">
        <v>380</v>
      </c>
      <c r="J8" s="16">
        <f t="shared" si="2"/>
        <v>6</v>
      </c>
    </row>
    <row r="9" spans="1:10" x14ac:dyDescent="0.2">
      <c r="A9" s="4" t="s">
        <v>16</v>
      </c>
      <c r="B9" s="16" t="s">
        <v>48</v>
      </c>
      <c r="C9" s="16">
        <v>32370</v>
      </c>
      <c r="D9" s="16">
        <v>32370</v>
      </c>
      <c r="E9" s="16">
        <v>17000</v>
      </c>
      <c r="F9" s="16">
        <f t="shared" si="0"/>
        <v>52</v>
      </c>
      <c r="G9" s="16">
        <v>13940</v>
      </c>
      <c r="H9" s="16">
        <f t="shared" si="1"/>
        <v>43</v>
      </c>
      <c r="I9" s="16">
        <v>6345</v>
      </c>
      <c r="J9" s="16">
        <f t="shared" si="2"/>
        <v>19</v>
      </c>
    </row>
    <row r="10" spans="1:10" x14ac:dyDescent="0.2">
      <c r="A10" s="4" t="s">
        <v>17</v>
      </c>
      <c r="B10" s="16">
        <v>2828140</v>
      </c>
      <c r="C10" s="16">
        <v>16770</v>
      </c>
      <c r="D10" s="16">
        <v>16770</v>
      </c>
      <c r="E10" s="16">
        <v>473</v>
      </c>
      <c r="F10" s="16">
        <f t="shared" si="0"/>
        <v>2</v>
      </c>
      <c r="G10" s="16">
        <v>2065</v>
      </c>
      <c r="H10" s="16">
        <f t="shared" si="1"/>
        <v>12</v>
      </c>
      <c r="I10" s="16">
        <v>2400</v>
      </c>
      <c r="J10" s="16">
        <f t="shared" si="2"/>
        <v>14</v>
      </c>
    </row>
    <row r="11" spans="1:10" x14ac:dyDescent="0.2">
      <c r="A11" s="4" t="s">
        <v>18</v>
      </c>
      <c r="B11" s="16" t="s">
        <v>49</v>
      </c>
      <c r="C11" s="16">
        <v>41040</v>
      </c>
      <c r="D11" s="16">
        <v>41040</v>
      </c>
      <c r="E11" s="16">
        <v>2578</v>
      </c>
      <c r="F11" s="16">
        <f t="shared" si="0"/>
        <v>6</v>
      </c>
      <c r="G11" s="16">
        <v>3676</v>
      </c>
      <c r="H11" s="16">
        <f t="shared" si="1"/>
        <v>8</v>
      </c>
      <c r="I11" s="4">
        <v>25239</v>
      </c>
      <c r="J11" s="16">
        <f t="shared" si="2"/>
        <v>61</v>
      </c>
    </row>
    <row r="12" spans="1:10" x14ac:dyDescent="0.2">
      <c r="A12" s="4" t="s">
        <v>19</v>
      </c>
      <c r="B12" s="16" t="s">
        <v>51</v>
      </c>
      <c r="C12" s="16">
        <v>140250</v>
      </c>
      <c r="D12" s="16">
        <v>140250</v>
      </c>
      <c r="E12" s="16">
        <v>9032</v>
      </c>
      <c r="F12" s="16">
        <f t="shared" si="0"/>
        <v>6</v>
      </c>
      <c r="G12" s="16">
        <v>28252</v>
      </c>
      <c r="H12" s="16">
        <f t="shared" si="1"/>
        <v>20</v>
      </c>
      <c r="I12" s="16">
        <v>100304</v>
      </c>
      <c r="J12" s="16">
        <f t="shared" si="2"/>
        <v>71</v>
      </c>
    </row>
    <row r="13" spans="1:10" x14ac:dyDescent="0.2">
      <c r="A13" s="4" t="s">
        <v>20</v>
      </c>
      <c r="B13" s="16" t="s">
        <v>54</v>
      </c>
      <c r="C13" s="16">
        <v>125460</v>
      </c>
      <c r="D13" s="16">
        <v>125460</v>
      </c>
      <c r="E13" s="16">
        <v>7212</v>
      </c>
      <c r="F13" s="16">
        <f t="shared" si="0"/>
        <v>5</v>
      </c>
      <c r="G13" s="16">
        <v>14322</v>
      </c>
      <c r="H13" s="16">
        <f t="shared" si="1"/>
        <v>11</v>
      </c>
      <c r="I13" s="16">
        <v>11067</v>
      </c>
      <c r="J13" s="16">
        <f t="shared" ref="J13:J21" si="3">FLOOR((I13/C13)*100, 1)</f>
        <v>8</v>
      </c>
    </row>
    <row r="14" spans="1:10" x14ac:dyDescent="0.2">
      <c r="A14" s="4" t="s">
        <v>21</v>
      </c>
      <c r="B14" s="16" t="s">
        <v>52</v>
      </c>
      <c r="C14" s="16">
        <v>8790</v>
      </c>
      <c r="D14" s="16">
        <v>8790</v>
      </c>
      <c r="E14" s="16">
        <v>850</v>
      </c>
      <c r="F14" s="16">
        <f t="shared" si="0"/>
        <v>9</v>
      </c>
      <c r="G14" s="16">
        <v>3263</v>
      </c>
      <c r="H14" s="16">
        <f t="shared" si="1"/>
        <v>37</v>
      </c>
      <c r="I14" s="16">
        <v>1798</v>
      </c>
      <c r="J14" s="16">
        <f t="shared" si="3"/>
        <v>20</v>
      </c>
    </row>
    <row r="15" spans="1:10" x14ac:dyDescent="0.2">
      <c r="A15" s="4" t="s">
        <v>22</v>
      </c>
      <c r="B15" s="16" t="s">
        <v>53</v>
      </c>
      <c r="C15" s="16">
        <v>16320</v>
      </c>
      <c r="D15" s="16">
        <v>16320</v>
      </c>
      <c r="E15" s="16">
        <v>233</v>
      </c>
      <c r="F15" s="16">
        <f t="shared" si="0"/>
        <v>1</v>
      </c>
      <c r="G15" s="16">
        <v>2292</v>
      </c>
      <c r="H15" s="16">
        <f t="shared" si="1"/>
        <v>14</v>
      </c>
      <c r="I15" s="16">
        <v>879</v>
      </c>
      <c r="J15" s="16">
        <f t="shared" si="3"/>
        <v>5</v>
      </c>
    </row>
    <row r="16" spans="1:10" x14ac:dyDescent="0.2">
      <c r="A16" s="4" t="s">
        <v>23</v>
      </c>
      <c r="B16" s="16" t="s">
        <v>58</v>
      </c>
      <c r="C16" s="16">
        <v>9600</v>
      </c>
      <c r="D16" s="16">
        <v>9600</v>
      </c>
      <c r="E16" s="16">
        <v>672</v>
      </c>
      <c r="F16" s="16">
        <f t="shared" si="0"/>
        <v>7</v>
      </c>
      <c r="G16" s="16"/>
      <c r="H16" s="16"/>
      <c r="I16" s="16">
        <v>709</v>
      </c>
      <c r="J16" s="16">
        <f t="shared" si="3"/>
        <v>7</v>
      </c>
    </row>
    <row r="17" spans="1:10" x14ac:dyDescent="0.2">
      <c r="A17" s="4" t="s">
        <v>38</v>
      </c>
      <c r="B17" s="16" t="s">
        <v>41</v>
      </c>
      <c r="C17" s="16">
        <v>31080</v>
      </c>
      <c r="D17" s="16">
        <v>31080</v>
      </c>
      <c r="E17" s="16">
        <v>2816</v>
      </c>
      <c r="F17" s="16">
        <f t="shared" ref="F17" si="4">FLOOR((E17/C17) * 100, 1)</f>
        <v>9</v>
      </c>
      <c r="G17" s="16">
        <v>4223</v>
      </c>
      <c r="H17" s="16">
        <f t="shared" si="1"/>
        <v>13</v>
      </c>
      <c r="I17" s="16">
        <v>3050</v>
      </c>
      <c r="J17" s="16">
        <f t="shared" si="3"/>
        <v>9</v>
      </c>
    </row>
    <row r="18" spans="1:10" x14ac:dyDescent="0.2">
      <c r="A18" s="4" t="s">
        <v>31</v>
      </c>
      <c r="B18" s="16" t="s">
        <v>39</v>
      </c>
      <c r="C18" s="16">
        <v>2970</v>
      </c>
      <c r="D18" s="16">
        <v>2970</v>
      </c>
      <c r="E18" s="16">
        <v>586</v>
      </c>
      <c r="F18" s="16">
        <f t="shared" ref="F18:F21" si="5">FLOOR((E18/C18) * 100, 1)</f>
        <v>19</v>
      </c>
      <c r="G18" s="16">
        <v>1119</v>
      </c>
      <c r="H18" s="16">
        <f t="shared" si="1"/>
        <v>37</v>
      </c>
      <c r="I18" s="16">
        <v>1002</v>
      </c>
      <c r="J18" s="16">
        <f t="shared" si="3"/>
        <v>33</v>
      </c>
    </row>
    <row r="19" spans="1:10" x14ac:dyDescent="0.2">
      <c r="A19" s="4" t="s">
        <v>32</v>
      </c>
      <c r="B19" s="16" t="s">
        <v>37</v>
      </c>
      <c r="C19" s="16">
        <v>33420</v>
      </c>
      <c r="D19" s="16">
        <v>33420</v>
      </c>
      <c r="E19" s="16">
        <v>4303</v>
      </c>
      <c r="F19" s="16">
        <f t="shared" si="5"/>
        <v>12</v>
      </c>
      <c r="G19" s="16"/>
      <c r="H19" s="16"/>
      <c r="I19" s="16">
        <v>10327</v>
      </c>
      <c r="J19" s="16">
        <f t="shared" si="3"/>
        <v>30</v>
      </c>
    </row>
    <row r="20" spans="1:10" x14ac:dyDescent="0.2">
      <c r="A20" s="4" t="s">
        <v>33</v>
      </c>
      <c r="B20" s="16" t="s">
        <v>36</v>
      </c>
      <c r="C20" s="16">
        <v>20280</v>
      </c>
      <c r="D20" s="16">
        <v>20280</v>
      </c>
      <c r="E20" s="16">
        <v>6198</v>
      </c>
      <c r="F20" s="16">
        <f t="shared" si="5"/>
        <v>30</v>
      </c>
      <c r="G20" s="16"/>
      <c r="H20" s="16"/>
      <c r="I20" s="16">
        <v>8559</v>
      </c>
      <c r="J20" s="16">
        <f t="shared" si="3"/>
        <v>42</v>
      </c>
    </row>
    <row r="21" spans="1:10" x14ac:dyDescent="0.2">
      <c r="A21" s="4" t="s">
        <v>34</v>
      </c>
      <c r="B21" s="16" t="s">
        <v>50</v>
      </c>
      <c r="C21" s="16">
        <v>11580</v>
      </c>
      <c r="D21" s="16">
        <v>11580</v>
      </c>
      <c r="E21" s="16">
        <v>1327</v>
      </c>
      <c r="F21" s="16">
        <f t="shared" si="5"/>
        <v>11</v>
      </c>
      <c r="G21" s="16">
        <v>2285</v>
      </c>
      <c r="H21" s="16">
        <f t="shared" ref="H21" si="6">FLOOR((G21/C21)*100, 1)</f>
        <v>19</v>
      </c>
      <c r="I21" s="16">
        <v>1874</v>
      </c>
      <c r="J21" s="16">
        <f t="shared" si="3"/>
        <v>16</v>
      </c>
    </row>
    <row r="22" spans="1:10" x14ac:dyDescent="0.2">
      <c r="A22" s="5" t="s">
        <v>63</v>
      </c>
      <c r="B22" s="5"/>
      <c r="C22" s="1">
        <f>SUM(C2:C21)</f>
        <v>1340370</v>
      </c>
      <c r="D22" s="1">
        <f t="shared" ref="D22:I22" si="7">SUM(D2:D21)</f>
        <v>1340370</v>
      </c>
      <c r="E22" s="1">
        <f>SUM(E2:E21)</f>
        <v>101116</v>
      </c>
      <c r="F22" s="1"/>
      <c r="G22" s="1">
        <f t="shared" si="7"/>
        <v>181647</v>
      </c>
      <c r="H22" s="1"/>
      <c r="I22" s="1">
        <f t="shared" si="7"/>
        <v>244210</v>
      </c>
      <c r="J22" s="1"/>
    </row>
    <row r="23" spans="1:10" x14ac:dyDescent="0.2">
      <c r="A23" s="5" t="s">
        <v>64</v>
      </c>
      <c r="B23" s="5"/>
      <c r="C23" s="1"/>
      <c r="D23" s="1"/>
      <c r="E23" s="1"/>
      <c r="F23" s="1">
        <f>SUM(F2:F21)</f>
        <v>238</v>
      </c>
      <c r="G23" s="1"/>
      <c r="H23" s="1">
        <f>SUM(H2:H21)</f>
        <v>379</v>
      </c>
      <c r="I23" s="1"/>
      <c r="J23" s="1">
        <f>SUM(J2:J21)</f>
        <v>443</v>
      </c>
    </row>
    <row r="24" spans="1:10" x14ac:dyDescent="0.2">
      <c r="J24" s="17"/>
    </row>
    <row r="25" spans="1:10" x14ac:dyDescent="0.2">
      <c r="J25" s="17"/>
    </row>
    <row r="26" spans="1:10" x14ac:dyDescent="0.2">
      <c r="J26" s="17"/>
    </row>
    <row r="27" spans="1:10" x14ac:dyDescent="0.2">
      <c r="J27" s="17"/>
    </row>
    <row r="28" spans="1:10" x14ac:dyDescent="0.2">
      <c r="J28" s="17"/>
    </row>
    <row r="29" spans="1:10" x14ac:dyDescent="0.2">
      <c r="G29" s="17">
        <f>SUM(G9:G28)</f>
        <v>257084</v>
      </c>
      <c r="J29" s="17"/>
    </row>
    <row r="30" spans="1:10" x14ac:dyDescent="0.2">
      <c r="J30" s="17"/>
    </row>
    <row r="31" spans="1:10" x14ac:dyDescent="0.2">
      <c r="J31" s="17"/>
    </row>
    <row r="32" spans="1:10" x14ac:dyDescent="0.2">
      <c r="J3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2020-01-22T02:09:18Z</dcterms:created>
  <dcterms:modified xsi:type="dcterms:W3CDTF">2020-01-28T05:58:55Z</dcterms:modified>
</cp:coreProperties>
</file>