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\\cib.net\shareparis\Home42\tmonedero\desktop\mappingprov\"/>
    </mc:Choice>
  </mc:AlternateContent>
  <xr:revisionPtr revIDLastSave="0" documentId="13_ncr:1_{ADAB6B39-2700-4B5B-A3DC-F3E15274F19C}" xr6:coauthVersionLast="47" xr6:coauthVersionMax="47" xr10:uidLastSave="{00000000-0000-0000-0000-000000000000}"/>
  <bookViews>
    <workbookView xWindow="9075" yWindow="255" windowWidth="28800" windowHeight="11385" tabRatio="991" firstSheet="1" activeTab="15" xr2:uid="{726E5E66-0AB5-4DE1-93EB-8F145C08FBB5}"/>
  </bookViews>
  <sheets>
    <sheet name="AdaptativeFloorWithPayLag_Hedge" sheetId="29" r:id="rId1"/>
    <sheet name="AdaptativeFloorWithPayLag" sheetId="2" r:id="rId2"/>
    <sheet name="IntermediatePrices" sheetId="27" r:id="rId3"/>
    <sheet name="CalibrationOutputs" sheetId="26" r:id="rId4"/>
    <sheet name="HW2FPricingModel" sheetId="3" r:id="rId5"/>
    <sheet name="Sheet1" sheetId="1" r:id="rId6"/>
    <sheet name="IntermediatePricesFull" sheetId="8" r:id="rId7"/>
    <sheet name="GreeksFull" sheetId="5" r:id="rId8"/>
    <sheet name="IntermediatePricesFinalFlow" sheetId="11" r:id="rId9"/>
    <sheet name="GreeksFinalFlow" sheetId="13" r:id="rId10"/>
    <sheet name="IntermediatePricesMiddleFlow" sheetId="16" r:id="rId11"/>
    <sheet name="GreeksMiddleFlow" sheetId="18" r:id="rId12"/>
    <sheet name="FinalFlow" sheetId="21" r:id="rId13"/>
    <sheet name="FinalGreek" sheetId="23" r:id="rId14"/>
    <sheet name="MiddleFlow" sheetId="28" r:id="rId15"/>
    <sheet name="MiddleGreeks" sheetId="30" r:id="rId16"/>
  </sheets>
  <definedNames>
    <definedName name="_xlnm._FilterDatabase" localSheetId="1" hidden="1">AdaptativeFloorWithPayLag!#REF!</definedName>
    <definedName name="FIRE.CALIBRATIONOUTPUTS" localSheetId="3">CalibrationOutputs!$B$4:$B$9</definedName>
    <definedName name="FIRE.CALIBRATIONOUTPUTS2" localSheetId="3">CalibrationOutputs!$C$4:$C$9</definedName>
    <definedName name="FIRE.CALIBRATIONOUTPUTS3" localSheetId="3">CalibrationOutputs!$D$4:$D$9</definedName>
    <definedName name="FIRE.CALIBRATIONOUTPUTS4" localSheetId="3">CalibrationOutputs!$E$4:$E$9</definedName>
    <definedName name="FIRE.GROUP" localSheetId="1">AdaptativeFloorWithPayLag!$H$6:$L$45</definedName>
    <definedName name="FIRE.GROUP.GROUP" localSheetId="1">AdaptativeFloorWithPayLag!$I$8:$J$31</definedName>
    <definedName name="FIRE.GROUP.GROUP2" localSheetId="1">AdaptativeFloorWithPayLag!$I$32:$J$44</definedName>
    <definedName name="FIRE.HEDGE.ASOF" localSheetId="0">AdaptativeFloorWithPayLag_Hedge!$C$7</definedName>
    <definedName name="FIRE.HEDGE.ASOF" localSheetId="13">FinalGreek!$C$7</definedName>
    <definedName name="FIRE.HEDGE.ASOF" localSheetId="9">GreeksFinalFlow!$C$7</definedName>
    <definedName name="FIRE.HEDGE.ASOF" localSheetId="7">GreeksFull!$C$7</definedName>
    <definedName name="FIRE.HEDGE.ASOF" localSheetId="11">GreeksMiddleFlow!$C$7</definedName>
    <definedName name="FIRE.HEDGE.ASOF" localSheetId="15">MiddleGreeks!$C$7</definedName>
    <definedName name="FIRE.HEDGE.CURVEID" localSheetId="0">AdaptativeFloorWithPayLag_Hedge!$C$9</definedName>
    <definedName name="FIRE.HEDGE.CURVEID" localSheetId="13">FinalGreek!$C$9</definedName>
    <definedName name="FIRE.HEDGE.CURVEID" localSheetId="9">GreeksFinalFlow!$C$9</definedName>
    <definedName name="FIRE.HEDGE.CURVEID" localSheetId="7">GreeksFull!$C$9</definedName>
    <definedName name="FIRE.HEDGE.CURVEID" localSheetId="11">GreeksMiddleFlow!$C$9</definedName>
    <definedName name="FIRE.HEDGE.CURVEID" localSheetId="15">MiddleGreeks!$C$9</definedName>
    <definedName name="FIRE.HEDGE.SCENARII" localSheetId="0">AdaptativeFloorWithPayLag_Hedge!$B$17:$E$17</definedName>
    <definedName name="FIRE.HEDGE.SCENARII" localSheetId="13">FinalGreek!$B$17:$E$17</definedName>
    <definedName name="FIRE.HEDGE.SCENARII" localSheetId="9">GreeksFinalFlow!$B$17:$E$17</definedName>
    <definedName name="FIRE.HEDGE.SCENARII" localSheetId="7">GreeksFull!$B$17:$E$17</definedName>
    <definedName name="FIRE.HEDGE.SCENARII" localSheetId="11">GreeksMiddleFlow!$B$17:$E$17</definedName>
    <definedName name="FIRE.HEDGE.SCENARII" localSheetId="15">MiddleGreeks!$B$17:$E$17</definedName>
    <definedName name="FIRE.HEDGE.SCENARIIIRCURVES" localSheetId="0">AdaptativeFloorWithPayLag_Hedge!$B$13:$F$13</definedName>
    <definedName name="FIRE.HEDGE.SCENARIIIRCURVES" localSheetId="13">FinalGreek!$B$13:$F$13</definedName>
    <definedName name="FIRE.HEDGE.SCENARIIIRCURVES" localSheetId="9">GreeksFinalFlow!$B$13:$F$13</definedName>
    <definedName name="FIRE.HEDGE.SCENARIIIRCURVES" localSheetId="7">GreeksFull!$B$13:$F$13</definedName>
    <definedName name="FIRE.HEDGE.SCENARIIIRCURVES" localSheetId="11">GreeksMiddleFlow!$B$13:$F$13</definedName>
    <definedName name="FIRE.HEDGE.SCENARIIIRCURVES" localSheetId="15">MiddleGreeks!$B$13:$F$13</definedName>
    <definedName name="FIRE.HEDGE.SNAPSHOTDATE" localSheetId="0">AdaptativeFloorWithPayLag_Hedge!$C$11</definedName>
    <definedName name="FIRE.HEDGE.SNAPSHOTDATE" localSheetId="13">FinalGreek!$C$11</definedName>
    <definedName name="FIRE.HEDGE.SNAPSHOTDATE" localSheetId="9">GreeksFinalFlow!$C$11</definedName>
    <definedName name="FIRE.HEDGE.SNAPSHOTDATE" localSheetId="7">GreeksFull!$C$11</definedName>
    <definedName name="FIRE.HEDGE.SNAPSHOTDATE" localSheetId="11">GreeksMiddleFlow!$C$11</definedName>
    <definedName name="FIRE.HEDGE.SNAPSHOTDATE" localSheetId="15">MiddleGreeks!$C$11</definedName>
    <definedName name="FIRE.HEDGE.SOURCE" localSheetId="0">AdaptativeFloorWithPayLag_Hedge!$C$8</definedName>
    <definedName name="FIRE.HEDGE.SOURCE" localSheetId="13">FinalGreek!$C$8</definedName>
    <definedName name="FIRE.HEDGE.SOURCE" localSheetId="9">GreeksFinalFlow!$C$8</definedName>
    <definedName name="FIRE.HEDGE.SOURCE" localSheetId="7">GreeksFull!$C$8</definedName>
    <definedName name="FIRE.HEDGE.SOURCE" localSheetId="11">GreeksMiddleFlow!$C$8</definedName>
    <definedName name="FIRE.HEDGE.SOURCE" localSheetId="15">MiddleGreeks!$C$8</definedName>
    <definedName name="FIRE.HEDGE.WORKSHEET" localSheetId="0">AdaptativeFloorWithPayLag_Hedge!$C$5</definedName>
    <definedName name="FIRE.HEDGE.WORKSHEET" localSheetId="13">FinalGreek!$C$5</definedName>
    <definedName name="FIRE.HEDGE.WORKSHEET" localSheetId="9">GreeksFinalFlow!$C$5</definedName>
    <definedName name="FIRE.HEDGE.WORKSHEET" localSheetId="7">GreeksFull!$C$5</definedName>
    <definedName name="FIRE.HEDGE.WORKSHEET" localSheetId="11">GreeksMiddleFlow!$C$5</definedName>
    <definedName name="FIRE.HEDGE.WORKSHEET" localSheetId="15">MiddleGreeks!$C$5</definedName>
    <definedName name="FIRE.INFO" localSheetId="1">AdaptativeFloorWithPayLag!$B$2</definedName>
    <definedName name="FIRE.INTERMEDIATEPRICES" localSheetId="12">FinalFlow!$C$4:$D$10</definedName>
    <definedName name="FIRE.INTERMEDIATEPRICES" localSheetId="2">IntermediatePrices!$C$4:$D$10</definedName>
    <definedName name="FIRE.INTERMEDIATEPRICES" localSheetId="8">IntermediatePricesFinalFlow!$C$4:$D$24</definedName>
    <definedName name="FIRE.INTERMEDIATEPRICES" localSheetId="6">IntermediatePricesFull!$C$4:$D$24</definedName>
    <definedName name="FIRE.INTERMEDIATEPRICES" localSheetId="10">IntermediatePricesMiddleFlow!$C$4:$D$24</definedName>
    <definedName name="FIRE.INTERMEDIATEPRICES" localSheetId="14">MiddleFlow!$C$4:$D$10</definedName>
    <definedName name="FIRE.INTERMEDIATEPRICES.DATES" localSheetId="12">FinalFlow!$B$7:$B$10</definedName>
    <definedName name="FIRE.INTERMEDIATEPRICES.DATES" localSheetId="2">IntermediatePrices!$B$7:$B$10</definedName>
    <definedName name="FIRE.INTERMEDIATEPRICES.DATES" localSheetId="8">IntermediatePricesFinalFlow!$B$7:$B$24</definedName>
    <definedName name="FIRE.INTERMEDIATEPRICES.DATES" localSheetId="6">IntermediatePricesFull!$B$7:$B$24</definedName>
    <definedName name="FIRE.INTERMEDIATEPRICES.DATES" localSheetId="10">IntermediatePricesMiddleFlow!$B$7:$B$24</definedName>
    <definedName name="FIRE.INTERMEDIATEPRICES.DATES" localSheetId="14">MiddleFlow!$B$7:$B$10</definedName>
    <definedName name="FIRE.INTERMEDIATEPRICES.DETAILS" localSheetId="12">FinalFlow!$C$7:$D$10</definedName>
    <definedName name="FIRE.INTERMEDIATEPRICES.DETAILS" localSheetId="2">IntermediatePrices!$C$7:$D$10</definedName>
    <definedName name="FIRE.INTERMEDIATEPRICES.DETAILS" localSheetId="8">IntermediatePricesFinalFlow!$C$7:$D$24</definedName>
    <definedName name="FIRE.INTERMEDIATEPRICES.DETAILS" localSheetId="6">IntermediatePricesFull!$C$7:$D$24</definedName>
    <definedName name="FIRE.INTERMEDIATEPRICES.DETAILS" localSheetId="10">IntermediatePricesMiddleFlow!$C$7:$D$24</definedName>
    <definedName name="FIRE.INTERMEDIATEPRICES.DETAILS" localSheetId="14">MiddleFlow!$C$7:$D$10</definedName>
    <definedName name="FIRE.INTERMEDIATEPRICES.VALUES" localSheetId="12">FinalFlow!$C$5:$D$6</definedName>
    <definedName name="FIRE.INTERMEDIATEPRICES.VALUES" localSheetId="2">IntermediatePrices!$C$5:$D$6</definedName>
    <definedName name="FIRE.INTERMEDIATEPRICES.VALUES" localSheetId="8">IntermediatePricesFinalFlow!$C$5:$D$6</definedName>
    <definedName name="FIRE.INTERMEDIATEPRICES.VALUES" localSheetId="6">IntermediatePricesFull!$C$5:$D$6</definedName>
    <definedName name="FIRE.INTERMEDIATEPRICES.VALUES" localSheetId="10">IntermediatePricesMiddleFlow!$C$5:$D$6</definedName>
    <definedName name="FIRE.INTERMEDIATEPRICES.VALUES" localSheetId="14">MiddleFlow!$C$5:$D$6</definedName>
    <definedName name="FIRE.INTERMEDIATEPRICES10" localSheetId="12">FinalFlow!$U$4:$V$10</definedName>
    <definedName name="FIRE.INTERMEDIATEPRICES10" localSheetId="2">IntermediatePrices!$U$4:$V$10</definedName>
    <definedName name="FIRE.INTERMEDIATEPRICES10" localSheetId="8">IntermediatePricesFinalFlow!$U$4:$V$24</definedName>
    <definedName name="FIRE.INTERMEDIATEPRICES10" localSheetId="6">IntermediatePricesFull!$U$4:$V$24</definedName>
    <definedName name="FIRE.INTERMEDIATEPRICES10" localSheetId="10">IntermediatePricesMiddleFlow!$U$4:$V$24</definedName>
    <definedName name="FIRE.INTERMEDIATEPRICES10" localSheetId="14">MiddleFlow!$U$4:$V$10</definedName>
    <definedName name="FIRE.INTERMEDIATEPRICES10.DETAILS" localSheetId="12">FinalFlow!$U$7:$V$10</definedName>
    <definedName name="FIRE.INTERMEDIATEPRICES10.DETAILS" localSheetId="2">IntermediatePrices!$U$7:$V$10</definedName>
    <definedName name="FIRE.INTERMEDIATEPRICES10.DETAILS" localSheetId="8">IntermediatePricesFinalFlow!$U$7:$V$24</definedName>
    <definedName name="FIRE.INTERMEDIATEPRICES10.DETAILS" localSheetId="6">IntermediatePricesFull!$U$7:$V$24</definedName>
    <definedName name="FIRE.INTERMEDIATEPRICES10.DETAILS" localSheetId="10">IntermediatePricesMiddleFlow!$U$7:$V$24</definedName>
    <definedName name="FIRE.INTERMEDIATEPRICES10.DETAILS" localSheetId="14">MiddleFlow!$U$7:$V$10</definedName>
    <definedName name="FIRE.INTERMEDIATEPRICES10.VALUES" localSheetId="12">FinalFlow!$U$5:$V$6</definedName>
    <definedName name="FIRE.INTERMEDIATEPRICES10.VALUES" localSheetId="2">IntermediatePrices!$U$5:$V$6</definedName>
    <definedName name="FIRE.INTERMEDIATEPRICES10.VALUES" localSheetId="8">IntermediatePricesFinalFlow!$U$5:$V$6</definedName>
    <definedName name="FIRE.INTERMEDIATEPRICES10.VALUES" localSheetId="6">IntermediatePricesFull!$U$5:$V$6</definedName>
    <definedName name="FIRE.INTERMEDIATEPRICES10.VALUES" localSheetId="10">IntermediatePricesMiddleFlow!$U$5:$V$6</definedName>
    <definedName name="FIRE.INTERMEDIATEPRICES10.VALUES" localSheetId="14">MiddleFlow!$U$5:$V$6</definedName>
    <definedName name="FIRE.INTERMEDIATEPRICES2" localSheetId="12">FinalFlow!$E$4:$F$10</definedName>
    <definedName name="FIRE.INTERMEDIATEPRICES2" localSheetId="2">IntermediatePrices!$E$4:$F$10</definedName>
    <definedName name="FIRE.INTERMEDIATEPRICES2" localSheetId="8">IntermediatePricesFinalFlow!$E$4:$F$24</definedName>
    <definedName name="FIRE.INTERMEDIATEPRICES2" localSheetId="6">IntermediatePricesFull!$E$4:$F$24</definedName>
    <definedName name="FIRE.INTERMEDIATEPRICES2" localSheetId="10">IntermediatePricesMiddleFlow!$E$4:$F$24</definedName>
    <definedName name="FIRE.INTERMEDIATEPRICES2" localSheetId="14">MiddleFlow!$E$4:$F$10</definedName>
    <definedName name="FIRE.INTERMEDIATEPRICES2.DETAILS" localSheetId="12">FinalFlow!$E$7:$F$10</definedName>
    <definedName name="FIRE.INTERMEDIATEPRICES2.DETAILS" localSheetId="2">IntermediatePrices!$E$7:$F$10</definedName>
    <definedName name="FIRE.INTERMEDIATEPRICES2.DETAILS" localSheetId="8">IntermediatePricesFinalFlow!$E$7:$F$24</definedName>
    <definedName name="FIRE.INTERMEDIATEPRICES2.DETAILS" localSheetId="6">IntermediatePricesFull!$E$7:$F$24</definedName>
    <definedName name="FIRE.INTERMEDIATEPRICES2.DETAILS" localSheetId="10">IntermediatePricesMiddleFlow!$E$7:$F$24</definedName>
    <definedName name="FIRE.INTERMEDIATEPRICES2.DETAILS" localSheetId="14">MiddleFlow!$E$7:$F$10</definedName>
    <definedName name="FIRE.INTERMEDIATEPRICES2.VALUES" localSheetId="12">FinalFlow!$E$5:$F$6</definedName>
    <definedName name="FIRE.INTERMEDIATEPRICES2.VALUES" localSheetId="2">IntermediatePrices!$E$5:$F$6</definedName>
    <definedName name="FIRE.INTERMEDIATEPRICES2.VALUES" localSheetId="8">IntermediatePricesFinalFlow!$E$5:$F$6</definedName>
    <definedName name="FIRE.INTERMEDIATEPRICES2.VALUES" localSheetId="6">IntermediatePricesFull!$E$5:$F$6</definedName>
    <definedName name="FIRE.INTERMEDIATEPRICES2.VALUES" localSheetId="10">IntermediatePricesMiddleFlow!$E$5:$F$6</definedName>
    <definedName name="FIRE.INTERMEDIATEPRICES2.VALUES" localSheetId="14">MiddleFlow!$E$5:$F$6</definedName>
    <definedName name="FIRE.INTERMEDIATEPRICES3" localSheetId="12">FinalFlow!$G$4:$H$10</definedName>
    <definedName name="FIRE.INTERMEDIATEPRICES3" localSheetId="2">IntermediatePrices!$G$4:$H$10</definedName>
    <definedName name="FIRE.INTERMEDIATEPRICES3" localSheetId="8">IntermediatePricesFinalFlow!$G$4:$H$24</definedName>
    <definedName name="FIRE.INTERMEDIATEPRICES3" localSheetId="6">IntermediatePricesFull!$G$4:$H$24</definedName>
    <definedName name="FIRE.INTERMEDIATEPRICES3" localSheetId="10">IntermediatePricesMiddleFlow!$G$4:$H$24</definedName>
    <definedName name="FIRE.INTERMEDIATEPRICES3" localSheetId="14">MiddleFlow!$G$4:$H$10</definedName>
    <definedName name="FIRE.INTERMEDIATEPRICES3.DETAILS" localSheetId="12">FinalFlow!$G$7:$H$10</definedName>
    <definedName name="FIRE.INTERMEDIATEPRICES3.DETAILS" localSheetId="2">IntermediatePrices!$G$7:$H$10</definedName>
    <definedName name="FIRE.INTERMEDIATEPRICES3.DETAILS" localSheetId="8">IntermediatePricesFinalFlow!$G$7:$H$24</definedName>
    <definedName name="FIRE.INTERMEDIATEPRICES3.DETAILS" localSheetId="6">IntermediatePricesFull!$G$7:$H$24</definedName>
    <definedName name="FIRE.INTERMEDIATEPRICES3.DETAILS" localSheetId="10">IntermediatePricesMiddleFlow!$G$7:$H$24</definedName>
    <definedName name="FIRE.INTERMEDIATEPRICES3.DETAILS" localSheetId="14">MiddleFlow!$G$7:$H$10</definedName>
    <definedName name="FIRE.INTERMEDIATEPRICES3.VALUES" localSheetId="12">FinalFlow!$G$5:$H$6</definedName>
    <definedName name="FIRE.INTERMEDIATEPRICES3.VALUES" localSheetId="2">IntermediatePrices!$G$5:$H$6</definedName>
    <definedName name="FIRE.INTERMEDIATEPRICES3.VALUES" localSheetId="8">IntermediatePricesFinalFlow!$G$5:$H$6</definedName>
    <definedName name="FIRE.INTERMEDIATEPRICES3.VALUES" localSheetId="6">IntermediatePricesFull!$G$5:$H$6</definedName>
    <definedName name="FIRE.INTERMEDIATEPRICES3.VALUES" localSheetId="10">IntermediatePricesMiddleFlow!$G$5:$H$6</definedName>
    <definedName name="FIRE.INTERMEDIATEPRICES3.VALUES" localSheetId="14">MiddleFlow!$G$5:$H$6</definedName>
    <definedName name="FIRE.INTERMEDIATEPRICES4" localSheetId="12">FinalFlow!$I$4:$J$10</definedName>
    <definedName name="FIRE.INTERMEDIATEPRICES4" localSheetId="2">IntermediatePrices!$I$4:$J$10</definedName>
    <definedName name="FIRE.INTERMEDIATEPRICES4" localSheetId="8">IntermediatePricesFinalFlow!$I$4:$J$24</definedName>
    <definedName name="FIRE.INTERMEDIATEPRICES4" localSheetId="6">IntermediatePricesFull!$I$4:$J$24</definedName>
    <definedName name="FIRE.INTERMEDIATEPRICES4" localSheetId="10">IntermediatePricesMiddleFlow!$I$4:$J$24</definedName>
    <definedName name="FIRE.INTERMEDIATEPRICES4" localSheetId="14">MiddleFlow!$I$4:$J$10</definedName>
    <definedName name="FIRE.INTERMEDIATEPRICES4.DETAILS" localSheetId="12">FinalFlow!$I$7:$J$10</definedName>
    <definedName name="FIRE.INTERMEDIATEPRICES4.DETAILS" localSheetId="2">IntermediatePrices!$I$7:$J$10</definedName>
    <definedName name="FIRE.INTERMEDIATEPRICES4.DETAILS" localSheetId="8">IntermediatePricesFinalFlow!$I$7:$J$24</definedName>
    <definedName name="FIRE.INTERMEDIATEPRICES4.DETAILS" localSheetId="6">IntermediatePricesFull!$I$7:$J$24</definedName>
    <definedName name="FIRE.INTERMEDIATEPRICES4.DETAILS" localSheetId="10">IntermediatePricesMiddleFlow!$I$7:$J$24</definedName>
    <definedName name="FIRE.INTERMEDIATEPRICES4.DETAILS" localSheetId="14">MiddleFlow!$I$7:$J$10</definedName>
    <definedName name="FIRE.INTERMEDIATEPRICES4.VALUES" localSheetId="12">FinalFlow!$I$5:$J$6</definedName>
    <definedName name="FIRE.INTERMEDIATEPRICES4.VALUES" localSheetId="2">IntermediatePrices!$I$5:$J$6</definedName>
    <definedName name="FIRE.INTERMEDIATEPRICES4.VALUES" localSheetId="8">IntermediatePricesFinalFlow!$I$5:$J$6</definedName>
    <definedName name="FIRE.INTERMEDIATEPRICES4.VALUES" localSheetId="6">IntermediatePricesFull!$I$5:$J$6</definedName>
    <definedName name="FIRE.INTERMEDIATEPRICES4.VALUES" localSheetId="10">IntermediatePricesMiddleFlow!$I$5:$J$6</definedName>
    <definedName name="FIRE.INTERMEDIATEPRICES4.VALUES" localSheetId="14">MiddleFlow!$I$5:$J$6</definedName>
    <definedName name="FIRE.INTERMEDIATEPRICES5" localSheetId="12">FinalFlow!$K$4:$L$10</definedName>
    <definedName name="FIRE.INTERMEDIATEPRICES5" localSheetId="2">IntermediatePrices!$K$4:$L$10</definedName>
    <definedName name="FIRE.INTERMEDIATEPRICES5" localSheetId="8">IntermediatePricesFinalFlow!$K$4:$L$24</definedName>
    <definedName name="FIRE.INTERMEDIATEPRICES5" localSheetId="6">IntermediatePricesFull!$K$4:$L$24</definedName>
    <definedName name="FIRE.INTERMEDIATEPRICES5" localSheetId="10">IntermediatePricesMiddleFlow!$K$4:$L$24</definedName>
    <definedName name="FIRE.INTERMEDIATEPRICES5" localSheetId="14">MiddleFlow!$K$4:$L$10</definedName>
    <definedName name="FIRE.INTERMEDIATEPRICES5.DETAILS" localSheetId="12">FinalFlow!$K$7:$L$10</definedName>
    <definedName name="FIRE.INTERMEDIATEPRICES5.DETAILS" localSheetId="2">IntermediatePrices!$K$7:$L$10</definedName>
    <definedName name="FIRE.INTERMEDIATEPRICES5.DETAILS" localSheetId="8">IntermediatePricesFinalFlow!$K$7:$L$24</definedName>
    <definedName name="FIRE.INTERMEDIATEPRICES5.DETAILS" localSheetId="6">IntermediatePricesFull!$K$7:$L$24</definedName>
    <definedName name="FIRE.INTERMEDIATEPRICES5.DETAILS" localSheetId="10">IntermediatePricesMiddleFlow!$K$7:$L$24</definedName>
    <definedName name="FIRE.INTERMEDIATEPRICES5.DETAILS" localSheetId="14">MiddleFlow!$K$7:$L$10</definedName>
    <definedName name="FIRE.INTERMEDIATEPRICES5.VALUES" localSheetId="12">FinalFlow!$K$5:$L$6</definedName>
    <definedName name="FIRE.INTERMEDIATEPRICES5.VALUES" localSheetId="2">IntermediatePrices!$K$5:$L$6</definedName>
    <definedName name="FIRE.INTERMEDIATEPRICES5.VALUES" localSheetId="8">IntermediatePricesFinalFlow!$K$5:$L$6</definedName>
    <definedName name="FIRE.INTERMEDIATEPRICES5.VALUES" localSheetId="6">IntermediatePricesFull!$K$5:$L$6</definedName>
    <definedName name="FIRE.INTERMEDIATEPRICES5.VALUES" localSheetId="10">IntermediatePricesMiddleFlow!$K$5:$L$6</definedName>
    <definedName name="FIRE.INTERMEDIATEPRICES5.VALUES" localSheetId="14">MiddleFlow!$K$5:$L$6</definedName>
    <definedName name="FIRE.INTERMEDIATEPRICES6" localSheetId="12">FinalFlow!$M$4:$N$10</definedName>
    <definedName name="FIRE.INTERMEDIATEPRICES6" localSheetId="2">IntermediatePrices!$M$4:$N$10</definedName>
    <definedName name="FIRE.INTERMEDIATEPRICES6" localSheetId="8">IntermediatePricesFinalFlow!$M$4:$N$24</definedName>
    <definedName name="FIRE.INTERMEDIATEPRICES6" localSheetId="6">IntermediatePricesFull!$M$4:$N$24</definedName>
    <definedName name="FIRE.INTERMEDIATEPRICES6" localSheetId="10">IntermediatePricesMiddleFlow!$M$4:$N$24</definedName>
    <definedName name="FIRE.INTERMEDIATEPRICES6" localSheetId="14">MiddleFlow!$M$4:$N$10</definedName>
    <definedName name="FIRE.INTERMEDIATEPRICES6.DETAILS" localSheetId="12">FinalFlow!$M$7:$N$10</definedName>
    <definedName name="FIRE.INTERMEDIATEPRICES6.DETAILS" localSheetId="2">IntermediatePrices!$M$7:$N$10</definedName>
    <definedName name="FIRE.INTERMEDIATEPRICES6.DETAILS" localSheetId="8">IntermediatePricesFinalFlow!$M$7:$N$24</definedName>
    <definedName name="FIRE.INTERMEDIATEPRICES6.DETAILS" localSheetId="6">IntermediatePricesFull!$M$7:$N$24</definedName>
    <definedName name="FIRE.INTERMEDIATEPRICES6.DETAILS" localSheetId="10">IntermediatePricesMiddleFlow!$M$7:$N$24</definedName>
    <definedName name="FIRE.INTERMEDIATEPRICES6.DETAILS" localSheetId="14">MiddleFlow!$M$7:$N$10</definedName>
    <definedName name="FIRE.INTERMEDIATEPRICES6.VALUES" localSheetId="12">FinalFlow!$M$5:$N$6</definedName>
    <definedName name="FIRE.INTERMEDIATEPRICES6.VALUES" localSheetId="2">IntermediatePrices!$M$5:$N$6</definedName>
    <definedName name="FIRE.INTERMEDIATEPRICES6.VALUES" localSheetId="8">IntermediatePricesFinalFlow!$M$5:$N$6</definedName>
    <definedName name="FIRE.INTERMEDIATEPRICES6.VALUES" localSheetId="6">IntermediatePricesFull!$M$5:$N$6</definedName>
    <definedName name="FIRE.INTERMEDIATEPRICES6.VALUES" localSheetId="10">IntermediatePricesMiddleFlow!$M$5:$N$6</definedName>
    <definedName name="FIRE.INTERMEDIATEPRICES6.VALUES" localSheetId="14">MiddleFlow!$M$5:$N$6</definedName>
    <definedName name="FIRE.INTERMEDIATEPRICES7" localSheetId="12">FinalFlow!$O$4:$P$10</definedName>
    <definedName name="FIRE.INTERMEDIATEPRICES7" localSheetId="2">IntermediatePrices!$O$4:$P$10</definedName>
    <definedName name="FIRE.INTERMEDIATEPRICES7" localSheetId="8">IntermediatePricesFinalFlow!$O$4:$P$24</definedName>
    <definedName name="FIRE.INTERMEDIATEPRICES7" localSheetId="6">IntermediatePricesFull!$O$4:$P$24</definedName>
    <definedName name="FIRE.INTERMEDIATEPRICES7" localSheetId="10">IntermediatePricesMiddleFlow!$O$4:$P$24</definedName>
    <definedName name="FIRE.INTERMEDIATEPRICES7" localSheetId="14">MiddleFlow!$O$4:$P$10</definedName>
    <definedName name="FIRE.INTERMEDIATEPRICES7.DETAILS" localSheetId="12">FinalFlow!$O$7:$P$10</definedName>
    <definedName name="FIRE.INTERMEDIATEPRICES7.DETAILS" localSheetId="2">IntermediatePrices!$O$7:$P$10</definedName>
    <definedName name="FIRE.INTERMEDIATEPRICES7.DETAILS" localSheetId="8">IntermediatePricesFinalFlow!$O$7:$P$24</definedName>
    <definedName name="FIRE.INTERMEDIATEPRICES7.DETAILS" localSheetId="6">IntermediatePricesFull!$O$7:$P$24</definedName>
    <definedName name="FIRE.INTERMEDIATEPRICES7.DETAILS" localSheetId="10">IntermediatePricesMiddleFlow!$O$7:$P$24</definedName>
    <definedName name="FIRE.INTERMEDIATEPRICES7.DETAILS" localSheetId="14">MiddleFlow!$O$7:$P$10</definedName>
    <definedName name="FIRE.INTERMEDIATEPRICES7.VALUES" localSheetId="12">FinalFlow!$O$5:$P$6</definedName>
    <definedName name="FIRE.INTERMEDIATEPRICES7.VALUES" localSheetId="2">IntermediatePrices!$O$5:$P$6</definedName>
    <definedName name="FIRE.INTERMEDIATEPRICES7.VALUES" localSheetId="8">IntermediatePricesFinalFlow!$O$5:$P$6</definedName>
    <definedName name="FIRE.INTERMEDIATEPRICES7.VALUES" localSheetId="6">IntermediatePricesFull!$O$5:$P$6</definedName>
    <definedName name="FIRE.INTERMEDIATEPRICES7.VALUES" localSheetId="10">IntermediatePricesMiddleFlow!$O$5:$P$6</definedName>
    <definedName name="FIRE.INTERMEDIATEPRICES7.VALUES" localSheetId="14">MiddleFlow!$O$5:$P$6</definedName>
    <definedName name="FIRE.INTERMEDIATEPRICES8" localSheetId="12">FinalFlow!$Q$4:$R$10</definedName>
    <definedName name="FIRE.INTERMEDIATEPRICES8" localSheetId="2">IntermediatePrices!$Q$4:$R$10</definedName>
    <definedName name="FIRE.INTERMEDIATEPRICES8" localSheetId="8">IntermediatePricesFinalFlow!$Q$4:$R$24</definedName>
    <definedName name="FIRE.INTERMEDIATEPRICES8" localSheetId="6">IntermediatePricesFull!$Q$4:$R$24</definedName>
    <definedName name="FIRE.INTERMEDIATEPRICES8" localSheetId="10">IntermediatePricesMiddleFlow!$Q$4:$R$24</definedName>
    <definedName name="FIRE.INTERMEDIATEPRICES8" localSheetId="14">MiddleFlow!$Q$4:$R$10</definedName>
    <definedName name="FIRE.INTERMEDIATEPRICES8.DETAILS" localSheetId="12">FinalFlow!$Q$7:$R$10</definedName>
    <definedName name="FIRE.INTERMEDIATEPRICES8.DETAILS" localSheetId="2">IntermediatePrices!$Q$7:$R$10</definedName>
    <definedName name="FIRE.INTERMEDIATEPRICES8.DETAILS" localSheetId="8">IntermediatePricesFinalFlow!$Q$7:$R$24</definedName>
    <definedName name="FIRE.INTERMEDIATEPRICES8.DETAILS" localSheetId="6">IntermediatePricesFull!$Q$7:$R$24</definedName>
    <definedName name="FIRE.INTERMEDIATEPRICES8.DETAILS" localSheetId="10">IntermediatePricesMiddleFlow!$Q$7:$R$24</definedName>
    <definedName name="FIRE.INTERMEDIATEPRICES8.DETAILS" localSheetId="14">MiddleFlow!$Q$7:$R$10</definedName>
    <definedName name="FIRE.INTERMEDIATEPRICES8.VALUES" localSheetId="12">FinalFlow!$Q$5:$R$6</definedName>
    <definedName name="FIRE.INTERMEDIATEPRICES8.VALUES" localSheetId="2">IntermediatePrices!$Q$5:$R$6</definedName>
    <definedName name="FIRE.INTERMEDIATEPRICES8.VALUES" localSheetId="8">IntermediatePricesFinalFlow!$Q$5:$R$6</definedName>
    <definedName name="FIRE.INTERMEDIATEPRICES8.VALUES" localSheetId="6">IntermediatePricesFull!$Q$5:$R$6</definedName>
    <definedName name="FIRE.INTERMEDIATEPRICES8.VALUES" localSheetId="10">IntermediatePricesMiddleFlow!$Q$5:$R$6</definedName>
    <definedName name="FIRE.INTERMEDIATEPRICES8.VALUES" localSheetId="14">MiddleFlow!$Q$5:$R$6</definedName>
    <definedName name="FIRE.INTERMEDIATEPRICES9" localSheetId="12">FinalFlow!$S$4:$T$10</definedName>
    <definedName name="FIRE.INTERMEDIATEPRICES9" localSheetId="2">IntermediatePrices!$S$4:$T$10</definedName>
    <definedName name="FIRE.INTERMEDIATEPRICES9" localSheetId="8">IntermediatePricesFinalFlow!$S$4:$T$24</definedName>
    <definedName name="FIRE.INTERMEDIATEPRICES9" localSheetId="6">IntermediatePricesFull!$S$4:$T$24</definedName>
    <definedName name="FIRE.INTERMEDIATEPRICES9" localSheetId="10">IntermediatePricesMiddleFlow!$S$4:$T$24</definedName>
    <definedName name="FIRE.INTERMEDIATEPRICES9" localSheetId="14">MiddleFlow!$S$4:$T$10</definedName>
    <definedName name="FIRE.INTERMEDIATEPRICES9.DETAILS" localSheetId="12">FinalFlow!$S$7:$T$10</definedName>
    <definedName name="FIRE.INTERMEDIATEPRICES9.DETAILS" localSheetId="2">IntermediatePrices!$S$7:$T$10</definedName>
    <definedName name="FIRE.INTERMEDIATEPRICES9.DETAILS" localSheetId="8">IntermediatePricesFinalFlow!$S$7:$T$24</definedName>
    <definedName name="FIRE.INTERMEDIATEPRICES9.DETAILS" localSheetId="6">IntermediatePricesFull!$S$7:$T$24</definedName>
    <definedName name="FIRE.INTERMEDIATEPRICES9.DETAILS" localSheetId="10">IntermediatePricesMiddleFlow!$S$7:$T$24</definedName>
    <definedName name="FIRE.INTERMEDIATEPRICES9.DETAILS" localSheetId="14">MiddleFlow!$S$7:$T$10</definedName>
    <definedName name="FIRE.INTERMEDIATEPRICES9.VALUES" localSheetId="12">FinalFlow!$S$5:$T$6</definedName>
    <definedName name="FIRE.INTERMEDIATEPRICES9.VALUES" localSheetId="2">IntermediatePrices!$S$5:$T$6</definedName>
    <definedName name="FIRE.INTERMEDIATEPRICES9.VALUES" localSheetId="8">IntermediatePricesFinalFlow!$S$5:$T$6</definedName>
    <definedName name="FIRE.INTERMEDIATEPRICES9.VALUES" localSheetId="6">IntermediatePricesFull!$S$5:$T$6</definedName>
    <definedName name="FIRE.INTERMEDIATEPRICES9.VALUES" localSheetId="10">IntermediatePricesMiddleFlow!$S$5:$T$6</definedName>
    <definedName name="FIRE.INTERMEDIATEPRICES9.VALUES" localSheetId="14">MiddleFlow!$S$5:$T$6</definedName>
    <definedName name="FIRE.MODEL.CALIBRATION" localSheetId="4">HW2FPricingModel!$C$10:$C$24</definedName>
    <definedName name="FIRE.MODEL.DEFINITION" localSheetId="4">HW2FPricingModel!$C$6:$C$7</definedName>
    <definedName name="FIRE.MODEL.HW2FCALIBINFO" localSheetId="4">HW2FPricingModel!$C$27:$C$34</definedName>
    <definedName name="FIRE.MODEL.MAPPING" localSheetId="4">HW2FPricingModel!$C$48:$C$52</definedName>
    <definedName name="FIRE.MODEL.METHODINFOS" localSheetId="4">HW2FPricingModel!$C$37:$C$45</definedName>
    <definedName name="FIRE.MODEL.TYPE" localSheetId="4">HW2FPricingModel!$C$6</definedName>
    <definedName name="FIRE.PARAMETERS.SCD1" localSheetId="1">AdaptativeFloorWithPayLag!$N$9:$O$9</definedName>
    <definedName name="FIRE.SCHEDULE.SCD1" localSheetId="1">AdaptativeFloorWithPayLag!$Q$9:$AI$9</definedName>
    <definedName name="FIRE.TITLE" localSheetId="1">AdaptativeFloorWithPayLag!$B$1</definedName>
    <definedName name="GLOBAL.CONTEXT.ENDDATE">AdaptativeFloorWithPayLag!$D$35</definedName>
    <definedName name="GLOBAL.CONTEXT.STARTDATE">AdaptativeFloorWithPayLag!$D$34</definedName>
    <definedName name="GLOBAL.NOMINALINFOS.VARIABLENAME">AdaptativeFloorWithPayLag!$D$38</definedName>
    <definedName name="GLOBAL.PRICINGMODEL.WORKSHEET">AdaptativeFloorWithPayLag!$D$41</definedName>
    <definedName name="GLOBAL.SCHEDULE">AdaptativeFloorWithPayLag!$C$43:$E$55</definedName>
    <definedName name="GLOBAL.SCHEDULE.DAYCOUNT">AdaptativeFloorWithPayLag!$D$52</definedName>
    <definedName name="GLOBAL.SCHEDULE.DISCOUNTCCY">AdaptativeFloorWithPayLag!$D$53</definedName>
    <definedName name="GLOBAL.SCHEDULE.ENDDATE">AdaptativeFloorWithPayLag!$D$45</definedName>
    <definedName name="GLOBAL.SCHEDULE.FREQ">AdaptativeFloorWithPayLag!$D$46</definedName>
    <definedName name="GLOBAL.SCHEDULE.INTRULE">AdaptativeFloorWithPayLag!$D$54</definedName>
    <definedName name="GLOBAL.SCHEDULE.PAYCALENDAR">AdaptativeFloorWithPayLag!$D$48</definedName>
    <definedName name="GLOBAL.SCHEDULE.PAYTIMING">AdaptativeFloorWithPayLag!$D$47</definedName>
    <definedName name="GLOBAL.SCHEDULE.RESETCALENDAR">AdaptativeFloorWithPayLag!$D$51</definedName>
    <definedName name="GLOBAL.SCHEDULE.RESETGAP">AdaptativeFloorWithPayLag!$D$49</definedName>
    <definedName name="GLOBAL.SCHEDULE.RESETTIMING">AdaptativeFloorWithPayLag!$D$50</definedName>
    <definedName name="GLOBAL.SCHEDULE.STARTDATE">AdaptativeFloorWithPayLag!$D$44</definedName>
    <definedName name="IR.COR.ATM.EUR.2Y.EUR.30Y" localSheetId="0">AdaptativeFloorWithPayLag_Hedge!$H$38</definedName>
    <definedName name="IR.COR.ATM.EUR.2Y.EUR.30Y" localSheetId="13">FinalGreek!$H$38</definedName>
    <definedName name="IR.COR.ATM.EUR.2Y.EUR.30Y" localSheetId="9">GreeksFinalFlow!$H$38</definedName>
    <definedName name="IR.COR.ATM.EUR.2Y.EUR.30Y" localSheetId="7">GreeksFull!$H$38</definedName>
    <definedName name="IR.COR.ATM.EUR.2Y.EUR.30Y" localSheetId="11">GreeksMiddleFlow!$H$38</definedName>
    <definedName name="IR.COR.ATM.EUR.2Y.EUR.30Y" localSheetId="15">MiddleGreeks!$H$38</definedName>
    <definedName name="IR.COR.SMILE.EUR.2Y.EUR.30Y" localSheetId="0">AdaptativeFloorWithPayLag_Hedge!$H$98</definedName>
    <definedName name="IR.COR.SMILE.EUR.2Y.EUR.30Y" localSheetId="13">FinalGreek!$H$98</definedName>
    <definedName name="IR.COR.SMILE.EUR.2Y.EUR.30Y" localSheetId="9">GreeksFinalFlow!$H$98</definedName>
    <definedName name="IR.COR.SMILE.EUR.2Y.EUR.30Y" localSheetId="7">GreeksFull!$H$98</definedName>
    <definedName name="IR.COR.SMILE.EUR.2Y.EUR.30Y" localSheetId="11">GreeksMiddleFlow!$H$98</definedName>
    <definedName name="IR.COR.SMILE.EUR.2Y.EUR.30Y" localSheetId="15">MiddleGreeks!$H$98</definedName>
    <definedName name="IR.EUR.CZA" localSheetId="0">AdaptativeFloorWithPayLag_Hedge!$H$3</definedName>
    <definedName name="IR.EUR.CZA" localSheetId="13">FinalGreek!$H$3</definedName>
    <definedName name="IR.EUR.CZA" localSheetId="9">GreeksFinalFlow!$H$3</definedName>
    <definedName name="IR.EUR.CZA" localSheetId="7">GreeksFull!$H$3</definedName>
    <definedName name="IR.EUR.CZA" localSheetId="11">GreeksMiddleFlow!$H$3</definedName>
    <definedName name="IR.EUR.CZA" localSheetId="15">MiddleGreeks!$H$3</definedName>
    <definedName name="IR.EUR.EURIB" localSheetId="0">AdaptativeFloorWithPayLag_Hedge!$K$3</definedName>
    <definedName name="IR.EUR.EURIB" localSheetId="13">FinalGreek!$K$3</definedName>
    <definedName name="IR.EUR.EURIB" localSheetId="9">GreeksFinalFlow!$K$3</definedName>
    <definedName name="IR.EUR.EURIB" localSheetId="7">GreeksFull!$K$3</definedName>
    <definedName name="IR.EUR.EURIB" localSheetId="11">GreeksMiddleFlow!$K$3</definedName>
    <definedName name="IR.EUR.EURIB" localSheetId="15">MiddleGreeks!$K$3</definedName>
    <definedName name="IR.VOL.IRG.EUR.EURIB" localSheetId="0">AdaptativeFloorWithPayLag_Hedge!$H$44</definedName>
    <definedName name="IR.VOL.IRG.EUR.EURIB" localSheetId="13">FinalGreek!$H$44</definedName>
    <definedName name="IR.VOL.IRG.EUR.EURIB" localSheetId="9">GreeksFinalFlow!$H$44</definedName>
    <definedName name="IR.VOL.IRG.EUR.EURIB" localSheetId="7">GreeksFull!$H$44</definedName>
    <definedName name="IR.VOL.IRG.EUR.EURIB" localSheetId="11">GreeksMiddleFlow!$H$44</definedName>
    <definedName name="IR.VOL.IRG.EUR.EURIB" localSheetId="15">MiddleGreeks!$H$44</definedName>
    <definedName name="IR.VOL.SWOPT.EUR.AZEUR" localSheetId="0">AdaptativeFloorWithPayLag_Hedge!$H$50</definedName>
    <definedName name="IR.VOL.SWOPT.EUR.AZEUR" localSheetId="13">FinalGreek!$H$50</definedName>
    <definedName name="IR.VOL.SWOPT.EUR.AZEUR" localSheetId="9">GreeksFinalFlow!$H$50</definedName>
    <definedName name="IR.VOL.SWOPT.EUR.AZEUR" localSheetId="7">GreeksFull!$H$50</definedName>
    <definedName name="IR.VOL.SWOPT.EUR.AZEUR" localSheetId="11">GreeksMiddleFlow!$H$50</definedName>
    <definedName name="IR.VOL.SWOPT.EUR.AZEUR" localSheetId="15">MiddleGreeks!$H$50</definedName>
    <definedName name="IR.VOL.SWOPT.EUR.EURIB" localSheetId="0">AdaptativeFloorWithPayLag_Hedge!$H$56</definedName>
    <definedName name="IR.VOL.SWOPT.EUR.EURIB" localSheetId="13">FinalGreek!$H$56</definedName>
    <definedName name="IR.VOL.SWOPT.EUR.EURIB" localSheetId="9">GreeksFinalFlow!$H$56</definedName>
    <definedName name="IR.VOL.SWOPT.EUR.EURIB" localSheetId="7">GreeksFull!$H$56</definedName>
    <definedName name="IR.VOL.SWOPT.EUR.EURIB" localSheetId="11">GreeksMiddleFlow!$H$56</definedName>
    <definedName name="IR.VOL.SWOPT.EUR.EURIB" localSheetId="15">MiddleGreeks!$H$56</definedName>
    <definedName name="IR.VOL.SWOPT.EUR.MRCMZ" localSheetId="0">AdaptativeFloorWithPayLag_Hedge!$H$62</definedName>
    <definedName name="IR.VOL.SWOPT.EUR.MRCMZ" localSheetId="13">FinalGreek!$H$62</definedName>
    <definedName name="IR.VOL.SWOPT.EUR.MRCMZ" localSheetId="9">GreeksFinalFlow!$H$62</definedName>
    <definedName name="IR.VOL.SWOPT.EUR.MRCMZ" localSheetId="7">GreeksFull!$H$62</definedName>
    <definedName name="IR.VOL.SWOPT.EUR.MRCMZ" localSheetId="11">GreeksMiddleFlow!$H$62</definedName>
    <definedName name="IR.VOL.SWOPT.EUR.MRCMZ" localSheetId="15">MiddleGreeks!$H$62</definedName>
    <definedName name="IR.VOL.SWOPT.EUR.MRSPR" localSheetId="0">AdaptativeFloorWithPayLag_Hedge!$H$68</definedName>
    <definedName name="IR.VOL.SWOPT.EUR.MRSPR" localSheetId="13">FinalGreek!$H$68</definedName>
    <definedName name="IR.VOL.SWOPT.EUR.MRSPR" localSheetId="9">GreeksFinalFlow!$H$68</definedName>
    <definedName name="IR.VOL.SWOPT.EUR.MRSPR" localSheetId="7">GreeksFull!$H$68</definedName>
    <definedName name="IR.VOL.SWOPT.EUR.MRSPR" localSheetId="11">GreeksMiddleFlow!$H$68</definedName>
    <definedName name="IR.VOL.SWOPT.EUR.MRSPR" localSheetId="15">MiddleGreeks!$H$68</definedName>
    <definedName name="IR.VOL.SWOPT.EUR.NUEUR" localSheetId="0">AdaptativeFloorWithPayLag_Hedge!$H$74</definedName>
    <definedName name="IR.VOL.SWOPT.EUR.NUEUR" localSheetId="13">FinalGreek!$H$74</definedName>
    <definedName name="IR.VOL.SWOPT.EUR.NUEUR" localSheetId="9">GreeksFinalFlow!$H$74</definedName>
    <definedName name="IR.VOL.SWOPT.EUR.NUEUR" localSheetId="7">GreeksFull!$H$74</definedName>
    <definedName name="IR.VOL.SWOPT.EUR.NUEUR" localSheetId="11">GreeksMiddleFlow!$H$74</definedName>
    <definedName name="IR.VOL.SWOPT.EUR.NUEUR" localSheetId="15">MiddleGreeks!$H$74</definedName>
    <definedName name="IR.VOL.SWOPT.EUR.ROEUR" localSheetId="0">AdaptativeFloorWithPayLag_Hedge!$H$80</definedName>
    <definedName name="IR.VOL.SWOPT.EUR.ROEUR" localSheetId="13">FinalGreek!$H$80</definedName>
    <definedName name="IR.VOL.SWOPT.EUR.ROEUR" localSheetId="9">GreeksFinalFlow!$H$80</definedName>
    <definedName name="IR.VOL.SWOPT.EUR.ROEUR" localSheetId="7">GreeksFull!$H$80</definedName>
    <definedName name="IR.VOL.SWOPT.EUR.ROEUR" localSheetId="11">GreeksMiddleFlow!$H$80</definedName>
    <definedName name="IR.VOL.SWOPT.EUR.ROEUR" localSheetId="15">MiddleGreeks!$H$80</definedName>
    <definedName name="IR.VOL.SWOPT.EUR.RZEUR" localSheetId="0">AdaptativeFloorWithPayLag_Hedge!$H$86</definedName>
    <definedName name="IR.VOL.SWOPT.EUR.RZEUR" localSheetId="13">FinalGreek!$H$86</definedName>
    <definedName name="IR.VOL.SWOPT.EUR.RZEUR" localSheetId="9">GreeksFinalFlow!$H$86</definedName>
    <definedName name="IR.VOL.SWOPT.EUR.RZEUR" localSheetId="7">GreeksFull!$H$86</definedName>
    <definedName name="IR.VOL.SWOPT.EUR.RZEUR" localSheetId="11">GreeksMiddleFlow!$H$86</definedName>
    <definedName name="IR.VOL.SWOPT.EUR.RZEUR" localSheetId="15">MiddleGreeks!$H$86</definedName>
    <definedName name="IR.VOL.SWOPT.EUR.SLEUR" localSheetId="0">AdaptativeFloorWithPayLag_Hedge!$H$92</definedName>
    <definedName name="IR.VOL.SWOPT.EUR.SLEUR" localSheetId="13">FinalGreek!$H$92</definedName>
    <definedName name="IR.VOL.SWOPT.EUR.SLEUR" localSheetId="9">GreeksFinalFlow!$H$92</definedName>
    <definedName name="IR.VOL.SWOPT.EUR.SLEUR" localSheetId="7">GreeksFull!$H$92</definedName>
    <definedName name="IR.VOL.SWOPT.EUR.SLEUR" localSheetId="11">GreeksMiddleFlow!$H$92</definedName>
    <definedName name="IR.VOL.SWOPT.EUR.SLEUR" localSheetId="15">MiddleGreeks!$H$92</definedName>
    <definedName name="SUMMARY">AdaptativeFloorWithPayLag!$B$6:$G$30</definedName>
    <definedName name="SUMMARY.CONTEXT.ASOFDATE">AdaptativeFloorWithPayLag!$D$9</definedName>
    <definedName name="SUMMARY.CONTEXT.CURVEID">AdaptativeFloorWithPayLag!$D$11</definedName>
    <definedName name="SUMMARY.CONTEXT.DATASOURCE">AdaptativeFloorWithPayLag!$D$10</definedName>
    <definedName name="SUMMARY.OUTPUTS.CURRENCY">AdaptativeFloorWithPayLag!$D$14</definedName>
    <definedName name="SUMMARY.OUTPUTS.PRICING.TIME">AdaptativeFloorWithPayLag!$D$16</definedName>
    <definedName name="SUMMARY.OUTPUTS.PRICING.VALUES">AdaptativeFloorWithPayLag!$C$18:$E$29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10" i="2" l="1"/>
  <c r="Y10" i="2"/>
  <c r="Z10" i="2"/>
  <c r="AA10" i="2"/>
  <c r="AB10" i="2"/>
  <c r="AC10" i="2"/>
  <c r="AD10" i="2"/>
  <c r="AE10" i="2"/>
  <c r="AF10" i="2"/>
  <c r="AG10" i="2"/>
  <c r="AH10" i="2"/>
  <c r="AI10" i="2"/>
  <c r="D32" i="3"/>
  <c r="D29" i="3"/>
  <c r="D12" i="3"/>
  <c r="D11" i="3"/>
  <c r="D28" i="3" s="1"/>
  <c r="D10" i="3"/>
  <c r="B1" i="3"/>
  <c r="J33" i="2"/>
  <c r="J34" i="2"/>
  <c r="J35" i="2"/>
  <c r="J36" i="2"/>
  <c r="J38" i="2"/>
  <c r="J39" i="2"/>
  <c r="J41" i="2"/>
  <c r="J42" i="2"/>
  <c r="J43" i="2"/>
  <c r="D31" i="3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Rabahi Sabrina (EXT)</author>
  </authors>
  <commentList>
    <comment ref="C13" authorId="0" shapeId="0" xr:uid="{E6E39DB5-B09C-48A9-90C4-B265D3ECC1B0}">
      <text>
        <r>
          <rPr>
            <b/>
            <sz val="9"/>
            <color indexed="81"/>
            <rFont val="Tahoma"/>
            <family val="2"/>
          </rPr>
          <t>You can choose between "Parallel", "Cumulative" and "Perturbative".</t>
        </r>
      </text>
    </comment>
    <comment ref="E13" authorId="0" shapeId="0" xr:uid="{A1C25E47-2D22-4032-AA5C-4CF2B5F91994}">
      <text>
        <r>
          <rPr>
            <b/>
            <sz val="9"/>
            <color indexed="81"/>
            <rFont val="Tahoma"/>
            <family val="2"/>
          </rPr>
          <t xml:space="preserve">You can choose between "ZC" and "Naive".
</t>
        </r>
      </text>
    </comment>
    <comment ref="C17" authorId="0" shapeId="0" xr:uid="{62F8F1F7-F253-4CCA-8304-249057C520F7}">
      <text>
        <r>
          <rPr>
            <b/>
            <sz val="9"/>
            <color indexed="81"/>
            <rFont val="Tahoma"/>
            <family val="2"/>
          </rPr>
          <t>You can choose between "Parallel", "Cumulative" and "Perturbative".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Monedero Tiphaine (EXT)</author>
  </authors>
  <commentList>
    <comment ref="J33" authorId="0" shapeId="0" xr:uid="{825AE28E-A431-42D2-8B33-AD077F24729D}">
      <text>
        <r>
          <rPr>
            <b/>
            <sz val="9"/>
            <color indexed="81"/>
            <rFont val="Tahoma"/>
            <charset val="1"/>
          </rPr>
          <t>Date value</t>
        </r>
      </text>
    </comment>
    <comment ref="J34" authorId="0" shapeId="0" xr:uid="{A718314B-0162-4576-9A1E-B6C333888BF6}">
      <text>
        <r>
          <rPr>
            <b/>
            <sz val="9"/>
            <color indexed="81"/>
            <rFont val="Tahoma"/>
            <charset val="1"/>
          </rPr>
          <t>Date value</t>
        </r>
      </text>
    </comment>
    <comment ref="J35" authorId="0" shapeId="0" xr:uid="{AD54F44C-1320-49F5-AF92-361BBD4169B6}">
      <text>
        <r>
          <rPr>
            <b/>
            <sz val="9"/>
            <color indexed="81"/>
            <rFont val="Tahoma"/>
            <charset val="1"/>
          </rPr>
          <t>String value (A, S, Q, B, M, W, D, Z)</t>
        </r>
      </text>
    </comment>
    <comment ref="J36" authorId="0" shapeId="0" xr:uid="{80C6776E-5524-4990-A136-6350D60B49E8}">
      <text>
        <r>
          <rPr>
            <b/>
            <sz val="9"/>
            <color indexed="81"/>
            <rFont val="Tahoma"/>
            <charset val="1"/>
          </rPr>
          <t>String value (ADV or ARR)</t>
        </r>
      </text>
    </comment>
    <comment ref="J37" authorId="0" shapeId="0" xr:uid="{7172C62E-D038-4757-966E-77242964A300}">
      <text>
        <r>
          <rPr>
            <b/>
            <sz val="9"/>
            <color indexed="81"/>
            <rFont val="Tahoma"/>
            <charset val="1"/>
          </rPr>
          <t>String value</t>
        </r>
      </text>
    </comment>
    <comment ref="J38" authorId="0" shapeId="0" xr:uid="{42B94DC1-6E08-438F-84D3-7992F849F6FB}">
      <text>
        <r>
          <rPr>
            <b/>
            <sz val="9"/>
            <color indexed="81"/>
            <rFont val="Tahoma"/>
            <charset val="1"/>
          </rPr>
          <t>Numerical value</t>
        </r>
      </text>
    </comment>
    <comment ref="J39" authorId="0" shapeId="0" xr:uid="{B8BD59D0-A264-457E-8D56-FF7E0B423CC5}">
      <text>
        <r>
          <rPr>
            <b/>
            <sz val="9"/>
            <color indexed="81"/>
            <rFont val="Tahoma"/>
            <charset val="1"/>
          </rPr>
          <t>String value (ADV or ARR)</t>
        </r>
      </text>
    </comment>
    <comment ref="J40" authorId="0" shapeId="0" xr:uid="{ADFE84D3-72BF-4346-9A8D-05F6674EDAEF}">
      <text>
        <r>
          <rPr>
            <b/>
            <sz val="9"/>
            <color indexed="81"/>
            <rFont val="Tahoma"/>
            <charset val="1"/>
          </rPr>
          <t>String value</t>
        </r>
      </text>
    </comment>
    <comment ref="J41" authorId="0" shapeId="0" xr:uid="{640D1243-73BD-454E-A009-9F78273F86DE}">
      <text>
        <r>
          <rPr>
            <b/>
            <sz val="9"/>
            <color indexed="81"/>
            <rFont val="Tahoma"/>
            <charset val="1"/>
          </rPr>
          <t>String value (ACTUAL, A365, A360, 30/360...)</t>
        </r>
      </text>
    </comment>
    <comment ref="J42" authorId="0" shapeId="0" xr:uid="{B946BBD6-EA0E-43D8-A758-D877DCE51D35}">
      <text>
        <r>
          <rPr>
            <b/>
            <sz val="9"/>
            <color indexed="81"/>
            <rFont val="Tahoma"/>
            <charset val="1"/>
          </rPr>
          <t>String value (EUR, USD, JPY, ...)</t>
        </r>
      </text>
    </comment>
    <comment ref="J43" authorId="0" shapeId="0" xr:uid="{31D42474-7DF3-46C9-9A6F-92C14E6106D7}">
      <text>
        <r>
          <rPr>
            <b/>
            <sz val="9"/>
            <color indexed="81"/>
            <rFont val="Tahoma"/>
            <charset val="1"/>
          </rPr>
          <t>String value (ADJ, UNADJ or MATUNADJ)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Rabahi Sabrina (EXT)</author>
  </authors>
  <commentList>
    <comment ref="D7" authorId="0" shapeId="0" xr:uid="{E21AB6EC-73AB-47D0-B070-A2947116F8D5}">
      <text>
        <r>
          <rPr>
            <b/>
            <sz val="11"/>
            <color indexed="81"/>
            <rFont val="Calibri"/>
            <family val="2"/>
          </rPr>
          <t>Discount Curve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Description</t>
        </r>
        <r>
          <rPr>
            <b/>
            <sz val="10"/>
            <color indexed="81"/>
            <rFont val="Calibri"/>
            <family val="2"/>
          </rPr>
          <t xml:space="preserve"> : </t>
        </r>
        <r>
          <rPr>
            <sz val="10"/>
            <color indexed="81"/>
            <rFont val="Calibri"/>
            <family val="2"/>
          </rPr>
          <t>Discount Type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Value Type expected</t>
        </r>
        <r>
          <rPr>
            <b/>
            <sz val="10"/>
            <color indexed="81"/>
            <rFont val="Calibri"/>
            <family val="2"/>
          </rPr>
          <t xml:space="preserve"> : </t>
        </r>
        <r>
          <rPr>
            <sz val="10"/>
            <color indexed="81"/>
            <rFont val="Calibri"/>
            <family val="2"/>
          </rPr>
          <t>String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Example</t>
        </r>
        <r>
          <rPr>
            <b/>
            <sz val="10"/>
            <color indexed="81"/>
            <rFont val="Calibri"/>
            <family val="2"/>
          </rPr>
          <t xml:space="preserve"> : </t>
        </r>
        <r>
          <rPr>
            <sz val="10"/>
            <color indexed="81"/>
            <rFont val="Calibri"/>
            <family val="2"/>
          </rPr>
          <t>EUR ITD, USD CZA...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D10" authorId="0" shapeId="0" xr:uid="{F487A082-812E-4759-B02E-2236BA32478C}">
      <text>
        <r>
          <rPr>
            <b/>
            <sz val="11"/>
            <color indexed="81"/>
            <rFont val="Calibri"/>
            <family val="2"/>
          </rPr>
          <t>Calibration Start Date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Description</t>
        </r>
        <r>
          <rPr>
            <b/>
            <sz val="10"/>
            <color indexed="81"/>
            <rFont val="Calibri"/>
            <family val="2"/>
          </rPr>
          <t xml:space="preserve"> :</t>
        </r>
        <r>
          <rPr>
            <sz val="10"/>
            <color indexed="81"/>
            <rFont val="Calibri"/>
            <family val="2"/>
          </rPr>
          <t xml:space="preserve"> Calibration Start Date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Value Type expected</t>
        </r>
        <r>
          <rPr>
            <b/>
            <sz val="10"/>
            <color indexed="81"/>
            <rFont val="Calibri"/>
            <family val="2"/>
          </rPr>
          <t xml:space="preserve"> : </t>
        </r>
        <r>
          <rPr>
            <sz val="10"/>
            <color indexed="81"/>
            <rFont val="Calibri"/>
            <family val="2"/>
          </rPr>
          <t>Date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Example</t>
        </r>
        <r>
          <rPr>
            <b/>
            <sz val="10"/>
            <color indexed="81"/>
            <rFont val="Calibri"/>
            <family val="2"/>
          </rPr>
          <t xml:space="preserve"> :</t>
        </r>
        <r>
          <rPr>
            <sz val="10"/>
            <color indexed="81"/>
            <rFont val="Calibri"/>
            <family val="2"/>
          </rPr>
          <t xml:space="preserve"> Start date of the product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D11" authorId="0" shapeId="0" xr:uid="{4F918BB4-27F7-4DD1-BB30-3FEEF69A39E3}">
      <text>
        <r>
          <rPr>
            <b/>
            <sz val="11"/>
            <color indexed="81"/>
            <rFont val="Calibri"/>
            <family val="2"/>
          </rPr>
          <t>Calibration End Date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Description</t>
        </r>
        <r>
          <rPr>
            <b/>
            <sz val="10"/>
            <color indexed="81"/>
            <rFont val="Calibri"/>
            <family val="2"/>
          </rPr>
          <t xml:space="preserve"> :</t>
        </r>
        <r>
          <rPr>
            <sz val="10"/>
            <color indexed="81"/>
            <rFont val="Calibri"/>
            <family val="2"/>
          </rPr>
          <t xml:space="preserve"> Calibration End Date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Value Type expected</t>
        </r>
        <r>
          <rPr>
            <b/>
            <sz val="10"/>
            <color indexed="81"/>
            <rFont val="Calibri"/>
            <family val="2"/>
          </rPr>
          <t xml:space="preserve"> : </t>
        </r>
        <r>
          <rPr>
            <sz val="10"/>
            <color indexed="81"/>
            <rFont val="Calibri"/>
            <family val="2"/>
          </rPr>
          <t>Date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Example</t>
        </r>
        <r>
          <rPr>
            <b/>
            <sz val="10"/>
            <color indexed="81"/>
            <rFont val="Calibri"/>
            <family val="2"/>
          </rPr>
          <t xml:space="preserve"> : </t>
        </r>
        <r>
          <rPr>
            <sz val="10"/>
            <color indexed="81"/>
            <rFont val="Calibri"/>
            <family val="2"/>
          </rPr>
          <t>End date of the product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D12" authorId="0" shapeId="0" xr:uid="{3263B59B-074A-4C42-BA39-F9459C0C0D9B}">
      <text>
        <r>
          <rPr>
            <b/>
            <sz val="11"/>
            <color indexed="81"/>
            <rFont val="Calibri"/>
            <family val="2"/>
          </rPr>
          <t>Calibration Frequency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Description</t>
        </r>
        <r>
          <rPr>
            <b/>
            <sz val="10"/>
            <color indexed="81"/>
            <rFont val="Calibri"/>
            <family val="2"/>
          </rPr>
          <t xml:space="preserve"> : </t>
        </r>
        <r>
          <rPr>
            <sz val="10"/>
            <color indexed="81"/>
            <rFont val="Calibri"/>
            <family val="2"/>
          </rPr>
          <t>Calibration Frequency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Value Type expected</t>
        </r>
        <r>
          <rPr>
            <b/>
            <sz val="10"/>
            <color indexed="81"/>
            <rFont val="Calibri"/>
            <family val="2"/>
          </rPr>
          <t xml:space="preserve"> : </t>
        </r>
        <r>
          <rPr>
            <sz val="10"/>
            <color indexed="81"/>
            <rFont val="Calibri"/>
            <family val="2"/>
          </rPr>
          <t>String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Example</t>
        </r>
        <r>
          <rPr>
            <b/>
            <sz val="10"/>
            <color indexed="81"/>
            <rFont val="Calibri"/>
            <family val="2"/>
          </rPr>
          <t xml:space="preserve"> : </t>
        </r>
        <r>
          <rPr>
            <sz val="10"/>
            <color indexed="81"/>
            <rFont val="Calibri"/>
            <family val="2"/>
          </rPr>
          <t>A, Q, S, M ...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D13" authorId="0" shapeId="0" xr:uid="{61A0CC35-5B63-47E3-B67A-F81BCA9DFEBE}">
      <text>
        <r>
          <rPr>
            <b/>
            <sz val="11"/>
            <color indexed="81"/>
            <rFont val="Calibri"/>
            <family val="2"/>
          </rPr>
          <t>Calibration Type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Description</t>
        </r>
        <r>
          <rPr>
            <b/>
            <sz val="10"/>
            <color indexed="81"/>
            <rFont val="Calibri"/>
            <family val="2"/>
          </rPr>
          <t xml:space="preserve"> :</t>
        </r>
        <r>
          <rPr>
            <sz val="10"/>
            <color indexed="81"/>
            <rFont val="Calibri"/>
            <family val="2"/>
          </rPr>
          <t xml:space="preserve"> Calibration's type between "DIAG", "CMSwopt", "CF", "SPREAD", "INDEX", "LONG", "SHORT", or sequence using {"DIAG", "SPREAD", "INDEX", "LONG", "SHORT"}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Value Type expected</t>
        </r>
        <r>
          <rPr>
            <b/>
            <sz val="10"/>
            <color indexed="81"/>
            <rFont val="Calibri"/>
            <family val="2"/>
          </rPr>
          <t xml:space="preserve"> : </t>
        </r>
        <r>
          <rPr>
            <sz val="10"/>
            <color indexed="81"/>
            <rFont val="Calibri"/>
            <family val="2"/>
          </rPr>
          <t>String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Example</t>
        </r>
        <r>
          <rPr>
            <b/>
            <sz val="10"/>
            <color indexed="81"/>
            <rFont val="Calibri"/>
            <family val="2"/>
          </rPr>
          <t xml:space="preserve"> : </t>
        </r>
        <r>
          <rPr>
            <sz val="10"/>
            <color indexed="81"/>
            <rFont val="Calibri"/>
            <family val="2"/>
          </rPr>
          <t>SHORT-LONG-SPREAD, DIAG-LONG-SPREAD, CMSwopt...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D14" authorId="0" shapeId="0" xr:uid="{993C2F51-484F-4841-A306-6DA5935E8F85}">
      <text>
        <r>
          <rPr>
            <b/>
            <sz val="11"/>
            <color indexed="81"/>
            <rFont val="Calibri"/>
            <family val="2"/>
          </rPr>
          <t>Index Tenor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Description</t>
        </r>
        <r>
          <rPr>
            <b/>
            <sz val="10"/>
            <color indexed="81"/>
            <rFont val="Calibri"/>
            <family val="2"/>
          </rPr>
          <t xml:space="preserve"> :</t>
        </r>
        <r>
          <rPr>
            <sz val="10"/>
            <color indexed="81"/>
            <rFont val="Calibri"/>
            <family val="2"/>
          </rPr>
          <t xml:space="preserve"> Tenor used for CMSwopt, CF and INDEX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Value Type expected</t>
        </r>
        <r>
          <rPr>
            <b/>
            <sz val="10"/>
            <color indexed="81"/>
            <rFont val="Calibri"/>
            <family val="2"/>
          </rPr>
          <t xml:space="preserve"> : </t>
        </r>
        <r>
          <rPr>
            <sz val="10"/>
            <color indexed="81"/>
            <rFont val="Calibri"/>
            <family val="2"/>
          </rPr>
          <t xml:space="preserve">String
</t>
        </r>
        <r>
          <rPr>
            <b/>
            <i/>
            <sz val="10"/>
            <color indexed="81"/>
            <rFont val="Calibri"/>
            <family val="2"/>
          </rPr>
          <t>Default</t>
        </r>
        <r>
          <rPr>
            <sz val="10"/>
            <color indexed="81"/>
            <rFont val="Calibri"/>
            <family val="2"/>
          </rPr>
          <t xml:space="preserve"> : Empty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Example</t>
        </r>
        <r>
          <rPr>
            <b/>
            <sz val="10"/>
            <color indexed="81"/>
            <rFont val="Calibri"/>
            <family val="2"/>
          </rPr>
          <t xml:space="preserve"> : </t>
        </r>
        <r>
          <rPr>
            <sz val="10"/>
            <color indexed="81"/>
            <rFont val="Calibri"/>
            <family val="2"/>
          </rPr>
          <t>10Y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D15" authorId="0" shapeId="0" xr:uid="{A14A334F-360C-4BB6-ADB2-BE6C800EF4B8}">
      <text>
        <r>
          <rPr>
            <b/>
            <sz val="11"/>
            <color indexed="81"/>
            <rFont val="Calibri"/>
            <family val="2"/>
          </rPr>
          <t>Index Long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Description</t>
        </r>
        <r>
          <rPr>
            <b/>
            <sz val="10"/>
            <color indexed="81"/>
            <rFont val="Calibri"/>
            <family val="2"/>
          </rPr>
          <t xml:space="preserve"> :</t>
        </r>
        <r>
          <rPr>
            <sz val="10"/>
            <color indexed="81"/>
            <rFont val="Calibri"/>
            <family val="2"/>
          </rPr>
          <t xml:space="preserve"> Tenor used for LONG and SPREAD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Value Type expected</t>
        </r>
        <r>
          <rPr>
            <b/>
            <sz val="10"/>
            <color indexed="81"/>
            <rFont val="Calibri"/>
            <family val="2"/>
          </rPr>
          <t xml:space="preserve"> : </t>
        </r>
        <r>
          <rPr>
            <sz val="10"/>
            <color indexed="81"/>
            <rFont val="Calibri"/>
            <family val="2"/>
          </rPr>
          <t xml:space="preserve">String
</t>
        </r>
        <r>
          <rPr>
            <b/>
            <i/>
            <sz val="10"/>
            <color indexed="81"/>
            <rFont val="Calibri"/>
            <family val="2"/>
          </rPr>
          <t>Default</t>
        </r>
        <r>
          <rPr>
            <sz val="10"/>
            <color indexed="81"/>
            <rFont val="Calibri"/>
            <family val="2"/>
          </rPr>
          <t xml:space="preserve"> : Empty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Example</t>
        </r>
        <r>
          <rPr>
            <b/>
            <sz val="10"/>
            <color indexed="81"/>
            <rFont val="Calibri"/>
            <family val="2"/>
          </rPr>
          <t xml:space="preserve"> : </t>
        </r>
        <r>
          <rPr>
            <sz val="10"/>
            <color indexed="81"/>
            <rFont val="Calibri"/>
            <family val="2"/>
          </rPr>
          <t>20Y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D16" authorId="0" shapeId="0" xr:uid="{5BC43CC4-F65F-4191-95EE-505722453F69}">
      <text>
        <r>
          <rPr>
            <b/>
            <sz val="11"/>
            <color indexed="81"/>
            <rFont val="Calibri"/>
            <family val="2"/>
          </rPr>
          <t>Index Short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Description</t>
        </r>
        <r>
          <rPr>
            <b/>
            <sz val="10"/>
            <color indexed="81"/>
            <rFont val="Calibri"/>
            <family val="2"/>
          </rPr>
          <t xml:space="preserve"> :</t>
        </r>
        <r>
          <rPr>
            <sz val="10"/>
            <color indexed="81"/>
            <rFont val="Calibri"/>
            <family val="2"/>
          </rPr>
          <t xml:space="preserve"> Tenor used for SHORT and SPREAD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Value Type expected</t>
        </r>
        <r>
          <rPr>
            <b/>
            <sz val="10"/>
            <color indexed="81"/>
            <rFont val="Calibri"/>
            <family val="2"/>
          </rPr>
          <t xml:space="preserve"> : </t>
        </r>
        <r>
          <rPr>
            <sz val="10"/>
            <color indexed="81"/>
            <rFont val="Calibri"/>
            <family val="2"/>
          </rPr>
          <t xml:space="preserve">String
</t>
        </r>
        <r>
          <rPr>
            <b/>
            <i/>
            <sz val="10"/>
            <color indexed="81"/>
            <rFont val="Calibri"/>
            <family val="2"/>
          </rPr>
          <t>Default</t>
        </r>
        <r>
          <rPr>
            <sz val="10"/>
            <color indexed="81"/>
            <rFont val="Calibri"/>
            <family val="2"/>
          </rPr>
          <t xml:space="preserve"> : Empty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Example</t>
        </r>
        <r>
          <rPr>
            <b/>
            <sz val="10"/>
            <color indexed="81"/>
            <rFont val="Calibri"/>
            <family val="2"/>
          </rPr>
          <t xml:space="preserve"> : </t>
        </r>
        <r>
          <rPr>
            <sz val="10"/>
            <color indexed="81"/>
            <rFont val="Calibri"/>
            <family val="2"/>
          </rPr>
          <t>2Y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D17" authorId="0" shapeId="0" xr:uid="{1159D632-9007-4FD2-B992-E49486A1E83E}">
      <text>
        <r>
          <rPr>
            <b/>
            <sz val="11"/>
            <color indexed="81"/>
            <rFont val="Calibri"/>
            <family val="2"/>
          </rPr>
          <t>Make Additionnal Diag Calib For 2F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Description</t>
        </r>
        <r>
          <rPr>
            <b/>
            <sz val="10"/>
            <color indexed="81"/>
            <rFont val="Calibri"/>
            <family val="2"/>
          </rPr>
          <t xml:space="preserve"> : </t>
        </r>
        <r>
          <rPr>
            <sz val="10"/>
            <color indexed="81"/>
            <rFont val="Calibri"/>
            <family val="2"/>
          </rPr>
          <t>When true, make an additional DIAG calib for 2F model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Value Type expected</t>
        </r>
        <r>
          <rPr>
            <b/>
            <sz val="10"/>
            <color indexed="81"/>
            <rFont val="Calibri"/>
            <family val="2"/>
          </rPr>
          <t xml:space="preserve"> : </t>
        </r>
        <r>
          <rPr>
            <sz val="10"/>
            <color indexed="81"/>
            <rFont val="Calibri"/>
            <family val="2"/>
          </rPr>
          <t xml:space="preserve">Boolean
</t>
        </r>
        <r>
          <rPr>
            <b/>
            <i/>
            <sz val="10"/>
            <color indexed="81"/>
            <rFont val="Calibri"/>
            <family val="2"/>
          </rPr>
          <t>Default</t>
        </r>
        <r>
          <rPr>
            <sz val="10"/>
            <color indexed="81"/>
            <rFont val="Calibri"/>
            <family val="2"/>
          </rPr>
          <t xml:space="preserve"> : FALSE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D18" authorId="0" shapeId="0" xr:uid="{2B1E1517-D1C8-4B2E-91F8-49F717E9FCEA}">
      <text>
        <r>
          <rPr>
            <b/>
            <sz val="11"/>
            <color indexed="81"/>
            <rFont val="Calibri"/>
            <family val="2"/>
          </rPr>
          <t>Strikes For Diag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Description</t>
        </r>
        <r>
          <rPr>
            <b/>
            <sz val="10"/>
            <color indexed="81"/>
            <rFont val="Calibri"/>
            <family val="2"/>
          </rPr>
          <t xml:space="preserve"> :</t>
        </r>
        <r>
          <rPr>
            <sz val="10"/>
            <color indexed="81"/>
            <rFont val="Calibri"/>
            <family val="2"/>
          </rPr>
          <t xml:space="preserve"> Optional strikes for DIAG swaptions portfolio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Value Type expected</t>
        </r>
        <r>
          <rPr>
            <b/>
            <sz val="10"/>
            <color indexed="81"/>
            <rFont val="Calibri"/>
            <family val="2"/>
          </rPr>
          <t xml:space="preserve"> : </t>
        </r>
        <r>
          <rPr>
            <sz val="10"/>
            <color indexed="81"/>
            <rFont val="Calibri"/>
            <family val="2"/>
          </rPr>
          <t xml:space="preserve">Numerical or #
</t>
        </r>
        <r>
          <rPr>
            <b/>
            <i/>
            <sz val="10"/>
            <color indexed="81"/>
            <rFont val="Calibri"/>
            <family val="2"/>
          </rPr>
          <t>Default</t>
        </r>
        <r>
          <rPr>
            <sz val="10"/>
            <color indexed="81"/>
            <rFont val="Calibri"/>
            <family val="2"/>
          </rPr>
          <t xml:space="preserve"> : Empty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Example</t>
        </r>
        <r>
          <rPr>
            <b/>
            <sz val="10"/>
            <color indexed="81"/>
            <rFont val="Calibri"/>
            <family val="2"/>
          </rPr>
          <t xml:space="preserve"> : </t>
        </r>
        <r>
          <rPr>
            <sz val="10"/>
            <color indexed="81"/>
            <rFont val="Calibri"/>
            <family val="2"/>
          </rPr>
          <t xml:space="preserve">A constant strike (for example 0.7) or # and click on the button </t>
        </r>
        <r>
          <rPr>
            <i/>
            <sz val="10"/>
            <color indexed="81"/>
            <rFont val="Calibri"/>
            <family val="2"/>
          </rPr>
          <t>"Display Calibration Dates"</t>
        </r>
        <r>
          <rPr>
            <sz val="10"/>
            <color indexed="81"/>
            <rFont val="Calibri"/>
            <family val="2"/>
          </rPr>
          <t xml:space="preserve"> to use a custom list of strikes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D19" authorId="0" shapeId="0" xr:uid="{FB02071A-FEA1-4424-B32D-2A456166F494}">
      <text>
        <r>
          <rPr>
            <b/>
            <sz val="11"/>
            <color indexed="81"/>
            <rFont val="Calibri"/>
            <family val="2"/>
          </rPr>
          <t>Strikes For Index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Description</t>
        </r>
        <r>
          <rPr>
            <b/>
            <sz val="10"/>
            <color indexed="81"/>
            <rFont val="Calibri"/>
            <family val="2"/>
          </rPr>
          <t xml:space="preserve"> :</t>
        </r>
        <r>
          <rPr>
            <sz val="10"/>
            <color indexed="81"/>
            <rFont val="Calibri"/>
            <family val="2"/>
          </rPr>
          <t xml:space="preserve"> Optional strikes for CMSwopt/Index/CF options portfolio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Value Type expected</t>
        </r>
        <r>
          <rPr>
            <b/>
            <sz val="10"/>
            <color indexed="81"/>
            <rFont val="Calibri"/>
            <family val="2"/>
          </rPr>
          <t xml:space="preserve"> : </t>
        </r>
        <r>
          <rPr>
            <sz val="10"/>
            <color indexed="81"/>
            <rFont val="Calibri"/>
            <family val="2"/>
          </rPr>
          <t xml:space="preserve">Numerical or #
</t>
        </r>
        <r>
          <rPr>
            <b/>
            <i/>
            <sz val="10"/>
            <color indexed="81"/>
            <rFont val="Calibri"/>
            <family val="2"/>
          </rPr>
          <t>Default</t>
        </r>
        <r>
          <rPr>
            <sz val="10"/>
            <color indexed="81"/>
            <rFont val="Calibri"/>
            <family val="2"/>
          </rPr>
          <t xml:space="preserve"> : Empty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Example</t>
        </r>
        <r>
          <rPr>
            <b/>
            <sz val="10"/>
            <color indexed="81"/>
            <rFont val="Calibri"/>
            <family val="2"/>
          </rPr>
          <t xml:space="preserve"> : </t>
        </r>
        <r>
          <rPr>
            <sz val="10"/>
            <color indexed="81"/>
            <rFont val="Calibri"/>
            <family val="2"/>
          </rPr>
          <t xml:space="preserve">A constant strike (for example 0.7) or # and click on the button </t>
        </r>
        <r>
          <rPr>
            <i/>
            <sz val="10"/>
            <color indexed="81"/>
            <rFont val="Calibri"/>
            <family val="2"/>
          </rPr>
          <t>"Display Calibration Dates"</t>
        </r>
        <r>
          <rPr>
            <sz val="10"/>
            <color indexed="81"/>
            <rFont val="Calibri"/>
            <family val="2"/>
          </rPr>
          <t xml:space="preserve"> to use a custom list of strikes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D20" authorId="0" shapeId="0" xr:uid="{BDB89E13-32D0-4B15-B8E0-43324457BE4F}">
      <text>
        <r>
          <rPr>
            <b/>
            <sz val="11"/>
            <color indexed="81"/>
            <rFont val="Calibri"/>
            <family val="2"/>
          </rPr>
          <t>Strikes For Long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Description</t>
        </r>
        <r>
          <rPr>
            <b/>
            <sz val="10"/>
            <color indexed="81"/>
            <rFont val="Calibri"/>
            <family val="2"/>
          </rPr>
          <t xml:space="preserve"> :</t>
        </r>
        <r>
          <rPr>
            <sz val="10"/>
            <color indexed="81"/>
            <rFont val="Calibri"/>
            <family val="2"/>
          </rPr>
          <t xml:space="preserve"> Optional strikes for long options portfolio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Value Type expected</t>
        </r>
        <r>
          <rPr>
            <b/>
            <sz val="10"/>
            <color indexed="81"/>
            <rFont val="Calibri"/>
            <family val="2"/>
          </rPr>
          <t xml:space="preserve"> : </t>
        </r>
        <r>
          <rPr>
            <sz val="10"/>
            <color indexed="81"/>
            <rFont val="Calibri"/>
            <family val="2"/>
          </rPr>
          <t xml:space="preserve">Numerical or #
</t>
        </r>
        <r>
          <rPr>
            <b/>
            <i/>
            <sz val="10"/>
            <color indexed="81"/>
            <rFont val="Calibri"/>
            <family val="2"/>
          </rPr>
          <t>Default</t>
        </r>
        <r>
          <rPr>
            <sz val="10"/>
            <color indexed="81"/>
            <rFont val="Calibri"/>
            <family val="2"/>
          </rPr>
          <t xml:space="preserve"> : Empty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Example</t>
        </r>
        <r>
          <rPr>
            <b/>
            <sz val="10"/>
            <color indexed="81"/>
            <rFont val="Calibri"/>
            <family val="2"/>
          </rPr>
          <t xml:space="preserve"> : </t>
        </r>
        <r>
          <rPr>
            <sz val="10"/>
            <color indexed="81"/>
            <rFont val="Calibri"/>
            <family val="2"/>
          </rPr>
          <t xml:space="preserve">A constant strike (for example 0.7) or # and click on the button </t>
        </r>
        <r>
          <rPr>
            <i/>
            <sz val="10"/>
            <color indexed="81"/>
            <rFont val="Calibri"/>
            <family val="2"/>
          </rPr>
          <t>"Display Calibration Dates"</t>
        </r>
        <r>
          <rPr>
            <sz val="10"/>
            <color indexed="81"/>
            <rFont val="Calibri"/>
            <family val="2"/>
          </rPr>
          <t xml:space="preserve"> to use a custom list of strikes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D21" authorId="0" shapeId="0" xr:uid="{41C419FE-5C19-4527-A284-1706A3AB6D60}">
      <text>
        <r>
          <rPr>
            <b/>
            <sz val="11"/>
            <color indexed="81"/>
            <rFont val="Calibri"/>
            <family val="2"/>
          </rPr>
          <t>Strikes For Short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Description</t>
        </r>
        <r>
          <rPr>
            <b/>
            <sz val="10"/>
            <color indexed="81"/>
            <rFont val="Calibri"/>
            <family val="2"/>
          </rPr>
          <t xml:space="preserve"> :</t>
        </r>
        <r>
          <rPr>
            <sz val="10"/>
            <color indexed="81"/>
            <rFont val="Calibri"/>
            <family val="2"/>
          </rPr>
          <t xml:space="preserve"> Optional strikes for short options portfolio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Value Type expected</t>
        </r>
        <r>
          <rPr>
            <b/>
            <sz val="10"/>
            <color indexed="81"/>
            <rFont val="Calibri"/>
            <family val="2"/>
          </rPr>
          <t xml:space="preserve"> : </t>
        </r>
        <r>
          <rPr>
            <sz val="10"/>
            <color indexed="81"/>
            <rFont val="Calibri"/>
            <family val="2"/>
          </rPr>
          <t xml:space="preserve">Numerical or #
</t>
        </r>
        <r>
          <rPr>
            <b/>
            <i/>
            <sz val="10"/>
            <color indexed="81"/>
            <rFont val="Calibri"/>
            <family val="2"/>
          </rPr>
          <t>Default</t>
        </r>
        <r>
          <rPr>
            <sz val="10"/>
            <color indexed="81"/>
            <rFont val="Calibri"/>
            <family val="2"/>
          </rPr>
          <t xml:space="preserve"> : Empty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Example</t>
        </r>
        <r>
          <rPr>
            <b/>
            <sz val="10"/>
            <color indexed="81"/>
            <rFont val="Calibri"/>
            <family val="2"/>
          </rPr>
          <t xml:space="preserve"> : </t>
        </r>
        <r>
          <rPr>
            <sz val="10"/>
            <color indexed="81"/>
            <rFont val="Calibri"/>
            <family val="2"/>
          </rPr>
          <t xml:space="preserve">A constant strike (for example 0.7) or # and click on the button </t>
        </r>
        <r>
          <rPr>
            <i/>
            <sz val="10"/>
            <color indexed="81"/>
            <rFont val="Calibri"/>
            <family val="2"/>
          </rPr>
          <t>"Display Calibration Dates"</t>
        </r>
        <r>
          <rPr>
            <sz val="10"/>
            <color indexed="81"/>
            <rFont val="Calibri"/>
            <family val="2"/>
          </rPr>
          <t xml:space="preserve"> to use a custom list of strikes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D22" authorId="0" shapeId="0" xr:uid="{159549C7-6017-4205-9034-34F859B6744B}">
      <text>
        <r>
          <rPr>
            <b/>
            <sz val="11"/>
            <color indexed="81"/>
            <rFont val="Calibri"/>
            <family val="2"/>
          </rPr>
          <t>Strikes For Spread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Description</t>
        </r>
        <r>
          <rPr>
            <b/>
            <sz val="10"/>
            <color indexed="81"/>
            <rFont val="Calibri"/>
            <family val="2"/>
          </rPr>
          <t xml:space="preserve"> :</t>
        </r>
        <r>
          <rPr>
            <sz val="10"/>
            <color indexed="81"/>
            <rFont val="Calibri"/>
            <family val="2"/>
          </rPr>
          <t xml:space="preserve"> Optional strikes for spread options portfolio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Value Type expected</t>
        </r>
        <r>
          <rPr>
            <b/>
            <sz val="10"/>
            <color indexed="81"/>
            <rFont val="Calibri"/>
            <family val="2"/>
          </rPr>
          <t xml:space="preserve"> : </t>
        </r>
        <r>
          <rPr>
            <sz val="10"/>
            <color indexed="81"/>
            <rFont val="Calibri"/>
            <family val="2"/>
          </rPr>
          <t xml:space="preserve">Numerical or #
</t>
        </r>
        <r>
          <rPr>
            <b/>
            <i/>
            <sz val="10"/>
            <color indexed="81"/>
            <rFont val="Calibri"/>
            <family val="2"/>
          </rPr>
          <t>Default</t>
        </r>
        <r>
          <rPr>
            <sz val="10"/>
            <color indexed="81"/>
            <rFont val="Calibri"/>
            <family val="2"/>
          </rPr>
          <t xml:space="preserve"> : Empty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Example</t>
        </r>
        <r>
          <rPr>
            <b/>
            <sz val="10"/>
            <color indexed="81"/>
            <rFont val="Calibri"/>
            <family val="2"/>
          </rPr>
          <t xml:space="preserve"> : </t>
        </r>
        <r>
          <rPr>
            <sz val="10"/>
            <color indexed="81"/>
            <rFont val="Calibri"/>
            <family val="2"/>
          </rPr>
          <t xml:space="preserve">A constant strike (for example 0.7) or # and click on the button </t>
        </r>
        <r>
          <rPr>
            <i/>
            <sz val="10"/>
            <color indexed="81"/>
            <rFont val="Calibri"/>
            <family val="2"/>
          </rPr>
          <t>"Display Calibration Dates"</t>
        </r>
        <r>
          <rPr>
            <sz val="10"/>
            <color indexed="81"/>
            <rFont val="Calibri"/>
            <family val="2"/>
          </rPr>
          <t xml:space="preserve"> to use a custom list of strikes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D23" authorId="0" shapeId="0" xr:uid="{7C2A8A40-5CE5-4297-BC5B-7E43738FB404}">
      <text>
        <r>
          <rPr>
            <b/>
            <sz val="11"/>
            <color indexed="81"/>
            <rFont val="Calibri"/>
            <family val="2"/>
          </rPr>
          <t>Use Basis Vol Shift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Description</t>
        </r>
        <r>
          <rPr>
            <b/>
            <sz val="10"/>
            <color indexed="81"/>
            <rFont val="Calibri"/>
            <family val="2"/>
          </rPr>
          <t xml:space="preserve"> :</t>
        </r>
        <r>
          <rPr>
            <sz val="10"/>
            <color indexed="81"/>
            <rFont val="Calibri"/>
            <family val="2"/>
          </rPr>
          <t xml:space="preserve"> Optional use basis vol shift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Value Type expected</t>
        </r>
        <r>
          <rPr>
            <b/>
            <sz val="10"/>
            <color indexed="81"/>
            <rFont val="Calibri"/>
            <family val="2"/>
          </rPr>
          <t xml:space="preserve"> : </t>
        </r>
        <r>
          <rPr>
            <sz val="10"/>
            <color indexed="81"/>
            <rFont val="Calibri"/>
            <family val="2"/>
          </rPr>
          <t xml:space="preserve">Boolean
</t>
        </r>
        <r>
          <rPr>
            <b/>
            <i/>
            <sz val="10"/>
            <color indexed="81"/>
            <rFont val="Calibri"/>
            <family val="2"/>
          </rPr>
          <t>Default</t>
        </r>
        <r>
          <rPr>
            <sz val="10"/>
            <color indexed="81"/>
            <rFont val="Calibri"/>
            <family val="2"/>
          </rPr>
          <t xml:space="preserve"> : FALSE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D24" authorId="0" shapeId="0" xr:uid="{2D60CE74-1FBC-4B2D-9058-FD542E2BC948}">
      <text>
        <r>
          <rPr>
            <b/>
            <sz val="11"/>
            <color indexed="81"/>
            <rFont val="Calibri"/>
            <family val="2"/>
          </rPr>
          <t>Swaption Reference Index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Description</t>
        </r>
        <r>
          <rPr>
            <b/>
            <sz val="10"/>
            <color indexed="81"/>
            <rFont val="Calibri"/>
            <family val="2"/>
          </rPr>
          <t xml:space="preserve"> :</t>
        </r>
        <r>
          <rPr>
            <sz val="10"/>
            <color indexed="81"/>
            <rFont val="Calibri"/>
            <family val="2"/>
          </rPr>
          <t xml:space="preserve"> Libor reference curve for swaptions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Value Type expected</t>
        </r>
        <r>
          <rPr>
            <b/>
            <sz val="10"/>
            <color indexed="81"/>
            <rFont val="Calibri"/>
            <family val="2"/>
          </rPr>
          <t xml:space="preserve"> : </t>
        </r>
        <r>
          <rPr>
            <sz val="10"/>
            <color indexed="81"/>
            <rFont val="Calibri"/>
            <family val="2"/>
          </rPr>
          <t xml:space="preserve">String
</t>
        </r>
        <r>
          <rPr>
            <b/>
            <i/>
            <sz val="10"/>
            <color indexed="81"/>
            <rFont val="Calibri"/>
            <family val="2"/>
          </rPr>
          <t>Default</t>
        </r>
        <r>
          <rPr>
            <sz val="10"/>
            <color indexed="81"/>
            <rFont val="Calibri"/>
            <family val="2"/>
          </rPr>
          <t xml:space="preserve"> : Empty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D27" authorId="0" shapeId="0" xr:uid="{374C3B1C-00D2-49B5-9485-1401C77139A7}">
      <text>
        <r>
          <rPr>
            <b/>
            <sz val="11"/>
            <color indexed="81"/>
            <rFont val="Calibri"/>
            <family val="2"/>
          </rPr>
          <t>Mean Reversion Key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Description</t>
        </r>
        <r>
          <rPr>
            <b/>
            <sz val="10"/>
            <color indexed="81"/>
            <rFont val="Calibri"/>
            <family val="2"/>
          </rPr>
          <t xml:space="preserve"> :</t>
        </r>
        <r>
          <rPr>
            <sz val="10"/>
            <color indexed="81"/>
            <rFont val="Calibri"/>
            <family val="2"/>
          </rPr>
          <t xml:space="preserve"> Mean reversion key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Value Type expected</t>
        </r>
        <r>
          <rPr>
            <b/>
            <sz val="10"/>
            <color indexed="81"/>
            <rFont val="Calibri"/>
            <family val="2"/>
          </rPr>
          <t xml:space="preserve"> : </t>
        </r>
        <r>
          <rPr>
            <sz val="10"/>
            <color indexed="81"/>
            <rFont val="Calibri"/>
            <family val="2"/>
          </rPr>
          <t>String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Example</t>
        </r>
        <r>
          <rPr>
            <b/>
            <sz val="10"/>
            <color indexed="81"/>
            <rFont val="Calibri"/>
            <family val="2"/>
          </rPr>
          <t xml:space="preserve"> : </t>
        </r>
        <r>
          <rPr>
            <sz val="10"/>
            <color indexed="81"/>
            <rFont val="Calibri"/>
            <family val="2"/>
          </rPr>
          <t>IR_VOL_SWOPT_</t>
        </r>
        <r>
          <rPr>
            <b/>
            <i/>
            <sz val="10"/>
            <color indexed="81"/>
            <rFont val="Calibri"/>
            <family val="2"/>
          </rPr>
          <t>XXX</t>
        </r>
        <r>
          <rPr>
            <sz val="10"/>
            <color indexed="81"/>
            <rFont val="Calibri"/>
            <family val="2"/>
          </rPr>
          <t xml:space="preserve">_MRHW2 where </t>
        </r>
        <r>
          <rPr>
            <b/>
            <i/>
            <sz val="10"/>
            <color indexed="81"/>
            <rFont val="Calibri"/>
            <family val="2"/>
          </rPr>
          <t>XXX</t>
        </r>
        <r>
          <rPr>
            <sz val="10"/>
            <color indexed="81"/>
            <rFont val="Calibri"/>
            <family val="2"/>
          </rPr>
          <t xml:space="preserve"> is a curency string like EUR, USD ...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D28" authorId="0" shapeId="0" xr:uid="{904A7F01-34CB-4D0B-ADDB-7087EE624179}">
      <text>
        <r>
          <rPr>
            <b/>
            <sz val="11"/>
            <color indexed="81"/>
            <rFont val="Calibri"/>
            <family val="2"/>
          </rPr>
          <t>Mean Reversion Expiry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Description</t>
        </r>
        <r>
          <rPr>
            <b/>
            <sz val="10"/>
            <color indexed="81"/>
            <rFont val="Calibri"/>
            <family val="2"/>
          </rPr>
          <t xml:space="preserve"> : </t>
        </r>
        <r>
          <rPr>
            <sz val="10"/>
            <color indexed="81"/>
            <rFont val="Calibri"/>
            <family val="2"/>
          </rPr>
          <t>Mean reversion expiry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Value Type expected</t>
        </r>
        <r>
          <rPr>
            <b/>
            <sz val="10"/>
            <color indexed="81"/>
            <rFont val="Calibri"/>
            <family val="2"/>
          </rPr>
          <t xml:space="preserve"> : </t>
        </r>
        <r>
          <rPr>
            <sz val="10"/>
            <color indexed="81"/>
            <rFont val="Calibri"/>
            <family val="2"/>
          </rPr>
          <t>Date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Example</t>
        </r>
        <r>
          <rPr>
            <b/>
            <sz val="10"/>
            <color indexed="81"/>
            <rFont val="Calibri"/>
            <family val="2"/>
          </rPr>
          <t xml:space="preserve"> :</t>
        </r>
        <r>
          <rPr>
            <sz val="10"/>
            <color indexed="81"/>
            <rFont val="Calibri"/>
            <family val="2"/>
          </rPr>
          <t xml:space="preserve"> Calibration end date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D29" authorId="0" shapeId="0" xr:uid="{2DC22E4C-9E32-4394-9C79-F715C73AC14D}">
      <text>
        <r>
          <rPr>
            <b/>
            <sz val="11"/>
            <color indexed="81"/>
            <rFont val="Calibri"/>
            <family val="2"/>
          </rPr>
          <t>Mean Reversion Tenor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Description</t>
        </r>
        <r>
          <rPr>
            <b/>
            <sz val="10"/>
            <color indexed="81"/>
            <rFont val="Calibri"/>
            <family val="2"/>
          </rPr>
          <t xml:space="preserve"> : </t>
        </r>
        <r>
          <rPr>
            <sz val="10"/>
            <color indexed="81"/>
            <rFont val="Calibri"/>
            <family val="2"/>
          </rPr>
          <t>Mean reversion tenor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Value Type expected</t>
        </r>
        <r>
          <rPr>
            <b/>
            <sz val="10"/>
            <color indexed="81"/>
            <rFont val="Calibri"/>
            <family val="2"/>
          </rPr>
          <t xml:space="preserve"> : </t>
        </r>
        <r>
          <rPr>
            <sz val="10"/>
            <color indexed="81"/>
            <rFont val="Calibri"/>
            <family val="2"/>
          </rPr>
          <t>String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Example</t>
        </r>
        <r>
          <rPr>
            <b/>
            <sz val="10"/>
            <color indexed="81"/>
            <rFont val="Calibri"/>
            <family val="2"/>
          </rPr>
          <t xml:space="preserve"> : </t>
        </r>
        <r>
          <rPr>
            <sz val="10"/>
            <color indexed="81"/>
            <rFont val="Calibri"/>
            <family val="2"/>
          </rPr>
          <t>20Y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D30" authorId="0" shapeId="0" xr:uid="{6E9A8FD8-6AD1-40D4-9280-E7BCC6F3DD97}">
      <text>
        <r>
          <rPr>
            <b/>
            <sz val="11"/>
            <color indexed="81"/>
            <rFont val="Calibri"/>
            <family val="2"/>
          </rPr>
          <t>Mean Reversion Spread Key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Description</t>
        </r>
        <r>
          <rPr>
            <b/>
            <sz val="10"/>
            <color indexed="81"/>
            <rFont val="Calibri"/>
            <family val="2"/>
          </rPr>
          <t xml:space="preserve"> :</t>
        </r>
        <r>
          <rPr>
            <sz val="10"/>
            <color indexed="81"/>
            <rFont val="Calibri"/>
            <family val="2"/>
          </rPr>
          <t xml:space="preserve"> Mean spread reversion key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Value Type expected</t>
        </r>
        <r>
          <rPr>
            <b/>
            <sz val="10"/>
            <color indexed="81"/>
            <rFont val="Calibri"/>
            <family val="2"/>
          </rPr>
          <t xml:space="preserve"> : </t>
        </r>
        <r>
          <rPr>
            <sz val="10"/>
            <color indexed="81"/>
            <rFont val="Calibri"/>
            <family val="2"/>
          </rPr>
          <t>String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Example</t>
        </r>
        <r>
          <rPr>
            <b/>
            <sz val="10"/>
            <color indexed="81"/>
            <rFont val="Calibri"/>
            <family val="2"/>
          </rPr>
          <t xml:space="preserve"> : </t>
        </r>
        <r>
          <rPr>
            <sz val="10"/>
            <color indexed="81"/>
            <rFont val="Calibri"/>
            <family val="2"/>
          </rPr>
          <t>IR_VOL_SWOPT_</t>
        </r>
        <r>
          <rPr>
            <b/>
            <i/>
            <sz val="10"/>
            <color indexed="81"/>
            <rFont val="Calibri"/>
            <family val="2"/>
          </rPr>
          <t>XXX</t>
        </r>
        <r>
          <rPr>
            <sz val="10"/>
            <color indexed="81"/>
            <rFont val="Calibri"/>
            <family val="2"/>
          </rPr>
          <t xml:space="preserve">_MRSPR where </t>
        </r>
        <r>
          <rPr>
            <b/>
            <i/>
            <sz val="10"/>
            <color indexed="81"/>
            <rFont val="Calibri"/>
            <family val="2"/>
          </rPr>
          <t>XXX</t>
        </r>
        <r>
          <rPr>
            <sz val="10"/>
            <color indexed="81"/>
            <rFont val="Calibri"/>
            <family val="2"/>
          </rPr>
          <t xml:space="preserve"> is a curency string like EUR, USD ...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D31" authorId="0" shapeId="0" xr:uid="{B5B55023-1CF0-465D-A99B-0514F3617517}">
      <text>
        <r>
          <rPr>
            <b/>
            <sz val="11"/>
            <color indexed="81"/>
            <rFont val="Calibri"/>
            <family val="2"/>
          </rPr>
          <t>Mean Reversion Spread Expiry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Description</t>
        </r>
        <r>
          <rPr>
            <b/>
            <sz val="10"/>
            <color indexed="81"/>
            <rFont val="Calibri"/>
            <family val="2"/>
          </rPr>
          <t xml:space="preserve"> : </t>
        </r>
        <r>
          <rPr>
            <sz val="10"/>
            <color indexed="81"/>
            <rFont val="Calibri"/>
            <family val="2"/>
          </rPr>
          <t>Mean spread reversion expiry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Value Type expected</t>
        </r>
        <r>
          <rPr>
            <b/>
            <sz val="10"/>
            <color indexed="81"/>
            <rFont val="Calibri"/>
            <family val="2"/>
          </rPr>
          <t xml:space="preserve"> : </t>
        </r>
        <r>
          <rPr>
            <sz val="10"/>
            <color indexed="81"/>
            <rFont val="Calibri"/>
            <family val="2"/>
          </rPr>
          <t>Date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Example</t>
        </r>
        <r>
          <rPr>
            <b/>
            <sz val="10"/>
            <color indexed="81"/>
            <rFont val="Calibri"/>
            <family val="2"/>
          </rPr>
          <t xml:space="preserve"> :</t>
        </r>
        <r>
          <rPr>
            <sz val="10"/>
            <color indexed="81"/>
            <rFont val="Calibri"/>
            <family val="2"/>
          </rPr>
          <t xml:space="preserve"> Calibration end date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D32" authorId="0" shapeId="0" xr:uid="{DD9454DF-AB94-4F9C-B3A4-0BEC26F91382}">
      <text>
        <r>
          <rPr>
            <b/>
            <sz val="11"/>
            <color indexed="81"/>
            <rFont val="Calibri"/>
            <family val="2"/>
          </rPr>
          <t>Mean Reversion Spread Tenor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Description</t>
        </r>
        <r>
          <rPr>
            <b/>
            <sz val="10"/>
            <color indexed="81"/>
            <rFont val="Calibri"/>
            <family val="2"/>
          </rPr>
          <t xml:space="preserve"> : </t>
        </r>
        <r>
          <rPr>
            <sz val="10"/>
            <color indexed="81"/>
            <rFont val="Calibri"/>
            <family val="2"/>
          </rPr>
          <t>Mean spread reversion tenor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Value Type expected</t>
        </r>
        <r>
          <rPr>
            <b/>
            <sz val="10"/>
            <color indexed="81"/>
            <rFont val="Calibri"/>
            <family val="2"/>
          </rPr>
          <t xml:space="preserve"> : </t>
        </r>
        <r>
          <rPr>
            <sz val="10"/>
            <color indexed="81"/>
            <rFont val="Calibri"/>
            <family val="2"/>
          </rPr>
          <t>String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Example</t>
        </r>
        <r>
          <rPr>
            <b/>
            <sz val="10"/>
            <color indexed="81"/>
            <rFont val="Calibri"/>
            <family val="2"/>
          </rPr>
          <t xml:space="preserve"> : </t>
        </r>
        <r>
          <rPr>
            <sz val="10"/>
            <color indexed="81"/>
            <rFont val="Calibri"/>
            <family val="2"/>
          </rPr>
          <t>20Y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D33" authorId="0" shapeId="0" xr:uid="{D384E8E4-1ABA-4F6F-98CC-E2987BE556F5}">
      <text>
        <r>
          <rPr>
            <b/>
            <sz val="11"/>
            <color indexed="81"/>
            <rFont val="Calibri"/>
            <family val="2"/>
          </rPr>
          <t>Volatility Ratio Key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Description</t>
        </r>
        <r>
          <rPr>
            <b/>
            <sz val="10"/>
            <color indexed="81"/>
            <rFont val="Calibri"/>
            <family val="2"/>
          </rPr>
          <t xml:space="preserve"> :</t>
        </r>
        <r>
          <rPr>
            <sz val="10"/>
            <color indexed="81"/>
            <rFont val="Calibri"/>
            <family val="2"/>
          </rPr>
          <t xml:space="preserve"> Volatility ratio key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Value Type expected</t>
        </r>
        <r>
          <rPr>
            <b/>
            <sz val="10"/>
            <color indexed="81"/>
            <rFont val="Calibri"/>
            <family val="2"/>
          </rPr>
          <t xml:space="preserve"> : </t>
        </r>
        <r>
          <rPr>
            <sz val="10"/>
            <color indexed="81"/>
            <rFont val="Calibri"/>
            <family val="2"/>
          </rPr>
          <t xml:space="preserve">String
</t>
        </r>
        <r>
          <rPr>
            <b/>
            <i/>
            <sz val="10"/>
            <color indexed="81"/>
            <rFont val="Calibri"/>
            <family val="2"/>
          </rPr>
          <t>Default</t>
        </r>
        <r>
          <rPr>
            <sz val="10"/>
            <color indexed="81"/>
            <rFont val="Calibri"/>
            <family val="2"/>
          </rPr>
          <t xml:space="preserve"> : Empty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D34" authorId="0" shapeId="0" xr:uid="{CF30F1A9-24E5-462A-9ABC-83007B49BA6F}">
      <text>
        <r>
          <rPr>
            <b/>
            <sz val="11"/>
            <color indexed="81"/>
            <rFont val="Calibri"/>
            <family val="2"/>
          </rPr>
          <t>Correlation Key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Description</t>
        </r>
        <r>
          <rPr>
            <b/>
            <sz val="10"/>
            <color indexed="81"/>
            <rFont val="Calibri"/>
            <family val="2"/>
          </rPr>
          <t xml:space="preserve"> :</t>
        </r>
        <r>
          <rPr>
            <sz val="10"/>
            <color indexed="81"/>
            <rFont val="Calibri"/>
            <family val="2"/>
          </rPr>
          <t xml:space="preserve"> Correlation key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Value Type expected</t>
        </r>
        <r>
          <rPr>
            <b/>
            <sz val="10"/>
            <color indexed="81"/>
            <rFont val="Calibri"/>
            <family val="2"/>
          </rPr>
          <t xml:space="preserve"> : </t>
        </r>
        <r>
          <rPr>
            <sz val="10"/>
            <color indexed="81"/>
            <rFont val="Calibri"/>
            <family val="2"/>
          </rPr>
          <t xml:space="preserve">String
</t>
        </r>
        <r>
          <rPr>
            <b/>
            <i/>
            <sz val="10"/>
            <color indexed="81"/>
            <rFont val="Calibri"/>
            <family val="2"/>
          </rPr>
          <t>Default</t>
        </r>
        <r>
          <rPr>
            <sz val="10"/>
            <color indexed="81"/>
            <rFont val="Calibri"/>
            <family val="2"/>
          </rPr>
          <t xml:space="preserve"> : Empty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D37" authorId="0" shapeId="0" xr:uid="{6B3C310F-520E-40FE-B9F1-D36D234E2ECA}">
      <text>
        <r>
          <rPr>
            <b/>
            <sz val="11"/>
            <color indexed="81"/>
            <rFont val="Calibri"/>
            <family val="2"/>
          </rPr>
          <t>AMC/MC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Description</t>
        </r>
        <r>
          <rPr>
            <b/>
            <sz val="10"/>
            <color indexed="81"/>
            <rFont val="Calibri"/>
            <family val="2"/>
          </rPr>
          <t xml:space="preserve"> :</t>
        </r>
        <r>
          <rPr>
            <sz val="10"/>
            <color indexed="81"/>
            <rFont val="Calibri"/>
            <family val="2"/>
          </rPr>
          <t xml:space="preserve"> Method infos type between Monte Carlo (MC) and Amercian Monte Carlo (AMC)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Value Type expected</t>
        </r>
        <r>
          <rPr>
            <b/>
            <sz val="10"/>
            <color indexed="81"/>
            <rFont val="Calibri"/>
            <family val="2"/>
          </rPr>
          <t xml:space="preserve"> : </t>
        </r>
        <r>
          <rPr>
            <sz val="10"/>
            <color indexed="81"/>
            <rFont val="Calibri"/>
            <family val="2"/>
          </rPr>
          <t>String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Example</t>
        </r>
        <r>
          <rPr>
            <b/>
            <sz val="10"/>
            <color indexed="81"/>
            <rFont val="Calibri"/>
            <family val="2"/>
          </rPr>
          <t xml:space="preserve"> : </t>
        </r>
        <r>
          <rPr>
            <sz val="10"/>
            <color indexed="81"/>
            <rFont val="Calibri"/>
            <family val="2"/>
          </rPr>
          <t>AMC or MC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D38" authorId="0" shapeId="0" xr:uid="{984DF42B-94DC-43D5-9175-BC8AAAE5B35C}">
      <text>
        <r>
          <rPr>
            <b/>
            <sz val="11"/>
            <color indexed="81"/>
            <rFont val="Calibri"/>
            <family val="2"/>
          </rPr>
          <t>Number of Paths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Description</t>
        </r>
        <r>
          <rPr>
            <b/>
            <sz val="10"/>
            <color indexed="81"/>
            <rFont val="Calibri"/>
            <family val="2"/>
          </rPr>
          <t xml:space="preserve"> : </t>
        </r>
        <r>
          <rPr>
            <sz val="10"/>
            <color indexed="81"/>
            <rFont val="Calibri"/>
            <family val="2"/>
          </rPr>
          <t>Number of paths list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Value Type expected</t>
        </r>
        <r>
          <rPr>
            <b/>
            <sz val="10"/>
            <color indexed="81"/>
            <rFont val="Calibri"/>
            <family val="2"/>
          </rPr>
          <t xml:space="preserve"> : </t>
        </r>
        <r>
          <rPr>
            <sz val="10"/>
            <color indexed="81"/>
            <rFont val="Calibri"/>
            <family val="2"/>
          </rPr>
          <t>Numerical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Example</t>
        </r>
        <r>
          <rPr>
            <b/>
            <sz val="10"/>
            <color indexed="81"/>
            <rFont val="Calibri"/>
            <family val="2"/>
          </rPr>
          <t xml:space="preserve"> : </t>
        </r>
        <r>
          <rPr>
            <sz val="10"/>
            <color indexed="81"/>
            <rFont val="Calibri"/>
            <family val="2"/>
          </rPr>
          <t>50000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D39" authorId="0" shapeId="0" xr:uid="{E3E18345-5F39-4FD8-990A-C32672FE7FA0}">
      <text>
        <r>
          <rPr>
            <b/>
            <sz val="11"/>
            <color indexed="81"/>
            <rFont val="Calibri"/>
            <family val="2"/>
          </rPr>
          <t>Paths per Bucket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Description</t>
        </r>
        <r>
          <rPr>
            <b/>
            <sz val="10"/>
            <color indexed="81"/>
            <rFont val="Calibri"/>
            <family val="2"/>
          </rPr>
          <t xml:space="preserve"> : </t>
        </r>
        <r>
          <rPr>
            <sz val="10"/>
            <color indexed="81"/>
            <rFont val="Calibri"/>
            <family val="2"/>
          </rPr>
          <t>Number of paths per bucket list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Value Type expected</t>
        </r>
        <r>
          <rPr>
            <b/>
            <sz val="10"/>
            <color indexed="81"/>
            <rFont val="Calibri"/>
            <family val="2"/>
          </rPr>
          <t xml:space="preserve"> : </t>
        </r>
        <r>
          <rPr>
            <sz val="10"/>
            <color indexed="81"/>
            <rFont val="Calibri"/>
            <family val="2"/>
          </rPr>
          <t>Numerical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Example</t>
        </r>
        <r>
          <rPr>
            <b/>
            <sz val="10"/>
            <color indexed="81"/>
            <rFont val="Calibri"/>
            <family val="2"/>
          </rPr>
          <t xml:space="preserve"> : </t>
        </r>
        <r>
          <rPr>
            <sz val="10"/>
            <color indexed="81"/>
            <rFont val="Calibri"/>
            <family val="2"/>
          </rPr>
          <t>5000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D40" authorId="0" shapeId="0" xr:uid="{500473E3-2682-4E1A-BE04-B1836B3532B8}">
      <text>
        <r>
          <rPr>
            <b/>
            <sz val="11"/>
            <color indexed="81"/>
            <rFont val="Calibri"/>
            <family val="2"/>
          </rPr>
          <t>Antithetic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Description</t>
        </r>
        <r>
          <rPr>
            <b/>
            <sz val="10"/>
            <color indexed="81"/>
            <rFont val="Calibri"/>
            <family val="2"/>
          </rPr>
          <t xml:space="preserve"> :</t>
        </r>
        <r>
          <rPr>
            <sz val="10"/>
            <color indexed="81"/>
            <rFont val="Calibri"/>
            <family val="2"/>
          </rPr>
          <t xml:space="preserve"> Use antithetic variable boolean list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Value Type expected</t>
        </r>
        <r>
          <rPr>
            <b/>
            <sz val="10"/>
            <color indexed="81"/>
            <rFont val="Calibri"/>
            <family val="2"/>
          </rPr>
          <t xml:space="preserve"> : </t>
        </r>
        <r>
          <rPr>
            <sz val="10"/>
            <color indexed="81"/>
            <rFont val="Calibri"/>
            <family val="2"/>
          </rPr>
          <t>Boolean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Example</t>
        </r>
        <r>
          <rPr>
            <b/>
            <sz val="10"/>
            <color indexed="81"/>
            <rFont val="Calibri"/>
            <family val="2"/>
          </rPr>
          <t xml:space="preserve"> : </t>
        </r>
        <r>
          <rPr>
            <sz val="10"/>
            <color indexed="81"/>
            <rFont val="Calibri"/>
            <family val="2"/>
          </rPr>
          <t>TRUE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D41" authorId="0" shapeId="0" xr:uid="{2A25D63D-A81D-4BEA-9657-806AA2F884F0}">
      <text>
        <r>
          <rPr>
            <b/>
            <sz val="11"/>
            <color indexed="81"/>
            <rFont val="Calibri"/>
            <family val="2"/>
          </rPr>
          <t>Paths for Frontier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Only required for American Monte Carlo Method infos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Description</t>
        </r>
        <r>
          <rPr>
            <b/>
            <sz val="10"/>
            <color indexed="81"/>
            <rFont val="Calibri"/>
            <family val="2"/>
          </rPr>
          <t xml:space="preserve"> :</t>
        </r>
        <r>
          <rPr>
            <sz val="10"/>
            <color indexed="81"/>
            <rFont val="Calibri"/>
            <family val="2"/>
          </rPr>
          <t xml:space="preserve"> Number of paths for AMC frontier list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Value Type expected</t>
        </r>
        <r>
          <rPr>
            <b/>
            <sz val="10"/>
            <color indexed="81"/>
            <rFont val="Calibri"/>
            <family val="2"/>
          </rPr>
          <t xml:space="preserve"> : </t>
        </r>
        <r>
          <rPr>
            <sz val="10"/>
            <color indexed="81"/>
            <rFont val="Calibri"/>
            <family val="2"/>
          </rPr>
          <t>Numerical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Example</t>
        </r>
        <r>
          <rPr>
            <b/>
            <sz val="10"/>
            <color indexed="81"/>
            <rFont val="Calibri"/>
            <family val="2"/>
          </rPr>
          <t xml:space="preserve"> : </t>
        </r>
        <r>
          <rPr>
            <sz val="10"/>
            <color indexed="81"/>
            <rFont val="Calibri"/>
            <family val="2"/>
          </rPr>
          <t>5000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D42" authorId="0" shapeId="0" xr:uid="{641FCDA0-3406-4AA0-AF9E-256FC3E2FBF4}">
      <text>
        <r>
          <rPr>
            <b/>
            <sz val="11"/>
            <color indexed="81"/>
            <rFont val="Calibri"/>
            <family val="2"/>
          </rPr>
          <t>Is Auto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Only required for American Monte Carlo Method infos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Description</t>
        </r>
        <r>
          <rPr>
            <b/>
            <sz val="10"/>
            <color indexed="81"/>
            <rFont val="Calibri"/>
            <family val="2"/>
          </rPr>
          <t xml:space="preserve"> :</t>
        </r>
        <r>
          <rPr>
            <sz val="10"/>
            <color indexed="81"/>
            <rFont val="Calibri"/>
            <family val="2"/>
          </rPr>
          <t xml:space="preserve"> List of booleans indicating if additional regression variables are generated from the given one to calculate AMC frontier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Value Type expected</t>
        </r>
        <r>
          <rPr>
            <b/>
            <sz val="10"/>
            <color indexed="81"/>
            <rFont val="Calibri"/>
            <family val="2"/>
          </rPr>
          <t xml:space="preserve"> : </t>
        </r>
        <r>
          <rPr>
            <sz val="10"/>
            <color indexed="81"/>
            <rFont val="Calibri"/>
            <family val="2"/>
          </rPr>
          <t>Boolean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Example</t>
        </r>
        <r>
          <rPr>
            <b/>
            <sz val="10"/>
            <color indexed="81"/>
            <rFont val="Calibri"/>
            <family val="2"/>
          </rPr>
          <t xml:space="preserve"> : </t>
        </r>
        <r>
          <rPr>
            <sz val="10"/>
            <color indexed="81"/>
            <rFont val="Calibri"/>
            <family val="2"/>
          </rPr>
          <t>TRUE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D43" authorId="0" shapeId="0" xr:uid="{5F57C2EE-1FB0-4658-A3AF-9416D081642C}">
      <text>
        <r>
          <rPr>
            <b/>
            <sz val="11"/>
            <color indexed="81"/>
            <rFont val="Calibri"/>
            <family val="2"/>
          </rPr>
          <t>Degree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Only required for American Monte Carlo Method infos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Description</t>
        </r>
        <r>
          <rPr>
            <b/>
            <sz val="10"/>
            <color indexed="81"/>
            <rFont val="Calibri"/>
            <family val="2"/>
          </rPr>
          <t xml:space="preserve"> :</t>
        </r>
        <r>
          <rPr>
            <sz val="10"/>
            <color indexed="81"/>
            <rFont val="Calibri"/>
            <family val="2"/>
          </rPr>
          <t xml:space="preserve"> List of maximum degrees of regression variables polynomials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Value Type expected</t>
        </r>
        <r>
          <rPr>
            <b/>
            <sz val="10"/>
            <color indexed="81"/>
            <rFont val="Calibri"/>
            <family val="2"/>
          </rPr>
          <t xml:space="preserve"> : </t>
        </r>
        <r>
          <rPr>
            <sz val="10"/>
            <color indexed="81"/>
            <rFont val="Calibri"/>
            <family val="2"/>
          </rPr>
          <t>Numerical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Example</t>
        </r>
        <r>
          <rPr>
            <b/>
            <sz val="10"/>
            <color indexed="81"/>
            <rFont val="Calibri"/>
            <family val="2"/>
          </rPr>
          <t xml:space="preserve"> : </t>
        </r>
        <r>
          <rPr>
            <sz val="10"/>
            <color indexed="81"/>
            <rFont val="Calibri"/>
            <family val="2"/>
          </rPr>
          <t>2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D44" authorId="0" shapeId="0" xr:uid="{87057EAC-799A-4D7C-9A36-129F3C7A966E}">
      <text>
        <r>
          <rPr>
            <b/>
            <sz val="11"/>
            <color indexed="81"/>
            <rFont val="Calibri"/>
            <family val="2"/>
          </rPr>
          <t>Random Generator Type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Description</t>
        </r>
        <r>
          <rPr>
            <b/>
            <sz val="10"/>
            <color indexed="81"/>
            <rFont val="Calibri"/>
            <family val="2"/>
          </rPr>
          <t xml:space="preserve"> : </t>
        </r>
        <r>
          <rPr>
            <sz val="10"/>
            <color indexed="81"/>
            <rFont val="Calibri"/>
            <family val="2"/>
          </rPr>
          <t>Random generator type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Value Type expected</t>
        </r>
        <r>
          <rPr>
            <b/>
            <sz val="10"/>
            <color indexed="81"/>
            <rFont val="Calibri"/>
            <family val="2"/>
          </rPr>
          <t xml:space="preserve"> : </t>
        </r>
        <r>
          <rPr>
            <sz val="10"/>
            <color indexed="81"/>
            <rFont val="Calibri"/>
            <family val="2"/>
          </rPr>
          <t xml:space="preserve">String
</t>
        </r>
        <r>
          <rPr>
            <b/>
            <i/>
            <sz val="10"/>
            <color indexed="81"/>
            <rFont val="Calibri"/>
            <family val="2"/>
          </rPr>
          <t>Default</t>
        </r>
        <r>
          <rPr>
            <sz val="10"/>
            <color indexed="81"/>
            <rFont val="Calibri"/>
            <family val="2"/>
          </rPr>
          <t xml:space="preserve"> : Pseudo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Example</t>
        </r>
        <r>
          <rPr>
            <b/>
            <sz val="10"/>
            <color indexed="81"/>
            <rFont val="Calibri"/>
            <family val="2"/>
          </rPr>
          <t xml:space="preserve"> : </t>
        </r>
        <r>
          <rPr>
            <sz val="10"/>
            <color indexed="81"/>
            <rFont val="Calibri"/>
            <family val="2"/>
          </rPr>
          <t>Pseudo or PseudoMKL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D45" authorId="0" shapeId="0" xr:uid="{7D8591C4-B558-404C-9C26-6AB2610543D3}">
      <text>
        <r>
          <rPr>
            <b/>
            <sz val="11"/>
            <color indexed="81"/>
            <rFont val="Calibri"/>
            <family val="2"/>
          </rPr>
          <t>Number Of Time Step Per Year List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Description</t>
        </r>
        <r>
          <rPr>
            <b/>
            <sz val="10"/>
            <color indexed="81"/>
            <rFont val="Calibri"/>
            <family val="2"/>
          </rPr>
          <t xml:space="preserve"> : </t>
        </r>
        <r>
          <rPr>
            <sz val="10"/>
            <color indexed="81"/>
            <rFont val="Calibri"/>
            <family val="2"/>
          </rPr>
          <t>Random generator type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Value Type expected</t>
        </r>
        <r>
          <rPr>
            <b/>
            <sz val="10"/>
            <color indexed="81"/>
            <rFont val="Calibri"/>
            <family val="2"/>
          </rPr>
          <t xml:space="preserve"> : </t>
        </r>
        <r>
          <rPr>
            <sz val="10"/>
            <color indexed="81"/>
            <rFont val="Calibri"/>
            <family val="2"/>
          </rPr>
          <t xml:space="preserve">Numerical
</t>
        </r>
        <r>
          <rPr>
            <b/>
            <i/>
            <sz val="10"/>
            <color indexed="81"/>
            <rFont val="Calibri"/>
            <family val="2"/>
          </rPr>
          <t>Default</t>
        </r>
        <r>
          <rPr>
            <sz val="10"/>
            <color indexed="81"/>
            <rFont val="Calibri"/>
            <family val="2"/>
          </rPr>
          <t xml:space="preserve"> : 0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Example</t>
        </r>
        <r>
          <rPr>
            <b/>
            <sz val="10"/>
            <color indexed="81"/>
            <rFont val="Calibri"/>
            <family val="2"/>
          </rPr>
          <t xml:space="preserve"> : </t>
        </r>
        <r>
          <rPr>
            <sz val="10"/>
            <color indexed="81"/>
            <rFont val="Calibri"/>
            <family val="2"/>
          </rPr>
          <t>0, 100 ...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D48" authorId="0" shapeId="0" xr:uid="{D420BE15-2842-4C19-9CDD-D50952745901}">
      <text>
        <r>
          <rPr>
            <b/>
            <sz val="10"/>
            <color indexed="81"/>
            <rFont val="Calibri"/>
            <family val="2"/>
          </rPr>
          <t xml:space="preserve">Map LIBOR
</t>
        </r>
        <r>
          <rPr>
            <b/>
            <i/>
            <sz val="10"/>
            <color indexed="81"/>
            <rFont val="Calibri"/>
            <family val="2"/>
          </rPr>
          <t>Description</t>
        </r>
        <r>
          <rPr>
            <b/>
            <sz val="10"/>
            <color indexed="81"/>
            <rFont val="Calibri"/>
            <family val="2"/>
          </rPr>
          <t xml:space="preserve"> :</t>
        </r>
        <r>
          <rPr>
            <sz val="10"/>
            <color indexed="81"/>
            <rFont val="Calibri"/>
            <family val="2"/>
          </rPr>
          <t xml:space="preserve"> Map LIBOR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Value Type expected</t>
        </r>
        <r>
          <rPr>
            <b/>
            <sz val="10"/>
            <color indexed="81"/>
            <rFont val="Calibri"/>
            <family val="2"/>
          </rPr>
          <t xml:space="preserve"> : </t>
        </r>
        <r>
          <rPr>
            <sz val="10"/>
            <color indexed="81"/>
            <rFont val="Calibri"/>
            <family val="2"/>
          </rPr>
          <t>Boolean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Default</t>
        </r>
        <r>
          <rPr>
            <b/>
            <sz val="10"/>
            <color indexed="81"/>
            <rFont val="Calibri"/>
            <family val="2"/>
          </rPr>
          <t xml:space="preserve"> :</t>
        </r>
        <r>
          <rPr>
            <sz val="10"/>
            <color indexed="81"/>
            <rFont val="Calibri"/>
            <family val="2"/>
          </rPr>
          <t xml:space="preserve"> FALSE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D49" authorId="0" shapeId="0" xr:uid="{978148F4-C62A-4E43-B5B4-049186D8F81E}">
      <text>
        <r>
          <rPr>
            <b/>
            <sz val="10"/>
            <color indexed="81"/>
            <rFont val="Calibri"/>
            <family val="2"/>
          </rPr>
          <t xml:space="preserve">Map CMS
</t>
        </r>
        <r>
          <rPr>
            <b/>
            <i/>
            <sz val="10"/>
            <color indexed="81"/>
            <rFont val="Calibri"/>
            <family val="2"/>
          </rPr>
          <t>Description</t>
        </r>
        <r>
          <rPr>
            <b/>
            <sz val="10"/>
            <color indexed="81"/>
            <rFont val="Calibri"/>
            <family val="2"/>
          </rPr>
          <t xml:space="preserve"> :</t>
        </r>
        <r>
          <rPr>
            <sz val="10"/>
            <color indexed="81"/>
            <rFont val="Calibri"/>
            <family val="2"/>
          </rPr>
          <t xml:space="preserve"> Map CMS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Value Type expected</t>
        </r>
        <r>
          <rPr>
            <b/>
            <sz val="10"/>
            <color indexed="81"/>
            <rFont val="Calibri"/>
            <family val="2"/>
          </rPr>
          <t xml:space="preserve"> : </t>
        </r>
        <r>
          <rPr>
            <sz val="10"/>
            <color indexed="81"/>
            <rFont val="Calibri"/>
            <family val="2"/>
          </rPr>
          <t>Boolean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Default</t>
        </r>
        <r>
          <rPr>
            <b/>
            <sz val="10"/>
            <color indexed="81"/>
            <rFont val="Calibri"/>
            <family val="2"/>
          </rPr>
          <t xml:space="preserve"> :</t>
        </r>
        <r>
          <rPr>
            <sz val="10"/>
            <color indexed="81"/>
            <rFont val="Calibri"/>
            <family val="2"/>
          </rPr>
          <t xml:space="preserve"> TRUE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D50" authorId="0" shapeId="0" xr:uid="{E20610FC-A396-4E93-97D3-37DBAC914909}">
      <text>
        <r>
          <rPr>
            <b/>
            <sz val="10"/>
            <color indexed="81"/>
            <rFont val="Calibri"/>
            <family val="2"/>
          </rPr>
          <t xml:space="preserve">Map Spread CMS
</t>
        </r>
        <r>
          <rPr>
            <b/>
            <i/>
            <sz val="10"/>
            <color indexed="81"/>
            <rFont val="Calibri"/>
            <family val="2"/>
          </rPr>
          <t>Description</t>
        </r>
        <r>
          <rPr>
            <b/>
            <sz val="10"/>
            <color indexed="81"/>
            <rFont val="Calibri"/>
            <family val="2"/>
          </rPr>
          <t xml:space="preserve"> :</t>
        </r>
        <r>
          <rPr>
            <sz val="10"/>
            <color indexed="81"/>
            <rFont val="Calibri"/>
            <family val="2"/>
          </rPr>
          <t xml:space="preserve"> Map Spread CMS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Value Type expected</t>
        </r>
        <r>
          <rPr>
            <b/>
            <sz val="10"/>
            <color indexed="81"/>
            <rFont val="Calibri"/>
            <family val="2"/>
          </rPr>
          <t xml:space="preserve"> : </t>
        </r>
        <r>
          <rPr>
            <sz val="10"/>
            <color indexed="81"/>
            <rFont val="Calibri"/>
            <family val="2"/>
          </rPr>
          <t>Boolean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Default</t>
        </r>
        <r>
          <rPr>
            <b/>
            <sz val="10"/>
            <color indexed="81"/>
            <rFont val="Calibri"/>
            <family val="2"/>
          </rPr>
          <t xml:space="preserve"> :</t>
        </r>
        <r>
          <rPr>
            <sz val="10"/>
            <color indexed="81"/>
            <rFont val="Calibri"/>
            <family val="2"/>
          </rPr>
          <t xml:space="preserve"> TRUE</t>
        </r>
      </text>
    </comment>
    <comment ref="D51" authorId="0" shapeId="0" xr:uid="{90232815-C8A5-40DE-8764-A8C6AA1676CA}">
      <text>
        <r>
          <rPr>
            <b/>
            <sz val="10"/>
            <color indexed="81"/>
            <rFont val="Calibri"/>
            <family val="2"/>
          </rPr>
          <t xml:space="preserve">Map FX
</t>
        </r>
        <r>
          <rPr>
            <b/>
            <i/>
            <sz val="10"/>
            <color indexed="81"/>
            <rFont val="Calibri"/>
            <family val="2"/>
          </rPr>
          <t>Description</t>
        </r>
        <r>
          <rPr>
            <b/>
            <sz val="10"/>
            <color indexed="81"/>
            <rFont val="Calibri"/>
            <family val="2"/>
          </rPr>
          <t xml:space="preserve"> :</t>
        </r>
        <r>
          <rPr>
            <sz val="10"/>
            <color indexed="81"/>
            <rFont val="Calibri"/>
            <family val="2"/>
          </rPr>
          <t xml:space="preserve"> Map FX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Value Type expected</t>
        </r>
        <r>
          <rPr>
            <b/>
            <sz val="10"/>
            <color indexed="81"/>
            <rFont val="Calibri"/>
            <family val="2"/>
          </rPr>
          <t xml:space="preserve"> : </t>
        </r>
        <r>
          <rPr>
            <sz val="10"/>
            <color indexed="81"/>
            <rFont val="Calibri"/>
            <family val="2"/>
          </rPr>
          <t>Boolean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Default</t>
        </r>
        <r>
          <rPr>
            <b/>
            <sz val="10"/>
            <color indexed="81"/>
            <rFont val="Calibri"/>
            <family val="2"/>
          </rPr>
          <t xml:space="preserve"> :</t>
        </r>
        <r>
          <rPr>
            <sz val="10"/>
            <color indexed="81"/>
            <rFont val="Calibri"/>
            <family val="2"/>
          </rPr>
          <t xml:space="preserve"> FALSE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D52" authorId="0" shapeId="0" xr:uid="{14D59187-4669-4E93-8478-E43040EC045C}">
      <text>
        <r>
          <rPr>
            <b/>
            <sz val="10"/>
            <color indexed="81"/>
            <rFont val="Calibri"/>
            <family val="2"/>
          </rPr>
          <t xml:space="preserve">Map FX Swap Point
</t>
        </r>
        <r>
          <rPr>
            <b/>
            <i/>
            <sz val="10"/>
            <color indexed="81"/>
            <rFont val="Calibri"/>
            <family val="2"/>
          </rPr>
          <t>Description</t>
        </r>
        <r>
          <rPr>
            <b/>
            <sz val="10"/>
            <color indexed="81"/>
            <rFont val="Calibri"/>
            <family val="2"/>
          </rPr>
          <t xml:space="preserve"> :</t>
        </r>
        <r>
          <rPr>
            <sz val="10"/>
            <color indexed="81"/>
            <rFont val="Calibri"/>
            <family val="2"/>
          </rPr>
          <t xml:space="preserve"> Map FX Swap Point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Value Type expected</t>
        </r>
        <r>
          <rPr>
            <b/>
            <sz val="10"/>
            <color indexed="81"/>
            <rFont val="Calibri"/>
            <family val="2"/>
          </rPr>
          <t xml:space="preserve"> : </t>
        </r>
        <r>
          <rPr>
            <sz val="10"/>
            <color indexed="81"/>
            <rFont val="Calibri"/>
            <family val="2"/>
          </rPr>
          <t>Boolean</t>
        </r>
        <r>
          <rPr>
            <b/>
            <sz val="10"/>
            <color indexed="81"/>
            <rFont val="Calibri"/>
            <family val="2"/>
          </rPr>
          <t xml:space="preserve">
</t>
        </r>
        <r>
          <rPr>
            <b/>
            <i/>
            <sz val="10"/>
            <color indexed="81"/>
            <rFont val="Calibri"/>
            <family val="2"/>
          </rPr>
          <t>Default</t>
        </r>
        <r>
          <rPr>
            <b/>
            <sz val="10"/>
            <color indexed="81"/>
            <rFont val="Calibri"/>
            <family val="2"/>
          </rPr>
          <t xml:space="preserve"> :</t>
        </r>
        <r>
          <rPr>
            <sz val="10"/>
            <color indexed="81"/>
            <rFont val="Calibri"/>
            <family val="2"/>
          </rPr>
          <t xml:space="preserve"> FALSE</t>
        </r>
        <r>
          <rPr>
            <sz val="9"/>
            <color indexed="81"/>
            <rFont val="Calibri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Rabahi Sabrina (EXT)</author>
  </authors>
  <commentList>
    <comment ref="C13" authorId="0" shapeId="0" xr:uid="{6D04F91F-9EB6-4662-85B8-A722B133CFCA}">
      <text>
        <r>
          <rPr>
            <b/>
            <sz val="9"/>
            <color indexed="81"/>
            <rFont val="Tahoma"/>
            <family val="2"/>
          </rPr>
          <t>You can choose between "Parallel", "Cumulative" and "Perturbative".</t>
        </r>
      </text>
    </comment>
    <comment ref="E13" authorId="0" shapeId="0" xr:uid="{1553DA78-D151-4914-826A-5B1D0C5DD732}">
      <text>
        <r>
          <rPr>
            <b/>
            <sz val="9"/>
            <color indexed="81"/>
            <rFont val="Tahoma"/>
            <family val="2"/>
          </rPr>
          <t xml:space="preserve">You can choose between "ZC" and "Naive".
</t>
        </r>
      </text>
    </comment>
    <comment ref="C17" authorId="0" shapeId="0" xr:uid="{AAB4C40E-9D03-426E-B534-4FE58EFAF578}">
      <text>
        <r>
          <rPr>
            <b/>
            <sz val="9"/>
            <color indexed="81"/>
            <rFont val="Tahoma"/>
            <family val="2"/>
          </rPr>
          <t>You can choose between "Parallel", "Cumulative" and "Perturbative".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Rabahi Sabrina (EXT)</author>
  </authors>
  <commentList>
    <comment ref="C13" authorId="0" shapeId="0" xr:uid="{001DF8DF-9C40-4250-898B-D5184C74B6B0}">
      <text>
        <r>
          <rPr>
            <b/>
            <sz val="9"/>
            <color indexed="81"/>
            <rFont val="Tahoma"/>
            <family val="2"/>
          </rPr>
          <t>You can choose between "Parallel", "Cumulative" and "Perturbative".</t>
        </r>
      </text>
    </comment>
    <comment ref="E13" authorId="0" shapeId="0" xr:uid="{E81207A4-4F04-40D3-A244-E96B26705600}">
      <text>
        <r>
          <rPr>
            <b/>
            <sz val="9"/>
            <color indexed="81"/>
            <rFont val="Tahoma"/>
            <family val="2"/>
          </rPr>
          <t xml:space="preserve">You can choose between "ZC" and "Naive".
</t>
        </r>
      </text>
    </comment>
    <comment ref="C17" authorId="0" shapeId="0" xr:uid="{041F18B1-9FBF-4F80-A177-1495A08E0B3D}">
      <text>
        <r>
          <rPr>
            <b/>
            <sz val="9"/>
            <color indexed="81"/>
            <rFont val="Tahoma"/>
            <family val="2"/>
          </rPr>
          <t>You can choose between "Parallel", "Cumulative" and "Perturbative".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Rabahi Sabrina (EXT)</author>
  </authors>
  <commentList>
    <comment ref="C13" authorId="0" shapeId="0" xr:uid="{697A796D-18D8-4634-98FC-043410F80CC1}">
      <text>
        <r>
          <rPr>
            <b/>
            <sz val="9"/>
            <color indexed="81"/>
            <rFont val="Tahoma"/>
            <family val="2"/>
          </rPr>
          <t>You can choose between "Parallel", "Cumulative" and "Perturbative".</t>
        </r>
      </text>
    </comment>
    <comment ref="E13" authorId="0" shapeId="0" xr:uid="{C902BB92-9B35-4FA8-BB18-ED01E8D4A38C}">
      <text>
        <r>
          <rPr>
            <b/>
            <sz val="9"/>
            <color indexed="81"/>
            <rFont val="Tahoma"/>
            <family val="2"/>
          </rPr>
          <t xml:space="preserve">You can choose between "ZC" and "Naive".
</t>
        </r>
      </text>
    </comment>
    <comment ref="C17" authorId="0" shapeId="0" xr:uid="{2A8DC9BA-76FA-48FF-85B4-511308A5ABBF}">
      <text>
        <r>
          <rPr>
            <b/>
            <sz val="9"/>
            <color indexed="81"/>
            <rFont val="Tahoma"/>
            <family val="2"/>
          </rPr>
          <t>You can choose between "Parallel", "Cumulative" and "Perturbative".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Rabahi Sabrina (EXT)</author>
  </authors>
  <commentList>
    <comment ref="C13" authorId="0" shapeId="0" xr:uid="{033CF26B-EE7D-4368-A40F-04373DE598E6}">
      <text>
        <r>
          <rPr>
            <b/>
            <sz val="9"/>
            <color indexed="81"/>
            <rFont val="Tahoma"/>
            <family val="2"/>
          </rPr>
          <t>You can choose between "Parallel", "Cumulative" and "Perturbative".</t>
        </r>
      </text>
    </comment>
    <comment ref="E13" authorId="0" shapeId="0" xr:uid="{FA3DD124-8B13-41C3-ACBC-0BFA80398925}">
      <text>
        <r>
          <rPr>
            <b/>
            <sz val="9"/>
            <color indexed="81"/>
            <rFont val="Tahoma"/>
            <family val="2"/>
          </rPr>
          <t xml:space="preserve">You can choose between "ZC" and "Naive".
</t>
        </r>
      </text>
    </comment>
    <comment ref="C17" authorId="0" shapeId="0" xr:uid="{0F9C66C8-D5A7-45FF-A991-76B0D4365618}">
      <text>
        <r>
          <rPr>
            <b/>
            <sz val="9"/>
            <color indexed="81"/>
            <rFont val="Tahoma"/>
            <family val="2"/>
          </rPr>
          <t>You can choose between "Parallel", "Cumulative" and "Perturbative".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Rabahi Sabrina (EXT)</author>
  </authors>
  <commentList>
    <comment ref="C13" authorId="0" shapeId="0" xr:uid="{53ACA5F4-22BF-431A-BFB3-3CFDC113CCEC}">
      <text>
        <r>
          <rPr>
            <b/>
            <sz val="9"/>
            <color indexed="81"/>
            <rFont val="Tahoma"/>
            <family val="2"/>
          </rPr>
          <t>You can choose between "Parallel", "Cumulative" and "Perturbative".</t>
        </r>
      </text>
    </comment>
    <comment ref="E13" authorId="0" shapeId="0" xr:uid="{FCC2AE04-F359-4C7E-8452-CCFED5C8FE1F}">
      <text>
        <r>
          <rPr>
            <b/>
            <sz val="9"/>
            <color indexed="81"/>
            <rFont val="Tahoma"/>
            <family val="2"/>
          </rPr>
          <t xml:space="preserve">You can choose between "ZC" and "Naive".
</t>
        </r>
      </text>
    </comment>
    <comment ref="C17" authorId="0" shapeId="0" xr:uid="{27BFAF74-FC3F-4BCB-97E9-95B6603408E2}">
      <text>
        <r>
          <rPr>
            <b/>
            <sz val="9"/>
            <color indexed="81"/>
            <rFont val="Tahoma"/>
            <family val="2"/>
          </rPr>
          <t>You can choose between "Parallel", "Cumulative" and "Perturbative".</t>
        </r>
      </text>
    </comment>
  </commentList>
</comments>
</file>

<file path=xl/sharedStrings.xml><?xml version="1.0" encoding="utf-8"?>
<sst xmlns="http://schemas.openxmlformats.org/spreadsheetml/2006/main" count="1785" uniqueCount="225">
  <si>
    <t>SUMMARY</t>
  </si>
  <si>
    <t>CONTEXT</t>
  </si>
  <si>
    <t>AsOfDate</t>
  </si>
  <si>
    <t>Source</t>
  </si>
  <si>
    <t>CurveId</t>
  </si>
  <si>
    <t>OUTPUTS</t>
  </si>
  <si>
    <t>Currency</t>
  </si>
  <si>
    <t>Priced at</t>
  </si>
  <si>
    <t>Price</t>
  </si>
  <si>
    <t>StdDev</t>
  </si>
  <si>
    <t>GLOBAL</t>
  </si>
  <si>
    <t>Start Date</t>
  </si>
  <si>
    <t>End Date</t>
  </si>
  <si>
    <t>NOMINAL INFOS</t>
  </si>
  <si>
    <t>Variable Name</t>
  </si>
  <si>
    <t>PRICING MODEL</t>
  </si>
  <si>
    <t>Worksheet</t>
  </si>
  <si>
    <t>SCHEDULE</t>
  </si>
  <si>
    <t>Nominal List</t>
  </si>
  <si>
    <t>Frequency</t>
  </si>
  <si>
    <t>Pay Timing</t>
  </si>
  <si>
    <t>ARR</t>
  </si>
  <si>
    <t>Pay Calendar</t>
  </si>
  <si>
    <t>Reset Gap</t>
  </si>
  <si>
    <t>Reset Timing</t>
  </si>
  <si>
    <t>Reset Calendar</t>
  </si>
  <si>
    <t>Day Count</t>
  </si>
  <si>
    <t>30/360</t>
  </si>
  <si>
    <t>Discount Ccy</t>
  </si>
  <si>
    <t>EUR</t>
  </si>
  <si>
    <t>Int Rule</t>
  </si>
  <si>
    <t>UNADJ</t>
  </si>
  <si>
    <t>AdaptativeFloorWithPayLag</t>
  </si>
  <si>
    <t>FIRE ID : ST0822ADAPT2</t>
  </si>
  <si>
    <t>Main</t>
  </si>
  <si>
    <t>Global</t>
  </si>
  <si>
    <t>Product Name</t>
  </si>
  <si>
    <t>Pay Or Receive</t>
  </si>
  <si>
    <t>Coupon Cap List</t>
  </si>
  <si>
    <t>Coupon Floor List</t>
  </si>
  <si>
    <t>Adaptative Floor List</t>
  </si>
  <si>
    <t>Number Of Floors</t>
  </si>
  <si>
    <t>Pay Lag Barrier List</t>
  </si>
  <si>
    <t>Nominal At Risk Ratio</t>
  </si>
  <si>
    <t>Leverage List</t>
  </si>
  <si>
    <t>Spread List</t>
  </si>
  <si>
    <t>Long Underlying List</t>
  </si>
  <si>
    <t>EUR EURIB 20Y ISDAFIX2</t>
  </si>
  <si>
    <t>Long Underlying Cap List</t>
  </si>
  <si>
    <t>Short Underlying List</t>
  </si>
  <si>
    <t>EUR EURIB 2Y ISDAFIX2</t>
  </si>
  <si>
    <t>Short Underlying Floor List</t>
  </si>
  <si>
    <t>Spread Underlying List</t>
  </si>
  <si>
    <t>EUR EURIB 20Y-2Y ISDAFIX2</t>
  </si>
  <si>
    <t>Decomposition Type</t>
  </si>
  <si>
    <t>SHORT-LONG-SPREAD</t>
  </si>
  <si>
    <t>Proxy Floor List</t>
  </si>
  <si>
    <t>Adaptative Floor Epsilon</t>
  </si>
  <si>
    <t>Paylag Option Epsilon</t>
  </si>
  <si>
    <t>Pay Lag Option Addon Rate</t>
  </si>
  <si>
    <t>schedule</t>
  </si>
  <si>
    <t>Schedule</t>
  </si>
  <si>
    <t>Dates</t>
  </si>
  <si>
    <t>Pay Freq</t>
  </si>
  <si>
    <t>A</t>
  </si>
  <si>
    <t>Pay Gap</t>
  </si>
  <si>
    <t>Reset Freq</t>
  </si>
  <si>
    <t>Fwd Rule</t>
  </si>
  <si>
    <t>MF</t>
  </si>
  <si>
    <t>Stub Rule</t>
  </si>
  <si>
    <t>SS</t>
  </si>
  <si>
    <t>Adj Start</t>
  </si>
  <si>
    <t>NO</t>
  </si>
  <si>
    <t>Roll Day</t>
  </si>
  <si>
    <t>RefDate</t>
  </si>
  <si>
    <t>Stub Start Date</t>
  </si>
  <si>
    <t>Stub End Date</t>
  </si>
  <si>
    <t>#</t>
  </si>
  <si>
    <t>Reset Date</t>
  </si>
  <si>
    <t>Pay Date</t>
  </si>
  <si>
    <t>Year Fraction</t>
  </si>
  <si>
    <t>DEFINITION</t>
  </si>
  <si>
    <t>Type</t>
  </si>
  <si>
    <t>HW2F</t>
  </si>
  <si>
    <t>Discount Curve</t>
  </si>
  <si>
    <t>CALIBRATION PARAMS</t>
  </si>
  <si>
    <t>Calibration Start Date</t>
  </si>
  <si>
    <t>Calibration End Date</t>
  </si>
  <si>
    <t>Calibration Frequency</t>
  </si>
  <si>
    <t>Calibration Type</t>
  </si>
  <si>
    <t>Index Tenor</t>
  </si>
  <si>
    <t>Index Long</t>
  </si>
  <si>
    <t>IndexShort</t>
  </si>
  <si>
    <t>Make Additionnal Diag Calib For 2F</t>
  </si>
  <si>
    <t>StrikesForDiag</t>
  </si>
  <si>
    <t>StrikesForIndex</t>
  </si>
  <si>
    <t>StrikesForLong</t>
  </si>
  <si>
    <t>StrikesForShort</t>
  </si>
  <si>
    <t>strikesForSpread</t>
  </si>
  <si>
    <t>useBasisVolShift</t>
  </si>
  <si>
    <t>SwaptionReferenceIndex</t>
  </si>
  <si>
    <t>HullWhite2FCalibrationInfos</t>
  </si>
  <si>
    <t>MeanReversionKey</t>
  </si>
  <si>
    <t>MeanReversionExpiry</t>
  </si>
  <si>
    <t>MeanReversionTenor</t>
  </si>
  <si>
    <t>MeanReversionSpreadKey</t>
  </si>
  <si>
    <t>MeanReversionSpreadExpiry</t>
  </si>
  <si>
    <t>MeanReversionSpreadTenor</t>
  </si>
  <si>
    <t>VolatilityRatioKey</t>
  </si>
  <si>
    <t>CorrelationKey</t>
  </si>
  <si>
    <t>METHOD INFO</t>
  </si>
  <si>
    <t>AMC/MC</t>
  </si>
  <si>
    <t>Number of Paths</t>
  </si>
  <si>
    <t xml:space="preserve">Paths per Bucket </t>
  </si>
  <si>
    <t>Antithetic</t>
  </si>
  <si>
    <t>AMC_Paths for Frontier</t>
  </si>
  <si>
    <t>AMC_IsAuto</t>
  </si>
  <si>
    <t>AMC_Degree</t>
  </si>
  <si>
    <t>Random Generator Type</t>
  </si>
  <si>
    <t>Number Of Time Step Per Year List</t>
  </si>
  <si>
    <t>MAPPING</t>
  </si>
  <si>
    <t>Map LIBOR</t>
  </si>
  <si>
    <t>Map CMS</t>
  </si>
  <si>
    <t>Map Spread CMS</t>
  </si>
  <si>
    <t>Map FX</t>
  </si>
  <si>
    <t>Map FX Swap Point</t>
  </si>
  <si>
    <t>HW2FPricingModel</t>
  </si>
  <si>
    <t>EUR CZA</t>
  </si>
  <si>
    <t>20Y</t>
  </si>
  <si>
    <t>2Y</t>
  </si>
  <si>
    <t>IR_VOL_SWOPT_EUR_MRHW2</t>
  </si>
  <si>
    <t>IR_VOL_SWOPT_EUR_MRSPR</t>
  </si>
  <si>
    <t>AMC</t>
  </si>
  <si>
    <t>Adaptative floor</t>
  </si>
  <si>
    <t>Long</t>
  </si>
  <si>
    <t>Pay lag</t>
  </si>
  <si>
    <t>Pay lag back</t>
  </si>
  <si>
    <t>Pay lag option</t>
  </si>
  <si>
    <t>Proxy floor</t>
  </si>
  <si>
    <t>Raw rate</t>
  </si>
  <si>
    <t>Short</t>
  </si>
  <si>
    <t>Spread</t>
  </si>
  <si>
    <t>SUM</t>
  </si>
  <si>
    <t>MO</t>
  </si>
  <si>
    <t>HEDGE</t>
  </si>
  <si>
    <t>AsOf</t>
  </si>
  <si>
    <t>Hedge at</t>
  </si>
  <si>
    <t>Market Data</t>
  </si>
  <si>
    <t>Shift</t>
  </si>
  <si>
    <t>Bump Method</t>
  </si>
  <si>
    <t>Value</t>
  </si>
  <si>
    <t>IR_EUR_CZA</t>
  </si>
  <si>
    <t>Cumulative</t>
  </si>
  <si>
    <t>ZC</t>
  </si>
  <si>
    <t>IR_EUR_EURIB</t>
  </si>
  <si>
    <t>IR_COR_ATM_EUR_2Y_EUR_30Y</t>
  </si>
  <si>
    <t>Parallel</t>
  </si>
  <si>
    <t>IR_COR_LAG_EUR_EUR</t>
  </si>
  <si>
    <t>IR_VOL_IRG_EUR_EURIB</t>
  </si>
  <si>
    <t>IR_VOL_SWOPT_EUR_AZEUR</t>
  </si>
  <si>
    <t>IR_VOL_SWOPT_EUR_B2EUR</t>
  </si>
  <si>
    <t>IR_VOL_SWOPT_EUR_BTEUR</t>
  </si>
  <si>
    <t>IR_VOL_SWOPT_EUR_EURIB</t>
  </si>
  <si>
    <t>IR_VOL_SWOPT_EUR_MRCMZ</t>
  </si>
  <si>
    <t>IR_VOL_SWOPT_EUR_NUEUR</t>
  </si>
  <si>
    <t>IR_VOL_SWOPT_EUR_ROEUR</t>
  </si>
  <si>
    <t>IR_VOL_SWOPT_EUR_RZEUR</t>
  </si>
  <si>
    <t>IR_VOL_SWOPT_EUR_SHEUR</t>
  </si>
  <si>
    <t>IR_VOL_SWOPT_EUR_SLEUR</t>
  </si>
  <si>
    <t>IR_COR_SMILE_EUR_2Y_EUR_30Y_5Y</t>
  </si>
  <si>
    <t>IR_COR_SMILE_EUR_2Y_EUR_30Y_10Y</t>
  </si>
  <si>
    <t>IR_COR_SMILE_EUR_2Y_EUR_30Y_20Y</t>
  </si>
  <si>
    <t>IR_COR_SMILE_EUR_2Y_EUR_30Y_30Y</t>
  </si>
  <si>
    <t>--</t>
  </si>
  <si>
    <t>CUMULATIVE</t>
  </si>
  <si>
    <t>2D</t>
  </si>
  <si>
    <t>1W</t>
  </si>
  <si>
    <t>3M</t>
  </si>
  <si>
    <t>1M</t>
  </si>
  <si>
    <t>SEP22</t>
  </si>
  <si>
    <t>2M</t>
  </si>
  <si>
    <t>DEC22</t>
  </si>
  <si>
    <t>MAR23</t>
  </si>
  <si>
    <t>4M</t>
  </si>
  <si>
    <t>JUN23</t>
  </si>
  <si>
    <t>5M</t>
  </si>
  <si>
    <t>SEP23</t>
  </si>
  <si>
    <t>6M</t>
  </si>
  <si>
    <t>DEC23</t>
  </si>
  <si>
    <t>9M</t>
  </si>
  <si>
    <t>MAR24</t>
  </si>
  <si>
    <t>1Y</t>
  </si>
  <si>
    <t>JUN24</t>
  </si>
  <si>
    <t>18M</t>
  </si>
  <si>
    <t>3Y</t>
  </si>
  <si>
    <t>4Y</t>
  </si>
  <si>
    <t>5Y</t>
  </si>
  <si>
    <t>6Y</t>
  </si>
  <si>
    <t>7Y</t>
  </si>
  <si>
    <t>8Y</t>
  </si>
  <si>
    <t>9Y</t>
  </si>
  <si>
    <t>10Y</t>
  </si>
  <si>
    <t>11Y</t>
  </si>
  <si>
    <t>12Y</t>
  </si>
  <si>
    <t>13Y</t>
  </si>
  <si>
    <t>14Y</t>
  </si>
  <si>
    <t>15Y</t>
  </si>
  <si>
    <t>25Y</t>
  </si>
  <si>
    <t>30Y</t>
  </si>
  <si>
    <t>40Y</t>
  </si>
  <si>
    <t>50Y</t>
  </si>
  <si>
    <t>PARALLEL</t>
  </si>
  <si>
    <t>Total</t>
  </si>
  <si>
    <t>12M</t>
  </si>
  <si>
    <t>35Y</t>
  </si>
  <si>
    <t>IR_COR_SMILE_EUR_2Y_EUR_30Y</t>
  </si>
  <si>
    <t>CALIBRATION OUTPUTS</t>
  </si>
  <si>
    <t>BreakPointTimes</t>
  </si>
  <si>
    <t>Volatility</t>
  </si>
  <si>
    <t>VolatilityRatio</t>
  </si>
  <si>
    <t>Correlation</t>
  </si>
  <si>
    <t>INTERMEDIATE PRICES</t>
  </si>
  <si>
    <t>Diffusion Dates</t>
  </si>
  <si>
    <t>IntermediatePrices</t>
  </si>
  <si>
    <t>IntermediateStdDevs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</si>
</sst>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##,###,###,##0"/>
    <numFmt numFmtId="165" formatCode="dd/mm/yyyy"/>
    <numFmt numFmtId="166" formatCode="[$-409]d/m/yy\ h:mm\ AM/PM;@"/>
  </numFmts>
  <fonts count="28" x14ac:knownFonts="1">
    <font>
      <sz val="11"/>
      <color theme="1"/>
      <name val="Calibri"/>
      <family val="2"/>
      <scheme val="minor"/>
    </font>
    <font>
      <b/>
      <sz val="22"/>
      <color theme="0"/>
      <name val="Calibri"/>
      <family val="2"/>
      <scheme val="minor"/>
    </font>
    <font>
      <sz val="22"/>
      <color theme="0"/>
      <name val="Calibri"/>
      <family val="2"/>
      <scheme val="minor"/>
    </font>
    <font>
      <sz val="14"/>
      <color rgb="FF483D8B"/>
      <name val="Calibri"/>
      <family val="2"/>
      <scheme val="minor"/>
    </font>
    <font>
      <b/>
      <sz val="18"/>
      <color rgb="FF483D8B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483D8B"/>
      <name val="Calibri"/>
      <family val="2"/>
      <scheme val="minor"/>
    </font>
    <font>
      <sz val="11"/>
      <color rgb="FF483D8B"/>
      <name val="Calibri"/>
      <family val="2"/>
      <scheme val="minor"/>
    </font>
    <font>
      <b/>
      <sz val="10"/>
      <color rgb="FF483D8B"/>
      <name val="Calibri"/>
      <family val="2"/>
      <scheme val="minor"/>
    </font>
    <font>
      <sz val="11"/>
      <color rgb="FF581D74"/>
      <name val="Calibri"/>
      <family val="2"/>
      <scheme val="minor"/>
    </font>
    <font>
      <sz val="10"/>
      <color theme="0" tint="-0.34998626667073579"/>
      <name val="Calibri"/>
      <family val="2"/>
      <scheme val="minor"/>
    </font>
    <font>
      <b/>
      <sz val="9"/>
      <color indexed="81"/>
      <name val="Tahoma"/>
      <charset val="1"/>
    </font>
    <font>
      <b/>
      <sz val="11"/>
      <color rgb="FF483D8B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indexed="81"/>
      <name val="Calibri"/>
      <family val="2"/>
    </font>
    <font>
      <b/>
      <sz val="10"/>
      <color indexed="81"/>
      <name val="Calibri"/>
      <family val="2"/>
    </font>
    <font>
      <b/>
      <i/>
      <sz val="10"/>
      <color indexed="81"/>
      <name val="Calibri"/>
      <family val="2"/>
    </font>
    <font>
      <sz val="10"/>
      <color indexed="81"/>
      <name val="Calibri"/>
      <family val="2"/>
    </font>
    <font>
      <sz val="9"/>
      <color indexed="81"/>
      <name val="Calibri"/>
      <family val="2"/>
    </font>
    <font>
      <i/>
      <sz val="10"/>
      <color indexed="81"/>
      <name val="Calibri"/>
      <family val="2"/>
    </font>
    <font>
      <b/>
      <sz val="22"/>
      <color indexed="9"/>
      <name val="Calibri"/>
      <family val="2"/>
    </font>
    <font>
      <sz val="22"/>
      <color indexed="9"/>
      <name val="Calibri"/>
      <family val="2"/>
    </font>
    <font>
      <b/>
      <sz val="11"/>
      <color rgb="FF483D8B"/>
      <name val="Calibri"/>
      <family val="2"/>
    </font>
    <font>
      <b/>
      <sz val="10"/>
      <color indexed="9"/>
      <name val="Calibri"/>
      <family val="2"/>
    </font>
    <font>
      <sz val="11"/>
      <name val="Calibri"/>
      <family val="2"/>
    </font>
    <font>
      <b/>
      <sz val="9"/>
      <color indexed="81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rgb="FF483D8B"/>
        <bgColor indexed="64"/>
      </patternFill>
    </fill>
    <fill>
      <patternFill patternType="solid">
        <fgColor rgb="FFD7D7D7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2F2F2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rgb="FF4C216D"/>
      </bottom>
      <diagonal/>
    </border>
    <border>
      <left/>
      <right style="thin">
        <color rgb="FF483D8B"/>
      </right>
      <top/>
      <bottom/>
      <diagonal/>
    </border>
    <border>
      <left style="thin">
        <color rgb="FF483D8B"/>
      </left>
      <right/>
      <top/>
      <bottom/>
      <diagonal/>
    </border>
    <border>
      <left style="thin">
        <color rgb="FF483D8B"/>
      </left>
      <right style="thin">
        <color rgb="FF483D8B"/>
      </right>
      <top/>
      <bottom/>
      <diagonal/>
    </border>
    <border>
      <left/>
      <right/>
      <top/>
      <bottom style="medium">
        <color indexed="62"/>
      </bottom>
      <diagonal/>
    </border>
    <border>
      <left/>
      <right style="thin">
        <color rgb="FF4C216D"/>
      </right>
      <top/>
      <bottom/>
      <diagonal/>
    </border>
    <border>
      <left style="thin">
        <color rgb="FF483D8B"/>
      </left>
      <right style="thin">
        <color rgb="FF483D8B"/>
      </right>
      <top style="thin">
        <color rgb="FF4C216D"/>
      </top>
      <bottom style="thin">
        <color rgb="FF4C216D"/>
      </bottom>
      <diagonal/>
    </border>
    <border>
      <left style="thin">
        <color rgb="FF483D8B"/>
      </left>
      <right/>
      <top style="thin">
        <color rgb="FF4C216D"/>
      </top>
      <bottom style="thin">
        <color rgb="FF4C216D"/>
      </bottom>
      <diagonal/>
    </border>
  </borders>
  <cellStyleXfs count="1">
    <xf numFmtId="0" fontId="0" fillId="0" borderId="0"/>
  </cellStyleXfs>
  <cellXfs count="76">
    <xf numFmtId="0" fontId="0" fillId="0" borderId="0" xfId="0"/>
    <xf numFmtId="0" fontId="1" fillId="2" borderId="0" xfId="0" applyFont="1" applyFill="1" applyAlignment="1" applyProtection="1">
      <alignment horizontal="left" vertical="center"/>
      <protection locked="0"/>
    </xf>
    <xf numFmtId="0" fontId="1" fillId="2" borderId="0" xfId="0" applyFont="1" applyFill="1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0" fontId="3" fillId="3" borderId="0" xfId="0" applyFont="1" applyFill="1" applyAlignment="1">
      <alignment horizontal="left" vertical="center"/>
    </xf>
    <xf numFmtId="0" fontId="4" fillId="3" borderId="0" xfId="0" applyFont="1" applyFill="1" applyAlignment="1">
      <alignment horizontal="left" vertical="center"/>
    </xf>
    <xf numFmtId="0" fontId="5" fillId="3" borderId="0" xfId="0" applyFont="1" applyFill="1" applyAlignment="1">
      <alignment horizontal="left" vertical="center"/>
    </xf>
    <xf numFmtId="0" fontId="6" fillId="0" borderId="0" xfId="0" applyFont="1" applyAlignment="1" applyProtection="1">
      <alignment vertical="center"/>
      <protection locked="0"/>
    </xf>
    <xf numFmtId="0" fontId="6" fillId="0" borderId="0" xfId="0" applyFont="1" applyAlignment="1" applyProtection="1">
      <alignment horizontal="center" vertical="center"/>
      <protection locked="0"/>
    </xf>
    <xf numFmtId="0" fontId="7" fillId="2" borderId="0" xfId="0" applyFont="1" applyFill="1" applyAlignment="1">
      <alignment horizontal="center" vertical="center"/>
    </xf>
    <xf numFmtId="0" fontId="0" fillId="0" borderId="0" xfId="0" applyAlignment="1" applyProtection="1">
      <alignment vertical="center"/>
      <protection locked="0"/>
    </xf>
    <xf numFmtId="0" fontId="8" fillId="4" borderId="0" xfId="0" applyFont="1" applyFill="1" applyAlignment="1">
      <alignment vertical="center"/>
    </xf>
    <xf numFmtId="0" fontId="9" fillId="4" borderId="0" xfId="0" applyFont="1" applyFill="1" applyAlignment="1">
      <alignment vertical="center"/>
    </xf>
    <xf numFmtId="164" fontId="6" fillId="0" borderId="0" xfId="0" applyNumberFormat="1" applyFont="1" applyAlignment="1" applyProtection="1">
      <alignment horizontal="center" vertical="center"/>
      <protection locked="0"/>
    </xf>
    <xf numFmtId="0" fontId="10" fillId="4" borderId="1" xfId="0" applyFont="1" applyFill="1" applyBorder="1" applyAlignment="1">
      <alignment vertical="center"/>
    </xf>
    <xf numFmtId="0" fontId="11" fillId="0" borderId="0" xfId="0" applyFont="1" applyAlignment="1" applyProtection="1">
      <alignment horizontal="center" vertical="center"/>
      <protection locked="0"/>
    </xf>
    <xf numFmtId="0" fontId="8" fillId="4" borderId="0" xfId="0" applyFont="1" applyFill="1" applyAlignment="1">
      <alignment horizontal="right" vertical="center"/>
    </xf>
    <xf numFmtId="0" fontId="10" fillId="5" borderId="0" xfId="0" applyFont="1" applyFill="1" applyAlignment="1" applyProtection="1">
      <alignment horizontal="center" vertical="center"/>
      <protection locked="0"/>
    </xf>
    <xf numFmtId="0" fontId="10" fillId="5" borderId="0" xfId="0" applyFont="1" applyFill="1" applyAlignment="1">
      <alignment horizontal="center" vertical="center"/>
    </xf>
    <xf numFmtId="0" fontId="12" fillId="0" borderId="0" xfId="0" applyFont="1" applyAlignment="1" applyProtection="1">
      <alignment vertical="center"/>
      <protection locked="0"/>
    </xf>
    <xf numFmtId="14" fontId="10" fillId="5" borderId="0" xfId="0" applyNumberFormat="1" applyFont="1" applyFill="1" applyAlignment="1" applyProtection="1">
      <alignment horizontal="center" vertical="center"/>
      <protection locked="0"/>
    </xf>
    <xf numFmtId="0" fontId="8" fillId="4" borderId="0" xfId="0" applyFont="1" applyFill="1" applyAlignment="1">
      <alignment horizontal="center" vertical="center"/>
    </xf>
    <xf numFmtId="165" fontId="10" fillId="5" borderId="0" xfId="0" applyNumberFormat="1" applyFont="1" applyFill="1" applyAlignment="1" applyProtection="1">
      <alignment horizontal="center" vertical="center"/>
      <protection locked="0"/>
    </xf>
    <xf numFmtId="0" fontId="9" fillId="6" borderId="3" xfId="0" applyFont="1" applyFill="1" applyBorder="1" applyAlignment="1" applyProtection="1">
      <alignment horizontal="center" vertical="center"/>
    </xf>
    <xf numFmtId="0" fontId="14" fillId="6" borderId="2" xfId="0" applyFont="1" applyFill="1" applyBorder="1" applyAlignment="1" applyProtection="1">
      <alignment horizontal="left" vertical="center"/>
    </xf>
    <xf numFmtId="165" fontId="9" fillId="6" borderId="3" xfId="0" applyNumberFormat="1" applyFont="1" applyFill="1" applyBorder="1" applyAlignment="1" applyProtection="1">
      <alignment horizontal="center" vertical="center"/>
    </xf>
    <xf numFmtId="0" fontId="9" fillId="6" borderId="2" xfId="0" applyFont="1" applyFill="1" applyBorder="1" applyAlignment="1" applyProtection="1">
      <alignment horizontal="center" vertical="center"/>
      <protection locked="0"/>
    </xf>
    <xf numFmtId="0" fontId="9" fillId="6" borderId="4" xfId="0" applyFont="1" applyFill="1" applyBorder="1" applyAlignment="1" applyProtection="1">
      <alignment horizontal="center" vertical="center"/>
      <protection locked="0"/>
    </xf>
    <xf numFmtId="0" fontId="9" fillId="6" borderId="3" xfId="0" applyFont="1" applyFill="1" applyBorder="1" applyAlignment="1" applyProtection="1">
      <alignment horizontal="center" vertical="center"/>
      <protection locked="0"/>
    </xf>
    <xf numFmtId="0" fontId="15" fillId="2" borderId="2" xfId="0" applyFont="1" applyFill="1" applyBorder="1" applyAlignment="1" applyProtection="1">
      <alignment horizontal="center" vertical="center"/>
      <protection locked="0"/>
    </xf>
    <xf numFmtId="0" fontId="15" fillId="2" borderId="4" xfId="0" applyFont="1" applyFill="1" applyBorder="1" applyAlignment="1" applyProtection="1">
      <alignment horizontal="center" vertical="center"/>
      <protection locked="0"/>
    </xf>
    <xf numFmtId="0" fontId="15" fillId="2" borderId="3" xfId="0" applyFont="1" applyFill="1" applyBorder="1" applyAlignment="1" applyProtection="1">
      <alignment horizontal="center" vertical="center"/>
      <protection locked="0"/>
    </xf>
    <xf numFmtId="165" fontId="9" fillId="6" borderId="4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" fillId="4" borderId="0" xfId="0" applyFont="1" applyFill="1" applyAlignment="1" applyProtection="1">
      <alignment vertical="center"/>
      <protection locked="0"/>
    </xf>
    <xf numFmtId="164" fontId="8" fillId="4" borderId="0" xfId="0" applyNumberFormat="1" applyFont="1" applyFill="1" applyAlignment="1">
      <alignment vertical="center"/>
    </xf>
    <xf numFmtId="164" fontId="10" fillId="4" borderId="0" xfId="0" applyNumberFormat="1" applyFont="1" applyFill="1" applyAlignment="1">
      <alignment horizontal="center" vertical="center"/>
    </xf>
    <xf numFmtId="164" fontId="10" fillId="4" borderId="0" xfId="0" applyNumberFormat="1" applyFont="1" applyFill="1" applyAlignment="1">
      <alignment horizontal="right" vertical="center"/>
    </xf>
    <xf numFmtId="164" fontId="10" fillId="5" borderId="0" xfId="0" applyNumberFormat="1" applyFont="1" applyFill="1" applyAlignment="1">
      <alignment horizontal="center" vertical="center"/>
    </xf>
    <xf numFmtId="165" fontId="10" fillId="5" borderId="0" xfId="0" applyNumberFormat="1" applyFont="1" applyFill="1" applyAlignment="1">
      <alignment horizontal="center" vertical="center"/>
    </xf>
    <xf numFmtId="0" fontId="22" fillId="2" borderId="0" xfId="0" applyFont="1" applyFill="1" applyAlignment="1">
      <alignment horizontal="left" vertical="center"/>
    </xf>
    <xf numFmtId="0" fontId="23" fillId="2" borderId="0" xfId="0" applyFont="1" applyFill="1" applyAlignment="1">
      <alignment horizontal="left" vertical="center"/>
    </xf>
    <xf numFmtId="0" fontId="24" fillId="0" borderId="5" xfId="0" applyFont="1" applyBorder="1" applyAlignment="1">
      <alignment horizontal="left" vertical="center"/>
    </xf>
    <xf numFmtId="0" fontId="25" fillId="0" borderId="5" xfId="0" applyFont="1" applyBorder="1" applyAlignment="1">
      <alignment vertical="center"/>
    </xf>
    <xf numFmtId="0" fontId="26" fillId="0" borderId="5" xfId="0" applyFont="1" applyBorder="1" applyAlignment="1">
      <alignment horizontal="center" vertical="center"/>
    </xf>
    <xf numFmtId="0" fontId="24" fillId="0" borderId="0" xfId="0" applyFont="1" applyAlignment="1">
      <alignment horizontal="left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8" fontId="0" fillId="0" borderId="0" xfId="0" applyNumberForma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24" fillId="0" borderId="0" xfId="0" applyFon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0" fillId="0" borderId="0" xfId="0" applyFont="1" applyProtection="1">
      <protection locked="0"/>
    </xf>
    <xf numFmtId="0" fontId="14" fillId="0" borderId="0" xfId="0" applyFont="1"/>
    <xf numFmtId="0" fontId="14" fillId="0" borderId="0" xfId="0" quotePrefix="1" applyFont="1"/>
    <xf numFmtId="0" fontId="15" fillId="2" borderId="0" xfId="0" applyFont="1" applyFill="1" applyAlignment="1">
      <alignment horizontal="center" vertical="center"/>
    </xf>
    <xf numFmtId="0" fontId="15" fillId="2" borderId="3" xfId="0" applyFont="1" applyFill="1" applyBorder="1" applyAlignment="1">
      <alignment horizontal="center" vertical="center"/>
    </xf>
    <xf numFmtId="0" fontId="9" fillId="6" borderId="3" xfId="0" applyFont="1" applyFill="1" applyBorder="1" applyAlignment="1">
      <alignment horizontal="center" vertical="center"/>
    </xf>
    <xf numFmtId="0" fontId="0" fillId="0" borderId="3" xfId="0" applyBorder="1"/>
    <xf numFmtId="0" fontId="9" fillId="6" borderId="4" xfId="0" applyFont="1" applyFill="1" applyBorder="1" applyAlignment="1">
      <alignment horizontal="center" vertical="center"/>
    </xf>
    <xf numFmtId="0" fontId="0" fillId="0" borderId="4" xfId="0" applyBorder="1"/>
    <xf numFmtId="10" fontId="15" fillId="2" borderId="4" xfId="0" applyNumberFormat="1" applyFont="1" applyFill="1" applyBorder="1" applyAlignment="1">
      <alignment horizontal="center" vertical="center"/>
    </xf>
    <xf numFmtId="10" fontId="9" fillId="6" borderId="4" xfId="0" applyNumberFormat="1" applyFont="1" applyFill="1" applyBorder="1" applyAlignment="1">
      <alignment horizontal="center" vertical="center"/>
    </xf>
    <xf numFmtId="10" fontId="0" fillId="0" borderId="4" xfId="0" applyNumberFormat="1" applyBorder="1"/>
    <xf numFmtId="10" fontId="15" fillId="2" borderId="3" xfId="0" applyNumberFormat="1" applyFont="1" applyFill="1" applyBorder="1" applyAlignment="1">
      <alignment horizontal="center" vertical="center"/>
    </xf>
    <xf numFmtId="10" fontId="9" fillId="6" borderId="3" xfId="0" applyNumberFormat="1" applyFont="1" applyFill="1" applyBorder="1" applyAlignment="1">
      <alignment horizontal="center" vertical="center"/>
    </xf>
    <xf numFmtId="10" fontId="0" fillId="0" borderId="3" xfId="0" applyNumberFormat="1" applyBorder="1"/>
    <xf numFmtId="0" fontId="15" fillId="2" borderId="0" xfId="0" applyFont="1" applyFill="1" applyAlignment="1">
      <alignment horizontal="center" vertical="center"/>
    </xf>
    <xf numFmtId="0" fontId="9" fillId="6" borderId="0" xfId="0" applyFont="1" applyFill="1" applyAlignment="1">
      <alignment horizontal="center" vertical="center"/>
    </xf>
    <xf numFmtId="0" fontId="9" fillId="6" borderId="6" xfId="0" applyFont="1" applyFill="1" applyBorder="1" applyAlignment="1">
      <alignment horizontal="center" vertical="center"/>
    </xf>
    <xf numFmtId="165" fontId="15" fillId="2" borderId="3" xfId="0" applyNumberFormat="1" applyFont="1" applyFill="1" applyBorder="1" applyAlignment="1">
      <alignment horizontal="center" vertical="center"/>
    </xf>
    <xf numFmtId="165" fontId="9" fillId="6" borderId="3" xfId="0" applyNumberFormat="1" applyFont="1" applyFill="1" applyBorder="1" applyAlignment="1">
      <alignment horizontal="center" vertical="center"/>
    </xf>
    <xf numFmtId="165" fontId="0" fillId="0" borderId="3" xfId="0" applyNumberFormat="1" applyBorder="1"/>
    <xf numFmtId="0" fontId="10" fillId="5" borderId="7" xfId="0" applyFont="1" applyFill="1" applyBorder="1" applyAlignment="1">
      <alignment horizontal="center" vertical="center"/>
    </xf>
    <xf numFmtId="0" fontId="10" fillId="5" borderId="8" xfId="0" applyFont="1" applyFill="1" applyBorder="1" applyAlignment="1">
      <alignment horizontal="center" vertical="center"/>
    </xf>
  </cellXfs>
  <cellStyles count="1">
    <cellStyle name="Normal" xfId="0" builtinId="0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2</xdr:row>
      <xdr:rowOff>76200</xdr:rowOff>
    </xdr:from>
    <xdr:to>
      <xdr:col>5</xdr:col>
      <xdr:colOff>28575</xdr:colOff>
      <xdr:row>9</xdr:row>
      <xdr:rowOff>85725</xdr:rowOff>
    </xdr:to>
    <xdr:grpSp>
      <xdr:nvGrpSpPr>
        <xdr:cNvPr id="2" name="FIRE_CACHE" hidden="1">
          <a:extLst>
            <a:ext uri="{FF2B5EF4-FFF2-40B4-BE49-F238E27FC236}">
              <a16:creationId xmlns:a16="http://schemas.microsoft.com/office/drawing/2014/main" id="{5070E31C-5868-4F6D-8ED9-18FA1FE4866C}"/>
            </a:ext>
          </a:extLst>
        </xdr:cNvPr>
        <xdr:cNvGrpSpPr>
          <a:grpSpLocks/>
        </xdr:cNvGrpSpPr>
      </xdr:nvGrpSpPr>
      <xdr:grpSpPr bwMode="auto">
        <a:xfrm>
          <a:off x="76200" y="737347"/>
          <a:ext cx="3179669" cy="1343025"/>
          <a:chOff x="7295593" y="1322293"/>
          <a:chExt cx="2688651" cy="1359221"/>
        </a:xfrm>
      </xdr:grpSpPr>
      <xdr:grpSp>
        <xdr:nvGrpSpPr>
          <xdr:cNvPr id="3" name="FIRE_CACHE" hidden="1">
            <a:extLst>
              <a:ext uri="{FF2B5EF4-FFF2-40B4-BE49-F238E27FC236}">
                <a16:creationId xmlns:a16="http://schemas.microsoft.com/office/drawing/2014/main" id="{475C5167-D822-47E2-AF3C-7FF695F30D79}"/>
              </a:ext>
            </a:extLst>
          </xdr:cNvPr>
          <xdr:cNvGrpSpPr>
            <a:grpSpLocks/>
          </xdr:cNvGrpSpPr>
        </xdr:nvGrpSpPr>
        <xdr:grpSpPr bwMode="auto">
          <a:xfrm>
            <a:off x="7295593" y="1322293"/>
            <a:ext cx="2688651" cy="1359221"/>
            <a:chOff x="3983697" y="1775012"/>
            <a:chExt cx="1471288" cy="1574715"/>
          </a:xfrm>
        </xdr:grpSpPr>
        <xdr:sp macro="" textlink="">
          <xdr:nvSpPr>
            <xdr:cNvPr id="5" name="Rectangle 4" hidden="1">
              <a:extLst>
                <a:ext uri="{FF2B5EF4-FFF2-40B4-BE49-F238E27FC236}">
                  <a16:creationId xmlns:a16="http://schemas.microsoft.com/office/drawing/2014/main" id="{1FB09091-73A2-495C-920A-2B7DD587BF36}"/>
                </a:ext>
              </a:extLst>
            </xdr:cNvPr>
            <xdr:cNvSpPr/>
          </xdr:nvSpPr>
          <xdr:spPr>
            <a:xfrm>
              <a:off x="3983697" y="1775012"/>
              <a:ext cx="1471288" cy="1574715"/>
            </a:xfrm>
            <a:prstGeom prst="rect">
              <a:avLst/>
            </a:prstGeom>
            <a:solidFill>
              <a:schemeClr val="accent6">
                <a:lumMod val="60000"/>
                <a:lumOff val="40000"/>
              </a:schemeClr>
            </a:solidFill>
            <a:ln>
              <a:solidFill>
                <a:schemeClr val="accent6">
                  <a:lumMod val="75000"/>
                </a:schemeClr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none" rtlCol="0" anchor="t"/>
            <a:lstStyle/>
            <a:p>
              <a:endParaRPr lang="fr-FR"/>
            </a:p>
          </xdr:txBody>
        </xdr:sp>
        <xdr:sp macro="" textlink="">
          <xdr:nvSpPr>
            <xdr:cNvPr id="6" name="INFORMATION" hidden="1" title="Binding rules">
              <a:extLst>
                <a:ext uri="{FF2B5EF4-FFF2-40B4-BE49-F238E27FC236}">
                  <a16:creationId xmlns:a16="http://schemas.microsoft.com/office/drawing/2014/main" id="{E0E92BFB-AE82-43CB-B46E-7C24E8572F8B}"/>
                </a:ext>
              </a:extLst>
            </xdr:cNvPr>
            <xdr:cNvSpPr txBox="1">
              <a:spLocks noChangeAspect="1"/>
            </xdr:cNvSpPr>
          </xdr:nvSpPr>
          <xdr:spPr>
            <a:xfrm>
              <a:off x="4005788" y="2177067"/>
              <a:ext cx="1427105" cy="1116819"/>
            </a:xfrm>
            <a:prstGeom prst="rect">
              <a:avLst/>
            </a:prstGeom>
            <a:solidFill>
              <a:schemeClr val="accent6">
                <a:lumMod val="75000"/>
              </a:schemeClr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none" lIns="36000" tIns="36000" rIns="36000" bIns="36000" rtlCol="0" anchor="t">
              <a:noAutofit/>
            </a:bodyPr>
            <a:lstStyle/>
            <a:p>
              <a:pPr algn="l"/>
              <a:r>
                <a:rPr lang="fr-FR" sz="1000" b="1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rPr>
                <a:t>{</a:t>
              </a:r>
            </a:p>
            <a:p>
              <a:pPr algn="l"/>
              <a:r>
                <a:rPr lang="fr-FR" sz="1000" b="1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rPr>
                <a:t>  "Revision" : 1,</a:t>
              </a:r>
            </a:p>
            <a:p>
              <a:pPr algn="l"/>
              <a:r>
                <a:rPr lang="fr-FR" sz="1000" b="1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rPr>
                <a:t>  "Range" : "FIRE",</a:t>
              </a:r>
            </a:p>
            <a:p>
              <a:pPr algn="l"/>
              <a:r>
                <a:rPr lang="fr-FR" sz="1000" b="1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rPr>
                <a:t>  "Orientation" : "Horizontal",</a:t>
              </a:r>
            </a:p>
            <a:p>
              <a:pPr algn="l"/>
              <a:r>
                <a:rPr lang="fr-FR" sz="1000" b="1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rPr>
                <a:t>  "Binding" :</a:t>
              </a:r>
            </a:p>
            <a:p>
              <a:pPr algn="l"/>
              <a:r>
                <a:rPr lang="fr-FR" sz="1000" b="1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rPr>
                <a:t>  {</a:t>
              </a:r>
            </a:p>
            <a:p>
              <a:pPr algn="l"/>
              <a:r>
                <a:rPr lang="fr-FR" sz="1000" b="1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rPr>
                <a:t>    "Title" : "TITLE",</a:t>
              </a:r>
            </a:p>
            <a:p>
              <a:pPr algn="l"/>
              <a:r>
                <a:rPr lang="fr-FR" sz="1000" b="1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rPr>
                <a:t>    "Info" : "INFO",</a:t>
              </a:r>
            </a:p>
            <a:p>
              <a:pPr algn="l"/>
              <a:r>
                <a:rPr lang="fr-FR" sz="1000" b="1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rPr>
                <a:t>    "[.+]":</a:t>
              </a:r>
            </a:p>
            <a:p>
              <a:pPr algn="l"/>
              <a:r>
                <a:rPr lang="fr-FR" sz="1000" b="1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rPr>
                <a:t>    {</a:t>
              </a:r>
            </a:p>
            <a:p>
              <a:pPr algn="l"/>
              <a:r>
                <a:rPr lang="fr-FR" sz="1000" b="1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rPr>
                <a:t>      "GROUP" :</a:t>
              </a:r>
            </a:p>
            <a:p>
              <a:pPr algn="l"/>
              <a:r>
                <a:rPr lang="fr-FR" sz="1000" b="1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rPr>
                <a:t>      {</a:t>
              </a:r>
            </a:p>
            <a:p>
              <a:pPr algn="l"/>
              <a:r>
                <a:rPr lang="fr-FR" sz="1000" b="1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rPr>
                <a:t>        "Reference" : [1, 1],</a:t>
              </a:r>
            </a:p>
            <a:p>
              <a:pPr algn="l"/>
              <a:r>
                <a:rPr lang="fr-FR" sz="1000" b="1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rPr>
                <a:t>        "Orientation" : "Vertical"</a:t>
              </a:r>
            </a:p>
            <a:p>
              <a:pPr algn="l"/>
              <a:r>
                <a:rPr lang="fr-FR" sz="1000" b="1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rPr>
                <a:t>      },</a:t>
              </a:r>
            </a:p>
            <a:p>
              <a:pPr algn="l"/>
              <a:r>
                <a:rPr lang="fr-FR" sz="1000" b="1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rPr>
                <a:t>      "[.+]":</a:t>
              </a:r>
            </a:p>
            <a:p>
              <a:pPr algn="l"/>
              <a:r>
                <a:rPr lang="fr-FR" sz="1000" b="1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rPr>
                <a:t>      {</a:t>
              </a:r>
            </a:p>
            <a:p>
              <a:pPr algn="l"/>
              <a:r>
                <a:rPr lang="fr-FR" sz="1000" b="1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rPr>
                <a:t>        "GROUP" :</a:t>
              </a:r>
            </a:p>
            <a:p>
              <a:pPr algn="l"/>
              <a:r>
                <a:rPr lang="fr-FR" sz="1000" b="1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rPr>
                <a:t>        {</a:t>
              </a:r>
            </a:p>
            <a:p>
              <a:pPr algn="l"/>
              <a:r>
                <a:rPr lang="fr-FR" sz="1000" b="1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rPr>
                <a:t>          "Reference" : [1, 1],</a:t>
              </a:r>
            </a:p>
            <a:p>
              <a:pPr algn="l"/>
              <a:r>
                <a:rPr lang="fr-FR" sz="1000" b="1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rPr>
                <a:t>          "Orientation" : "Vertical",</a:t>
              </a:r>
            </a:p>
            <a:p>
              <a:pPr algn="l"/>
              <a:r>
                <a:rPr lang="fr-FR" sz="1000" b="1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rPr>
                <a:t>          "Table" :</a:t>
              </a:r>
            </a:p>
            <a:p>
              <a:pPr algn="l"/>
              <a:r>
                <a:rPr lang="fr-FR" sz="1000" b="1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rPr>
                <a:t>          {</a:t>
              </a:r>
            </a:p>
            <a:p>
              <a:pPr algn="l"/>
              <a:r>
                <a:rPr lang="fr-FR" sz="1000" b="1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rPr>
                <a:t>            "Line" : 2,</a:t>
              </a:r>
            </a:p>
            <a:p>
              <a:pPr algn="l"/>
              <a:r>
                <a:rPr lang="fr-FR" sz="1000" b="1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rPr>
                <a:t>            "Position" : 1,</a:t>
              </a:r>
            </a:p>
            <a:p>
              <a:pPr algn="l"/>
              <a:r>
                <a:rPr lang="fr-FR" sz="1000" b="1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rPr>
                <a:t>            "Columns" : ["Label", "Value|Formula|Description"]</a:t>
              </a:r>
            </a:p>
            <a:p>
              <a:pPr algn="l"/>
              <a:r>
                <a:rPr lang="fr-FR" sz="1000" b="1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rPr>
                <a:t>          }</a:t>
              </a:r>
            </a:p>
            <a:p>
              <a:pPr algn="l"/>
              <a:r>
                <a:rPr lang="fr-FR" sz="1000" b="1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rPr>
                <a:t>        }</a:t>
              </a:r>
            </a:p>
            <a:p>
              <a:pPr algn="l"/>
              <a:r>
                <a:rPr lang="fr-FR" sz="1000" b="1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rPr>
                <a:t>      }</a:t>
              </a:r>
            </a:p>
            <a:p>
              <a:pPr algn="l"/>
              <a:r>
                <a:rPr lang="fr-FR" sz="1000" b="1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rPr>
                <a:t>    }</a:t>
              </a:r>
            </a:p>
            <a:p>
              <a:pPr algn="l"/>
              <a:r>
                <a:rPr lang="fr-FR" sz="1000" b="1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rPr>
                <a:t>  }</a:t>
              </a:r>
            </a:p>
            <a:p>
              <a:pPr algn="l"/>
              <a:r>
                <a:rPr lang="fr-FR" sz="1000" b="1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rPr>
                <a:t>}</a:t>
              </a:r>
            </a:p>
            <a:p>
              <a:pPr algn="l"/>
              <a:endParaRPr lang="fr-FR" sz="1000" b="1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endParaRPr>
            </a:p>
          </xdr:txBody>
        </xdr:sp>
      </xdr:grpSp>
      <xdr:sp macro="" textlink="">
        <xdr:nvSpPr>
          <xdr:cNvPr id="4" name="IDENTIFIER" hidden="1" title="Revision">
            <a:extLst>
              <a:ext uri="{FF2B5EF4-FFF2-40B4-BE49-F238E27FC236}">
                <a16:creationId xmlns:a16="http://schemas.microsoft.com/office/drawing/2014/main" id="{E1DE22FD-68EC-4323-9384-85778169CFC1}"/>
              </a:ext>
            </a:extLst>
          </xdr:cNvPr>
          <xdr:cNvSpPr txBox="1">
            <a:spLocks noChangeAspect="1"/>
          </xdr:cNvSpPr>
        </xdr:nvSpPr>
        <xdr:spPr bwMode="auto">
          <a:xfrm>
            <a:off x="7335963" y="1360852"/>
            <a:ext cx="2607911" cy="289196"/>
          </a:xfrm>
          <a:prstGeom prst="rect">
            <a:avLst/>
          </a:prstGeom>
          <a:solidFill>
            <a:schemeClr val="accent6">
              <a:lumMod val="75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none" lIns="36000" tIns="36000" rIns="36000" bIns="36000" rtlCol="0" anchor="ctr"/>
          <a:lstStyle/>
          <a:p>
            <a:pPr marL="0" indent="0" algn="ctr"/>
            <a:r>
              <a:rPr lang="fr-FR" sz="1000" b="1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rPr>
              <a:t>{578F6B82-7E4D-4AB1-8B8A-C7882E57E360}</a:t>
            </a:r>
          </a:p>
        </xdr:txBody>
      </xdr:sp>
    </xdr:grpSp>
    <xdr:clientData/>
  </xdr:twoCellAnchor>
  <xdr:twoCellAnchor>
    <xdr:from>
      <xdr:col>7</xdr:col>
      <xdr:colOff>47999</xdr:colOff>
      <xdr:row>2</xdr:row>
      <xdr:rowOff>125320</xdr:rowOff>
    </xdr:from>
    <xdr:to>
      <xdr:col>10</xdr:col>
      <xdr:colOff>182212</xdr:colOff>
      <xdr:row>7</xdr:row>
      <xdr:rowOff>1034</xdr:rowOff>
    </xdr:to>
    <xdr:sp macro="" textlink="">
      <xdr:nvSpPr>
        <xdr:cNvPr id="7" name="FIRE_TEMPLATE" hidden="1">
          <a:extLst>
            <a:ext uri="{FF2B5EF4-FFF2-40B4-BE49-F238E27FC236}">
              <a16:creationId xmlns:a16="http://schemas.microsoft.com/office/drawing/2014/main" id="{141EB55C-F696-4DDE-98A5-31A746E31FE6}"/>
            </a:ext>
          </a:extLst>
        </xdr:cNvPr>
        <xdr:cNvSpPr/>
      </xdr:nvSpPr>
      <xdr:spPr>
        <a:xfrm>
          <a:off x="4019924" y="792070"/>
          <a:ext cx="2391638" cy="82821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fr-FR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38100</xdr:rowOff>
    </xdr:from>
    <xdr:to>
      <xdr:col>0</xdr:col>
      <xdr:colOff>409575</xdr:colOff>
      <xdr:row>0</xdr:row>
      <xdr:rowOff>238125</xdr:rowOff>
    </xdr:to>
    <xdr:sp macro="" textlink="">
      <xdr:nvSpPr>
        <xdr:cNvPr id="2" name="PRICING_MODEL" hidden="1">
          <a:extLst>
            <a:ext uri="{FF2B5EF4-FFF2-40B4-BE49-F238E27FC236}">
              <a16:creationId xmlns:a16="http://schemas.microsoft.com/office/drawing/2014/main" id="{2032A47A-F2AB-41CC-AF88-98C796E1245A}"/>
            </a:ext>
          </a:extLst>
        </xdr:cNvPr>
        <xdr:cNvSpPr>
          <a:spLocks noChangeArrowheads="1"/>
        </xdr:cNvSpPr>
      </xdr:nvSpPr>
      <xdr:spPr bwMode="auto">
        <a:xfrm>
          <a:off x="104775" y="38100"/>
          <a:ext cx="304800" cy="200025"/>
        </a:xfrm>
        <a:prstGeom prst="rect">
          <a:avLst/>
        </a:prstGeom>
        <a:solidFill>
          <a:srgbClr val="A9D18E"/>
        </a:solidFill>
        <a:ln w="12700" algn="ctr">
          <a:solidFill>
            <a:srgbClr val="548235"/>
          </a:solidFill>
          <a:miter lim="800000"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ACFA0-9C3A-427C-A175-7319B47A75B1}">
  <dimension ref="B1:SM153"/>
  <sheetViews>
    <sheetView zoomScale="85" zoomScaleNormal="85" workbookViewId="0"/>
  </sheetViews>
  <sheetFormatPr defaultRowHeight="15" x14ac:dyDescent="0.25"/>
  <cols>
    <col min="1" max="1" width="9.140625" style="33" customWidth="1"/>
    <col min="2" max="2" width="35" style="33" bestFit="1" customWidth="1"/>
    <col min="3" max="3" width="11.42578125" style="33" bestFit="1" customWidth="1"/>
    <col min="4" max="4" width="5.140625" style="33" bestFit="1" customWidth="1"/>
    <col min="5" max="5" width="13.85546875" style="33" bestFit="1" customWidth="1"/>
    <col min="6" max="6" width="12.85546875" style="33" bestFit="1" customWidth="1"/>
    <col min="7" max="256" width="11.42578125" style="33" customWidth="1"/>
    <col min="257" max="257" width="9.140625" style="33"/>
    <col min="258" max="258" width="14.140625" style="33" bestFit="1" customWidth="1"/>
    <col min="259" max="259" width="10.85546875" style="33" bestFit="1" customWidth="1"/>
    <col min="260" max="261" width="13.7109375" style="33" bestFit="1" customWidth="1"/>
    <col min="262" max="512" width="11.42578125" style="33" customWidth="1"/>
    <col min="513" max="513" width="9.140625" style="33"/>
    <col min="514" max="514" width="14.140625" style="33" bestFit="1" customWidth="1"/>
    <col min="515" max="515" width="10.85546875" style="33" bestFit="1" customWidth="1"/>
    <col min="516" max="517" width="13.7109375" style="33" bestFit="1" customWidth="1"/>
    <col min="518" max="768" width="11.42578125" style="33" customWidth="1"/>
    <col min="769" max="769" width="9.140625" style="33"/>
    <col min="770" max="770" width="14.140625" style="33" bestFit="1" customWidth="1"/>
    <col min="771" max="771" width="10.85546875" style="33" bestFit="1" customWidth="1"/>
    <col min="772" max="773" width="13.7109375" style="33" bestFit="1" customWidth="1"/>
    <col min="774" max="1024" width="11.42578125" style="33" customWidth="1"/>
    <col min="1025" max="1025" width="9.140625" style="33"/>
    <col min="1026" max="1026" width="14.140625" style="33" bestFit="1" customWidth="1"/>
    <col min="1027" max="1027" width="10.85546875" style="33" bestFit="1" customWidth="1"/>
    <col min="1028" max="1029" width="13.7109375" style="33" bestFit="1" customWidth="1"/>
    <col min="1030" max="1280" width="11.42578125" style="33" customWidth="1"/>
    <col min="1281" max="1281" width="9.140625" style="33"/>
    <col min="1282" max="1282" width="14.140625" style="33" bestFit="1" customWidth="1"/>
    <col min="1283" max="1283" width="10.85546875" style="33" bestFit="1" customWidth="1"/>
    <col min="1284" max="1285" width="13.7109375" style="33" bestFit="1" customWidth="1"/>
    <col min="1286" max="1536" width="11.42578125" style="33" customWidth="1"/>
    <col min="1537" max="1537" width="9.140625" style="33"/>
    <col min="1538" max="1538" width="14.140625" style="33" bestFit="1" customWidth="1"/>
    <col min="1539" max="1539" width="10.85546875" style="33" bestFit="1" customWidth="1"/>
    <col min="1540" max="1541" width="13.7109375" style="33" bestFit="1" customWidth="1"/>
    <col min="1542" max="1792" width="11.42578125" style="33" customWidth="1"/>
    <col min="1793" max="1793" width="9.140625" style="33"/>
    <col min="1794" max="1794" width="14.140625" style="33" bestFit="1" customWidth="1"/>
    <col min="1795" max="1795" width="10.85546875" style="33" bestFit="1" customWidth="1"/>
    <col min="1796" max="1797" width="13.7109375" style="33" bestFit="1" customWidth="1"/>
    <col min="1798" max="2048" width="11.42578125" style="33" customWidth="1"/>
    <col min="2049" max="2049" width="9.140625" style="33"/>
    <col min="2050" max="2050" width="14.140625" style="33" bestFit="1" customWidth="1"/>
    <col min="2051" max="2051" width="10.85546875" style="33" bestFit="1" customWidth="1"/>
    <col min="2052" max="2053" width="13.7109375" style="33" bestFit="1" customWidth="1"/>
    <col min="2054" max="2304" width="11.42578125" style="33" customWidth="1"/>
    <col min="2305" max="2305" width="9.140625" style="33"/>
    <col min="2306" max="2306" width="14.140625" style="33" bestFit="1" customWidth="1"/>
    <col min="2307" max="2307" width="10.85546875" style="33" bestFit="1" customWidth="1"/>
    <col min="2308" max="2309" width="13.7109375" style="33" bestFit="1" customWidth="1"/>
    <col min="2310" max="2560" width="11.42578125" style="33" customWidth="1"/>
    <col min="2561" max="2561" width="9.140625" style="33"/>
    <col min="2562" max="2562" width="14.140625" style="33" bestFit="1" customWidth="1"/>
    <col min="2563" max="2563" width="10.85546875" style="33" bestFit="1" customWidth="1"/>
    <col min="2564" max="2565" width="13.7109375" style="33" bestFit="1" customWidth="1"/>
    <col min="2566" max="2816" width="11.42578125" style="33" customWidth="1"/>
    <col min="2817" max="2817" width="9.140625" style="33"/>
    <col min="2818" max="2818" width="14.140625" style="33" bestFit="1" customWidth="1"/>
    <col min="2819" max="2819" width="10.85546875" style="33" bestFit="1" customWidth="1"/>
    <col min="2820" max="2821" width="13.7109375" style="33" bestFit="1" customWidth="1"/>
    <col min="2822" max="3072" width="11.42578125" style="33" customWidth="1"/>
    <col min="3073" max="3073" width="9.140625" style="33"/>
    <col min="3074" max="3074" width="14.140625" style="33" bestFit="1" customWidth="1"/>
    <col min="3075" max="3075" width="10.85546875" style="33" bestFit="1" customWidth="1"/>
    <col min="3076" max="3077" width="13.7109375" style="33" bestFit="1" customWidth="1"/>
    <col min="3078" max="3328" width="11.42578125" style="33" customWidth="1"/>
    <col min="3329" max="3329" width="9.140625" style="33"/>
    <col min="3330" max="3330" width="14.140625" style="33" bestFit="1" customWidth="1"/>
    <col min="3331" max="3331" width="10.85546875" style="33" bestFit="1" customWidth="1"/>
    <col min="3332" max="3333" width="13.7109375" style="33" bestFit="1" customWidth="1"/>
    <col min="3334" max="3584" width="11.42578125" style="33" customWidth="1"/>
    <col min="3585" max="3585" width="9.140625" style="33"/>
    <col min="3586" max="3586" width="14.140625" style="33" bestFit="1" customWidth="1"/>
    <col min="3587" max="3587" width="10.85546875" style="33" bestFit="1" customWidth="1"/>
    <col min="3588" max="3589" width="13.7109375" style="33" bestFit="1" customWidth="1"/>
    <col min="3590" max="3840" width="11.42578125" style="33" customWidth="1"/>
    <col min="3841" max="3841" width="9.140625" style="33"/>
    <col min="3842" max="3842" width="14.140625" style="33" bestFit="1" customWidth="1"/>
    <col min="3843" max="3843" width="10.85546875" style="33" bestFit="1" customWidth="1"/>
    <col min="3844" max="3845" width="13.7109375" style="33" bestFit="1" customWidth="1"/>
    <col min="3846" max="4096" width="11.42578125" style="33" customWidth="1"/>
    <col min="4097" max="4097" width="9.140625" style="33"/>
    <col min="4098" max="4098" width="14.140625" style="33" bestFit="1" customWidth="1"/>
    <col min="4099" max="4099" width="10.85546875" style="33" bestFit="1" customWidth="1"/>
    <col min="4100" max="4101" width="13.7109375" style="33" bestFit="1" customWidth="1"/>
    <col min="4102" max="4352" width="11.42578125" style="33" customWidth="1"/>
    <col min="4353" max="4353" width="9.140625" style="33"/>
    <col min="4354" max="4354" width="14.140625" style="33" bestFit="1" customWidth="1"/>
    <col min="4355" max="4355" width="10.85546875" style="33" bestFit="1" customWidth="1"/>
    <col min="4356" max="4357" width="13.7109375" style="33" bestFit="1" customWidth="1"/>
    <col min="4358" max="4608" width="11.42578125" style="33" customWidth="1"/>
    <col min="4609" max="4609" width="9.140625" style="33"/>
    <col min="4610" max="4610" width="14.140625" style="33" bestFit="1" customWidth="1"/>
    <col min="4611" max="4611" width="10.85546875" style="33" bestFit="1" customWidth="1"/>
    <col min="4612" max="4613" width="13.7109375" style="33" bestFit="1" customWidth="1"/>
    <col min="4614" max="4864" width="11.42578125" style="33" customWidth="1"/>
    <col min="4865" max="4865" width="9.140625" style="33"/>
    <col min="4866" max="4866" width="14.140625" style="33" bestFit="1" customWidth="1"/>
    <col min="4867" max="4867" width="10.85546875" style="33" bestFit="1" customWidth="1"/>
    <col min="4868" max="4869" width="13.7109375" style="33" bestFit="1" customWidth="1"/>
    <col min="4870" max="5120" width="11.42578125" style="33" customWidth="1"/>
    <col min="5121" max="5121" width="9.140625" style="33"/>
    <col min="5122" max="5122" width="14.140625" style="33" bestFit="1" customWidth="1"/>
    <col min="5123" max="5123" width="10.85546875" style="33" bestFit="1" customWidth="1"/>
    <col min="5124" max="5125" width="13.7109375" style="33" bestFit="1" customWidth="1"/>
    <col min="5126" max="5376" width="11.42578125" style="33" customWidth="1"/>
    <col min="5377" max="5377" width="9.140625" style="33"/>
    <col min="5378" max="5378" width="14.140625" style="33" bestFit="1" customWidth="1"/>
    <col min="5379" max="5379" width="10.85546875" style="33" bestFit="1" customWidth="1"/>
    <col min="5380" max="5381" width="13.7109375" style="33" bestFit="1" customWidth="1"/>
    <col min="5382" max="5632" width="11.42578125" style="33" customWidth="1"/>
    <col min="5633" max="5633" width="9.140625" style="33"/>
    <col min="5634" max="5634" width="14.140625" style="33" bestFit="1" customWidth="1"/>
    <col min="5635" max="5635" width="10.85546875" style="33" bestFit="1" customWidth="1"/>
    <col min="5636" max="5637" width="13.7109375" style="33" bestFit="1" customWidth="1"/>
    <col min="5638" max="5888" width="11.42578125" style="33" customWidth="1"/>
    <col min="5889" max="5889" width="9.140625" style="33"/>
    <col min="5890" max="5890" width="14.140625" style="33" bestFit="1" customWidth="1"/>
    <col min="5891" max="5891" width="10.85546875" style="33" bestFit="1" customWidth="1"/>
    <col min="5892" max="5893" width="13.7109375" style="33" bestFit="1" customWidth="1"/>
    <col min="5894" max="6144" width="11.42578125" style="33" customWidth="1"/>
    <col min="6145" max="6145" width="9.140625" style="33"/>
    <col min="6146" max="6146" width="14.140625" style="33" bestFit="1" customWidth="1"/>
    <col min="6147" max="6147" width="10.85546875" style="33" bestFit="1" customWidth="1"/>
    <col min="6148" max="6149" width="13.7109375" style="33" bestFit="1" customWidth="1"/>
    <col min="6150" max="6400" width="11.42578125" style="33" customWidth="1"/>
    <col min="6401" max="6401" width="9.140625" style="33"/>
    <col min="6402" max="6402" width="14.140625" style="33" bestFit="1" customWidth="1"/>
    <col min="6403" max="6403" width="10.85546875" style="33" bestFit="1" customWidth="1"/>
    <col min="6404" max="6405" width="13.7109375" style="33" bestFit="1" customWidth="1"/>
    <col min="6406" max="6656" width="11.42578125" style="33" customWidth="1"/>
    <col min="6657" max="6657" width="9.140625" style="33"/>
    <col min="6658" max="6658" width="14.140625" style="33" bestFit="1" customWidth="1"/>
    <col min="6659" max="6659" width="10.85546875" style="33" bestFit="1" customWidth="1"/>
    <col min="6660" max="6661" width="13.7109375" style="33" bestFit="1" customWidth="1"/>
    <col min="6662" max="6912" width="11.42578125" style="33" customWidth="1"/>
    <col min="6913" max="6913" width="9.140625" style="33"/>
    <col min="6914" max="6914" width="14.140625" style="33" bestFit="1" customWidth="1"/>
    <col min="6915" max="6915" width="10.85546875" style="33" bestFit="1" customWidth="1"/>
    <col min="6916" max="6917" width="13.7109375" style="33" bestFit="1" customWidth="1"/>
    <col min="6918" max="7168" width="11.42578125" style="33" customWidth="1"/>
    <col min="7169" max="7169" width="9.140625" style="33"/>
    <col min="7170" max="7170" width="14.140625" style="33" bestFit="1" customWidth="1"/>
    <col min="7171" max="7171" width="10.85546875" style="33" bestFit="1" customWidth="1"/>
    <col min="7172" max="7173" width="13.7109375" style="33" bestFit="1" customWidth="1"/>
    <col min="7174" max="7424" width="11.42578125" style="33" customWidth="1"/>
    <col min="7425" max="7425" width="9.140625" style="33"/>
    <col min="7426" max="7426" width="14.140625" style="33" bestFit="1" customWidth="1"/>
    <col min="7427" max="7427" width="10.85546875" style="33" bestFit="1" customWidth="1"/>
    <col min="7428" max="7429" width="13.7109375" style="33" bestFit="1" customWidth="1"/>
    <col min="7430" max="7680" width="11.42578125" style="33" customWidth="1"/>
    <col min="7681" max="7681" width="9.140625" style="33"/>
    <col min="7682" max="7682" width="14.140625" style="33" bestFit="1" customWidth="1"/>
    <col min="7683" max="7683" width="10.85546875" style="33" bestFit="1" customWidth="1"/>
    <col min="7684" max="7685" width="13.7109375" style="33" bestFit="1" customWidth="1"/>
    <col min="7686" max="7936" width="11.42578125" style="33" customWidth="1"/>
    <col min="7937" max="7937" width="9.140625" style="33"/>
    <col min="7938" max="7938" width="14.140625" style="33" bestFit="1" customWidth="1"/>
    <col min="7939" max="7939" width="10.85546875" style="33" bestFit="1" customWidth="1"/>
    <col min="7940" max="7941" width="13.7109375" style="33" bestFit="1" customWidth="1"/>
    <col min="7942" max="8192" width="11.42578125" style="33" customWidth="1"/>
    <col min="8193" max="8193" width="9.140625" style="33"/>
    <col min="8194" max="8194" width="14.140625" style="33" bestFit="1" customWidth="1"/>
    <col min="8195" max="8195" width="10.85546875" style="33" bestFit="1" customWidth="1"/>
    <col min="8196" max="8197" width="13.7109375" style="33" bestFit="1" customWidth="1"/>
    <col min="8198" max="8448" width="11.42578125" style="33" customWidth="1"/>
    <col min="8449" max="8449" width="9.140625" style="33"/>
    <col min="8450" max="8450" width="14.140625" style="33" bestFit="1" customWidth="1"/>
    <col min="8451" max="8451" width="10.85546875" style="33" bestFit="1" customWidth="1"/>
    <col min="8452" max="8453" width="13.7109375" style="33" bestFit="1" customWidth="1"/>
    <col min="8454" max="8704" width="11.42578125" style="33" customWidth="1"/>
    <col min="8705" max="8705" width="9.140625" style="33"/>
    <col min="8706" max="8706" width="14.140625" style="33" bestFit="1" customWidth="1"/>
    <col min="8707" max="8707" width="10.85546875" style="33" bestFit="1" customWidth="1"/>
    <col min="8708" max="8709" width="13.7109375" style="33" bestFit="1" customWidth="1"/>
    <col min="8710" max="8960" width="11.42578125" style="33" customWidth="1"/>
    <col min="8961" max="8961" width="9.140625" style="33"/>
    <col min="8962" max="8962" width="14.140625" style="33" bestFit="1" customWidth="1"/>
    <col min="8963" max="8963" width="10.85546875" style="33" bestFit="1" customWidth="1"/>
    <col min="8964" max="8965" width="13.7109375" style="33" bestFit="1" customWidth="1"/>
    <col min="8966" max="9216" width="11.42578125" style="33" customWidth="1"/>
    <col min="9217" max="9217" width="9.140625" style="33"/>
    <col min="9218" max="9218" width="14.140625" style="33" bestFit="1" customWidth="1"/>
    <col min="9219" max="9219" width="10.85546875" style="33" bestFit="1" customWidth="1"/>
    <col min="9220" max="9221" width="13.7109375" style="33" bestFit="1" customWidth="1"/>
    <col min="9222" max="9472" width="11.42578125" style="33" customWidth="1"/>
    <col min="9473" max="9473" width="9.140625" style="33"/>
    <col min="9474" max="9474" width="14.140625" style="33" bestFit="1" customWidth="1"/>
    <col min="9475" max="9475" width="10.85546875" style="33" bestFit="1" customWidth="1"/>
    <col min="9476" max="9477" width="13.7109375" style="33" bestFit="1" customWidth="1"/>
    <col min="9478" max="9728" width="11.42578125" style="33" customWidth="1"/>
    <col min="9729" max="9729" width="9.140625" style="33"/>
    <col min="9730" max="9730" width="14.140625" style="33" bestFit="1" customWidth="1"/>
    <col min="9731" max="9731" width="10.85546875" style="33" bestFit="1" customWidth="1"/>
    <col min="9732" max="9733" width="13.7109375" style="33" bestFit="1" customWidth="1"/>
    <col min="9734" max="9984" width="11.42578125" style="33" customWidth="1"/>
    <col min="9985" max="9985" width="9.140625" style="33"/>
    <col min="9986" max="9986" width="14.140625" style="33" bestFit="1" customWidth="1"/>
    <col min="9987" max="9987" width="10.85546875" style="33" bestFit="1" customWidth="1"/>
    <col min="9988" max="9989" width="13.7109375" style="33" bestFit="1" customWidth="1"/>
    <col min="9990" max="10240" width="11.42578125" style="33" customWidth="1"/>
    <col min="10241" max="10241" width="9.140625" style="33"/>
    <col min="10242" max="10242" width="14.140625" style="33" bestFit="1" customWidth="1"/>
    <col min="10243" max="10243" width="10.85546875" style="33" bestFit="1" customWidth="1"/>
    <col min="10244" max="10245" width="13.7109375" style="33" bestFit="1" customWidth="1"/>
    <col min="10246" max="10496" width="11.42578125" style="33" customWidth="1"/>
    <col min="10497" max="10497" width="9.140625" style="33"/>
    <col min="10498" max="10498" width="14.140625" style="33" bestFit="1" customWidth="1"/>
    <col min="10499" max="10499" width="10.85546875" style="33" bestFit="1" customWidth="1"/>
    <col min="10500" max="10501" width="13.7109375" style="33" bestFit="1" customWidth="1"/>
    <col min="10502" max="10752" width="11.42578125" style="33" customWidth="1"/>
    <col min="10753" max="10753" width="9.140625" style="33"/>
    <col min="10754" max="10754" width="14.140625" style="33" bestFit="1" customWidth="1"/>
    <col min="10755" max="10755" width="10.85546875" style="33" bestFit="1" customWidth="1"/>
    <col min="10756" max="10757" width="13.7109375" style="33" bestFit="1" customWidth="1"/>
    <col min="10758" max="11008" width="11.42578125" style="33" customWidth="1"/>
    <col min="11009" max="11009" width="9.140625" style="33"/>
    <col min="11010" max="11010" width="14.140625" style="33" bestFit="1" customWidth="1"/>
    <col min="11011" max="11011" width="10.85546875" style="33" bestFit="1" customWidth="1"/>
    <col min="11012" max="11013" width="13.7109375" style="33" bestFit="1" customWidth="1"/>
    <col min="11014" max="11264" width="11.42578125" style="33" customWidth="1"/>
    <col min="11265" max="11265" width="9.140625" style="33"/>
    <col min="11266" max="11266" width="14.140625" style="33" bestFit="1" customWidth="1"/>
    <col min="11267" max="11267" width="10.85546875" style="33" bestFit="1" customWidth="1"/>
    <col min="11268" max="11269" width="13.7109375" style="33" bestFit="1" customWidth="1"/>
    <col min="11270" max="11520" width="11.42578125" style="33" customWidth="1"/>
    <col min="11521" max="11521" width="9.140625" style="33"/>
    <col min="11522" max="11522" width="14.140625" style="33" bestFit="1" customWidth="1"/>
    <col min="11523" max="11523" width="10.85546875" style="33" bestFit="1" customWidth="1"/>
    <col min="11524" max="11525" width="13.7109375" style="33" bestFit="1" customWidth="1"/>
    <col min="11526" max="11776" width="11.42578125" style="33" customWidth="1"/>
    <col min="11777" max="11777" width="9.140625" style="33"/>
    <col min="11778" max="11778" width="14.140625" style="33" bestFit="1" customWidth="1"/>
    <col min="11779" max="11779" width="10.85546875" style="33" bestFit="1" customWidth="1"/>
    <col min="11780" max="11781" width="13.7109375" style="33" bestFit="1" customWidth="1"/>
    <col min="11782" max="12032" width="11.42578125" style="33" customWidth="1"/>
    <col min="12033" max="12033" width="9.140625" style="33"/>
    <col min="12034" max="12034" width="14.140625" style="33" bestFit="1" customWidth="1"/>
    <col min="12035" max="12035" width="10.85546875" style="33" bestFit="1" customWidth="1"/>
    <col min="12036" max="12037" width="13.7109375" style="33" bestFit="1" customWidth="1"/>
    <col min="12038" max="12288" width="11.42578125" style="33" customWidth="1"/>
    <col min="12289" max="12289" width="9.140625" style="33"/>
    <col min="12290" max="12290" width="14.140625" style="33" bestFit="1" customWidth="1"/>
    <col min="12291" max="12291" width="10.85546875" style="33" bestFit="1" customWidth="1"/>
    <col min="12292" max="12293" width="13.7109375" style="33" bestFit="1" customWidth="1"/>
    <col min="12294" max="12544" width="11.42578125" style="33" customWidth="1"/>
    <col min="12545" max="12545" width="9.140625" style="33"/>
    <col min="12546" max="12546" width="14.140625" style="33" bestFit="1" customWidth="1"/>
    <col min="12547" max="12547" width="10.85546875" style="33" bestFit="1" customWidth="1"/>
    <col min="12548" max="12549" width="13.7109375" style="33" bestFit="1" customWidth="1"/>
    <col min="12550" max="12800" width="11.42578125" style="33" customWidth="1"/>
    <col min="12801" max="12801" width="9.140625" style="33"/>
    <col min="12802" max="12802" width="14.140625" style="33" bestFit="1" customWidth="1"/>
    <col min="12803" max="12803" width="10.85546875" style="33" bestFit="1" customWidth="1"/>
    <col min="12804" max="12805" width="13.7109375" style="33" bestFit="1" customWidth="1"/>
    <col min="12806" max="13056" width="11.42578125" style="33" customWidth="1"/>
    <col min="13057" max="13057" width="9.140625" style="33"/>
    <col min="13058" max="13058" width="14.140625" style="33" bestFit="1" customWidth="1"/>
    <col min="13059" max="13059" width="10.85546875" style="33" bestFit="1" customWidth="1"/>
    <col min="13060" max="13061" width="13.7109375" style="33" bestFit="1" customWidth="1"/>
    <col min="13062" max="13312" width="11.42578125" style="33" customWidth="1"/>
    <col min="13313" max="13313" width="9.140625" style="33"/>
    <col min="13314" max="13314" width="14.140625" style="33" bestFit="1" customWidth="1"/>
    <col min="13315" max="13315" width="10.85546875" style="33" bestFit="1" customWidth="1"/>
    <col min="13316" max="13317" width="13.7109375" style="33" bestFit="1" customWidth="1"/>
    <col min="13318" max="13568" width="11.42578125" style="33" customWidth="1"/>
    <col min="13569" max="13569" width="9.140625" style="33"/>
    <col min="13570" max="13570" width="14.140625" style="33" bestFit="1" customWidth="1"/>
    <col min="13571" max="13571" width="10.85546875" style="33" bestFit="1" customWidth="1"/>
    <col min="13572" max="13573" width="13.7109375" style="33" bestFit="1" customWidth="1"/>
    <col min="13574" max="13824" width="11.42578125" style="33" customWidth="1"/>
    <col min="13825" max="13825" width="9.140625" style="33"/>
    <col min="13826" max="13826" width="14.140625" style="33" bestFit="1" customWidth="1"/>
    <col min="13827" max="13827" width="10.85546875" style="33" bestFit="1" customWidth="1"/>
    <col min="13828" max="13829" width="13.7109375" style="33" bestFit="1" customWidth="1"/>
    <col min="13830" max="14080" width="11.42578125" style="33" customWidth="1"/>
    <col min="14081" max="14081" width="9.140625" style="33"/>
    <col min="14082" max="14082" width="14.140625" style="33" bestFit="1" customWidth="1"/>
    <col min="14083" max="14083" width="10.85546875" style="33" bestFit="1" customWidth="1"/>
    <col min="14084" max="14085" width="13.7109375" style="33" bestFit="1" customWidth="1"/>
    <col min="14086" max="14336" width="11.42578125" style="33" customWidth="1"/>
    <col min="14337" max="14337" width="9.140625" style="33"/>
    <col min="14338" max="14338" width="14.140625" style="33" bestFit="1" customWidth="1"/>
    <col min="14339" max="14339" width="10.85546875" style="33" bestFit="1" customWidth="1"/>
    <col min="14340" max="14341" width="13.7109375" style="33" bestFit="1" customWidth="1"/>
    <col min="14342" max="14592" width="11.42578125" style="33" customWidth="1"/>
    <col min="14593" max="14593" width="9.140625" style="33"/>
    <col min="14594" max="14594" width="14.140625" style="33" bestFit="1" customWidth="1"/>
    <col min="14595" max="14595" width="10.85546875" style="33" bestFit="1" customWidth="1"/>
    <col min="14596" max="14597" width="13.7109375" style="33" bestFit="1" customWidth="1"/>
    <col min="14598" max="14848" width="11.42578125" style="33" customWidth="1"/>
    <col min="14849" max="14849" width="9.140625" style="33"/>
    <col min="14850" max="14850" width="14.140625" style="33" bestFit="1" customWidth="1"/>
    <col min="14851" max="14851" width="10.85546875" style="33" bestFit="1" customWidth="1"/>
    <col min="14852" max="14853" width="13.7109375" style="33" bestFit="1" customWidth="1"/>
    <col min="14854" max="15104" width="11.42578125" style="33" customWidth="1"/>
    <col min="15105" max="15105" width="9.140625" style="33"/>
    <col min="15106" max="15106" width="14.140625" style="33" bestFit="1" customWidth="1"/>
    <col min="15107" max="15107" width="10.85546875" style="33" bestFit="1" customWidth="1"/>
    <col min="15108" max="15109" width="13.7109375" style="33" bestFit="1" customWidth="1"/>
    <col min="15110" max="15360" width="11.42578125" style="33" customWidth="1"/>
    <col min="15361" max="15361" width="9.140625" style="33"/>
    <col min="15362" max="15362" width="14.140625" style="33" bestFit="1" customWidth="1"/>
    <col min="15363" max="15363" width="10.85546875" style="33" bestFit="1" customWidth="1"/>
    <col min="15364" max="15365" width="13.7109375" style="33" bestFit="1" customWidth="1"/>
    <col min="15366" max="15616" width="11.42578125" style="33" customWidth="1"/>
    <col min="15617" max="15617" width="9.140625" style="33"/>
    <col min="15618" max="15618" width="14.140625" style="33" bestFit="1" customWidth="1"/>
    <col min="15619" max="15619" width="10.85546875" style="33" bestFit="1" customWidth="1"/>
    <col min="15620" max="15621" width="13.7109375" style="33" bestFit="1" customWidth="1"/>
    <col min="15622" max="15872" width="11.42578125" style="33" customWidth="1"/>
    <col min="15873" max="15873" width="9.140625" style="33"/>
    <col min="15874" max="15874" width="14.140625" style="33" bestFit="1" customWidth="1"/>
    <col min="15875" max="15875" width="10.85546875" style="33" bestFit="1" customWidth="1"/>
    <col min="15876" max="15877" width="13.7109375" style="33" bestFit="1" customWidth="1"/>
    <col min="15878" max="16128" width="11.42578125" style="33" customWidth="1"/>
    <col min="16129" max="16129" width="9.140625" style="33"/>
    <col min="16130" max="16130" width="14.140625" style="33" bestFit="1" customWidth="1"/>
    <col min="16131" max="16131" width="10.85546875" style="33" bestFit="1" customWidth="1"/>
    <col min="16132" max="16133" width="13.7109375" style="33" bestFit="1" customWidth="1"/>
    <col min="16134" max="16384" width="11.42578125" style="33" customWidth="1"/>
  </cols>
  <sheetData>
    <row r="1" spans="2:507" s="40" customFormat="1" ht="35.1" customHeight="1" x14ac:dyDescent="0.25">
      <c r="B1" s="40" t="s">
        <v>144</v>
      </c>
      <c r="BC1" s="41"/>
    </row>
    <row r="3" spans="2:507" ht="15.75" thickBot="1" x14ac:dyDescent="0.3">
      <c r="B3" s="42" t="s">
        <v>0</v>
      </c>
      <c r="C3" s="43"/>
      <c r="D3" s="43"/>
      <c r="E3" s="44"/>
      <c r="F3" s="44"/>
      <c r="G3"/>
      <c r="H3" s="54" t="s">
        <v>151</v>
      </c>
      <c r="I3"/>
      <c r="J3"/>
      <c r="K3" s="54" t="s">
        <v>154</v>
      </c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</row>
    <row r="4" spans="2:507" x14ac:dyDescent="0.25">
      <c r="B4"/>
      <c r="C4"/>
      <c r="D4"/>
      <c r="E4"/>
      <c r="F4"/>
      <c r="G4"/>
      <c r="H4" s="54" t="s">
        <v>174</v>
      </c>
      <c r="I4"/>
      <c r="J4"/>
      <c r="K4" s="54" t="s">
        <v>174</v>
      </c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</row>
    <row r="5" spans="2:507" x14ac:dyDescent="0.25">
      <c r="B5" s="45" t="s">
        <v>16</v>
      </c>
      <c r="C5" t="s">
        <v>32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</row>
    <row r="6" spans="2:507" x14ac:dyDescent="0.25">
      <c r="B6"/>
      <c r="C6"/>
      <c r="D6"/>
      <c r="E6"/>
      <c r="F6"/>
      <c r="G6"/>
      <c r="H6"/>
      <c r="I6" s="54" t="s">
        <v>150</v>
      </c>
      <c r="J6"/>
      <c r="K6"/>
      <c r="L6" s="54" t="s">
        <v>150</v>
      </c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</row>
    <row r="7" spans="2:507" x14ac:dyDescent="0.25">
      <c r="B7" s="45" t="s">
        <v>145</v>
      </c>
      <c r="C7" s="52">
        <v>44742</v>
      </c>
      <c r="D7" s="46"/>
      <c r="E7" s="47"/>
      <c r="F7"/>
      <c r="G7"/>
      <c r="H7" s="55" t="s">
        <v>175</v>
      </c>
      <c r="I7">
        <v>-5.2808323960107373E-4</v>
      </c>
      <c r="J7"/>
      <c r="K7" s="55" t="s">
        <v>175</v>
      </c>
      <c r="L7">
        <v>-2.366080593674269E-6</v>
      </c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</row>
    <row r="8" spans="2:507" x14ac:dyDescent="0.25">
      <c r="B8" s="45" t="s">
        <v>3</v>
      </c>
      <c r="C8" s="47" t="s">
        <v>142</v>
      </c>
      <c r="D8" s="47"/>
      <c r="E8" s="48"/>
      <c r="F8"/>
      <c r="G8"/>
      <c r="H8" s="55" t="s">
        <v>176</v>
      </c>
      <c r="I8">
        <v>-6.7893779487349093E-10</v>
      </c>
      <c r="J8"/>
      <c r="K8" s="55" t="s">
        <v>177</v>
      </c>
      <c r="L8">
        <v>-5.441650989723712E-5</v>
      </c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</row>
    <row r="9" spans="2:507" x14ac:dyDescent="0.25">
      <c r="B9" s="45" t="s">
        <v>4</v>
      </c>
      <c r="C9" s="47" t="s">
        <v>143</v>
      </c>
      <c r="D9" s="47"/>
      <c r="E9" s="47"/>
      <c r="F9"/>
      <c r="G9"/>
      <c r="H9" s="55" t="s">
        <v>178</v>
      </c>
      <c r="I9">
        <v>1.1478960004751571E-9</v>
      </c>
      <c r="J9"/>
      <c r="K9" s="55" t="s">
        <v>179</v>
      </c>
      <c r="L9">
        <v>-4.6056310736730666E-5</v>
      </c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</row>
    <row r="10" spans="2:507" x14ac:dyDescent="0.25">
      <c r="B10"/>
      <c r="C10"/>
      <c r="D10"/>
      <c r="E10"/>
      <c r="F10"/>
      <c r="G10"/>
      <c r="H10" s="55" t="s">
        <v>180</v>
      </c>
      <c r="I10">
        <v>-6.2095750763546675E-10</v>
      </c>
      <c r="J10"/>
      <c r="K10" s="55" t="s">
        <v>181</v>
      </c>
      <c r="L10">
        <v>-4.9505067806876468E-5</v>
      </c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</row>
    <row r="11" spans="2:507" x14ac:dyDescent="0.25">
      <c r="B11" s="45" t="s">
        <v>146</v>
      </c>
      <c r="C11" s="49">
        <v>44841.767599525461</v>
      </c>
      <c r="D11" s="50"/>
      <c r="E11"/>
      <c r="F11"/>
      <c r="G11"/>
      <c r="H11" s="55" t="s">
        <v>177</v>
      </c>
      <c r="I11">
        <v>-1.9872459233738482E-10</v>
      </c>
      <c r="J11"/>
      <c r="K11" s="55" t="s">
        <v>182</v>
      </c>
      <c r="L11">
        <v>-5.4173564365100901E-5</v>
      </c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</row>
    <row r="12" spans="2:507" x14ac:dyDescent="0.25">
      <c r="G12"/>
      <c r="H12" s="55" t="s">
        <v>183</v>
      </c>
      <c r="I12">
        <v>-1.035118657455314E-10</v>
      </c>
      <c r="J12"/>
      <c r="K12" s="55" t="s">
        <v>184</v>
      </c>
      <c r="L12">
        <v>-5.7057664434978506E-5</v>
      </c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</row>
    <row r="13" spans="2:507" x14ac:dyDescent="0.25">
      <c r="B13" s="51" t="s">
        <v>147</v>
      </c>
      <c r="C13" s="51" t="s">
        <v>82</v>
      </c>
      <c r="D13" s="51" t="s">
        <v>148</v>
      </c>
      <c r="E13" s="51" t="s">
        <v>149</v>
      </c>
      <c r="F13" s="51" t="s">
        <v>150</v>
      </c>
      <c r="G13"/>
      <c r="H13" s="55" t="s">
        <v>185</v>
      </c>
      <c r="I13">
        <v>3.9710812416160479E-10</v>
      </c>
      <c r="J13"/>
      <c r="K13" s="55" t="s">
        <v>186</v>
      </c>
      <c r="L13">
        <v>-5.3530887555552908E-5</v>
      </c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</row>
    <row r="14" spans="2:507" x14ac:dyDescent="0.25">
      <c r="B14" s="33" t="s">
        <v>151</v>
      </c>
      <c r="C14" s="33" t="s">
        <v>152</v>
      </c>
      <c r="D14" s="33">
        <v>1</v>
      </c>
      <c r="E14" s="33" t="s">
        <v>153</v>
      </c>
      <c r="F14" s="53">
        <v>-0.3541227624577914</v>
      </c>
      <c r="G14"/>
      <c r="H14" s="55" t="s">
        <v>187</v>
      </c>
      <c r="I14">
        <v>-3.3393416742910631E-7</v>
      </c>
      <c r="J14"/>
      <c r="K14" s="55" t="s">
        <v>188</v>
      </c>
      <c r="L14">
        <v>-5.3521021754932008E-5</v>
      </c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</row>
    <row r="15" spans="2:507" x14ac:dyDescent="0.25">
      <c r="B15" s="33" t="s">
        <v>154</v>
      </c>
      <c r="C15" s="33" t="s">
        <v>152</v>
      </c>
      <c r="D15" s="33">
        <v>1</v>
      </c>
      <c r="E15" s="33" t="s">
        <v>153</v>
      </c>
      <c r="F15" s="53">
        <v>9.9808170146502562E-2</v>
      </c>
      <c r="G15"/>
      <c r="H15" s="55" t="s">
        <v>189</v>
      </c>
      <c r="I15">
        <v>8.6099400959938066E-6</v>
      </c>
      <c r="J15"/>
      <c r="K15" s="55" t="s">
        <v>190</v>
      </c>
      <c r="L15">
        <v>-5.3517133153491159E-5</v>
      </c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</row>
    <row r="16" spans="2:507" x14ac:dyDescent="0.25">
      <c r="G16"/>
      <c r="H16" s="55" t="s">
        <v>191</v>
      </c>
      <c r="I16">
        <v>-4.380170605031708E-4</v>
      </c>
      <c r="J16"/>
      <c r="K16" s="55" t="s">
        <v>192</v>
      </c>
      <c r="L16">
        <v>-5.410435340991171E-5</v>
      </c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</row>
    <row r="17" spans="2:507" x14ac:dyDescent="0.25">
      <c r="B17" s="51" t="s">
        <v>147</v>
      </c>
      <c r="C17" s="51" t="s">
        <v>82</v>
      </c>
      <c r="D17" s="51" t="s">
        <v>148</v>
      </c>
      <c r="E17" s="51" t="s">
        <v>150</v>
      </c>
      <c r="G17"/>
      <c r="H17" s="55" t="s">
        <v>193</v>
      </c>
      <c r="I17">
        <v>-7.2302341891372635E-6</v>
      </c>
      <c r="J17"/>
      <c r="K17" s="55" t="s">
        <v>194</v>
      </c>
      <c r="L17">
        <v>1.2744862942781765E-9</v>
      </c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</row>
    <row r="18" spans="2:507" x14ac:dyDescent="0.25">
      <c r="B18" s="33" t="s">
        <v>155</v>
      </c>
      <c r="C18" s="33" t="s">
        <v>156</v>
      </c>
      <c r="D18" s="33">
        <v>1</v>
      </c>
      <c r="E18" s="53">
        <v>0.62271176440458476</v>
      </c>
      <c r="G18"/>
      <c r="H18" s="55" t="s">
        <v>129</v>
      </c>
      <c r="I18">
        <v>-8.7827869134571301E-4</v>
      </c>
      <c r="J18"/>
      <c r="K18" s="55" t="s">
        <v>195</v>
      </c>
      <c r="L18">
        <v>8.9130480773746967E-10</v>
      </c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</row>
    <row r="19" spans="2:507" x14ac:dyDescent="0.25">
      <c r="B19" s="33" t="s">
        <v>157</v>
      </c>
      <c r="C19" s="33" t="s">
        <v>156</v>
      </c>
      <c r="D19" s="33">
        <v>0</v>
      </c>
      <c r="E19" s="53" t="s">
        <v>173</v>
      </c>
      <c r="G19"/>
      <c r="H19" s="55" t="s">
        <v>194</v>
      </c>
      <c r="I19">
        <v>-1.3365977677608498E-3</v>
      </c>
      <c r="J19"/>
      <c r="K19" s="55" t="s">
        <v>196</v>
      </c>
      <c r="L19">
        <v>-2.7409896574681625E-10</v>
      </c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</row>
    <row r="20" spans="2:507" x14ac:dyDescent="0.25">
      <c r="B20" s="33" t="s">
        <v>158</v>
      </c>
      <c r="C20" s="33" t="s">
        <v>156</v>
      </c>
      <c r="D20" s="33">
        <v>1</v>
      </c>
      <c r="E20" s="53">
        <v>2.5137642671438698E-2</v>
      </c>
      <c r="G20"/>
      <c r="H20" s="55" t="s">
        <v>195</v>
      </c>
      <c r="I20">
        <v>-1.8061168767076197E-3</v>
      </c>
      <c r="J20"/>
      <c r="K20" s="55" t="s">
        <v>197</v>
      </c>
      <c r="L20">
        <v>-3.3702463042573072E-10</v>
      </c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</row>
    <row r="21" spans="2:507" x14ac:dyDescent="0.25">
      <c r="B21" s="33" t="s">
        <v>159</v>
      </c>
      <c r="C21" s="33" t="s">
        <v>156</v>
      </c>
      <c r="D21" s="33">
        <v>0.1</v>
      </c>
      <c r="E21" s="53">
        <v>1.251161565451298</v>
      </c>
      <c r="G21"/>
      <c r="H21" s="55" t="s">
        <v>196</v>
      </c>
      <c r="I21">
        <v>-2.2533909711341948E-3</v>
      </c>
      <c r="J21"/>
      <c r="K21" s="55" t="s">
        <v>198</v>
      </c>
      <c r="L21">
        <v>-1.3724843483942095E-9</v>
      </c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</row>
    <row r="22" spans="2:507" x14ac:dyDescent="0.25">
      <c r="B22" s="33" t="s">
        <v>160</v>
      </c>
      <c r="C22" s="33" t="s">
        <v>156</v>
      </c>
      <c r="D22" s="33">
        <v>0</v>
      </c>
      <c r="E22" s="53" t="s">
        <v>173</v>
      </c>
      <c r="G22"/>
      <c r="H22" s="55" t="s">
        <v>197</v>
      </c>
      <c r="I22">
        <v>-2.7092811107536363E-3</v>
      </c>
      <c r="J22"/>
      <c r="K22" s="55" t="s">
        <v>199</v>
      </c>
      <c r="L22">
        <v>9.8680175142362714E-10</v>
      </c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</row>
    <row r="23" spans="2:507" x14ac:dyDescent="0.25">
      <c r="B23" s="33" t="s">
        <v>161</v>
      </c>
      <c r="C23" s="33" t="s">
        <v>156</v>
      </c>
      <c r="D23" s="33">
        <v>0</v>
      </c>
      <c r="E23" s="53" t="s">
        <v>173</v>
      </c>
      <c r="G23"/>
      <c r="H23" s="55" t="s">
        <v>198</v>
      </c>
      <c r="I23">
        <v>-3.2107889527992484E-3</v>
      </c>
      <c r="J23"/>
      <c r="K23" s="55" t="s">
        <v>200</v>
      </c>
      <c r="L23">
        <v>-2.5560358665188687E-5</v>
      </c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</row>
    <row r="24" spans="2:507" x14ac:dyDescent="0.25">
      <c r="B24" s="33" t="s">
        <v>162</v>
      </c>
      <c r="C24" s="33" t="s">
        <v>156</v>
      </c>
      <c r="D24" s="33">
        <v>1</v>
      </c>
      <c r="E24" s="53">
        <v>-3.2672479878079344</v>
      </c>
      <c r="G24"/>
      <c r="H24" s="55" t="s">
        <v>199</v>
      </c>
      <c r="I24">
        <v>-3.7012266211036149E-3</v>
      </c>
      <c r="J24"/>
      <c r="K24" s="55" t="s">
        <v>201</v>
      </c>
      <c r="L24">
        <v>8.7956067050754427E-2</v>
      </c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</row>
    <row r="25" spans="2:507" x14ac:dyDescent="0.25">
      <c r="B25" s="33" t="s">
        <v>163</v>
      </c>
      <c r="C25" s="33" t="s">
        <v>156</v>
      </c>
      <c r="D25" s="33">
        <v>0.01</v>
      </c>
      <c r="E25" s="53">
        <v>-1.7319592007867186</v>
      </c>
      <c r="G25"/>
      <c r="H25" s="55" t="s">
        <v>200</v>
      </c>
      <c r="I25">
        <v>-4.2011644798094494E-3</v>
      </c>
      <c r="J25"/>
      <c r="K25" s="55" t="s">
        <v>202</v>
      </c>
      <c r="L25">
        <v>-10.445719845569101</v>
      </c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</row>
    <row r="26" spans="2:507" x14ac:dyDescent="0.25">
      <c r="B26" s="33" t="s">
        <v>130</v>
      </c>
      <c r="C26" s="33" t="s">
        <v>156</v>
      </c>
      <c r="D26" s="33">
        <v>0</v>
      </c>
      <c r="E26" s="53" t="s">
        <v>173</v>
      </c>
      <c r="G26"/>
      <c r="H26" s="55" t="s">
        <v>201</v>
      </c>
      <c r="I26">
        <v>-9.5374230122047265E-3</v>
      </c>
      <c r="J26"/>
      <c r="K26" s="55" t="s">
        <v>203</v>
      </c>
      <c r="L26">
        <v>7.3661269371939397E-2</v>
      </c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</row>
    <row r="27" spans="2:507" x14ac:dyDescent="0.25">
      <c r="B27" s="33" t="s">
        <v>131</v>
      </c>
      <c r="C27" s="33" t="s">
        <v>156</v>
      </c>
      <c r="D27" s="33">
        <v>0.1</v>
      </c>
      <c r="E27" s="53">
        <v>-6.71539964990302E-2</v>
      </c>
      <c r="G27"/>
      <c r="H27" s="55" t="s">
        <v>202</v>
      </c>
      <c r="I27">
        <v>-0.60115707828020959</v>
      </c>
      <c r="J27"/>
      <c r="K27" s="55" t="s">
        <v>204</v>
      </c>
      <c r="L27">
        <v>13.640937167330378</v>
      </c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</row>
    <row r="28" spans="2:507" x14ac:dyDescent="0.25">
      <c r="B28" s="33" t="s">
        <v>164</v>
      </c>
      <c r="C28" s="33" t="s">
        <v>156</v>
      </c>
      <c r="D28" s="33">
        <v>0.01</v>
      </c>
      <c r="E28" s="53">
        <v>-3.385037799749739</v>
      </c>
      <c r="G28"/>
      <c r="H28" s="55" t="s">
        <v>203</v>
      </c>
      <c r="I28">
        <v>5.6173100047317348E-2</v>
      </c>
      <c r="J28"/>
      <c r="K28" s="55" t="s">
        <v>205</v>
      </c>
      <c r="L28">
        <v>-0.36875332330600941</v>
      </c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</row>
    <row r="29" spans="2:507" x14ac:dyDescent="0.25">
      <c r="B29" s="33" t="s">
        <v>165</v>
      </c>
      <c r="C29" s="33" t="s">
        <v>156</v>
      </c>
      <c r="D29" s="33">
        <v>0.01</v>
      </c>
      <c r="E29" s="53">
        <v>-0.84289440193873588</v>
      </c>
      <c r="G29"/>
      <c r="H29" s="55" t="s">
        <v>204</v>
      </c>
      <c r="I29">
        <v>6.6450433278589571E-2</v>
      </c>
      <c r="J29"/>
      <c r="K29" s="55" t="s">
        <v>206</v>
      </c>
      <c r="L29">
        <v>3.0992101808521966E-2</v>
      </c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</row>
    <row r="30" spans="2:507" x14ac:dyDescent="0.25">
      <c r="B30" s="33" t="s">
        <v>166</v>
      </c>
      <c r="C30" s="33" t="s">
        <v>156</v>
      </c>
      <c r="D30" s="33">
        <v>0.01</v>
      </c>
      <c r="E30" s="53">
        <v>-0.84289440193663268</v>
      </c>
      <c r="G30"/>
      <c r="H30" s="55" t="s">
        <v>205</v>
      </c>
      <c r="I30">
        <v>-1.8665650123693922E-2</v>
      </c>
      <c r="J30"/>
      <c r="K30" s="55" t="s">
        <v>128</v>
      </c>
      <c r="L30">
        <v>5.4748384344009082E-2</v>
      </c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</row>
    <row r="31" spans="2:507" x14ac:dyDescent="0.25">
      <c r="B31" s="33" t="s">
        <v>167</v>
      </c>
      <c r="C31" s="33" t="s">
        <v>156</v>
      </c>
      <c r="D31" s="33">
        <v>0</v>
      </c>
      <c r="E31" s="53" t="s">
        <v>173</v>
      </c>
      <c r="G31"/>
      <c r="H31" s="55" t="s">
        <v>206</v>
      </c>
      <c r="I31">
        <v>-9.0848861631229738E-3</v>
      </c>
      <c r="J31"/>
      <c r="K31" s="55" t="s">
        <v>207</v>
      </c>
      <c r="L31">
        <v>5.5314800882968029E-2</v>
      </c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</row>
    <row r="32" spans="2:507" x14ac:dyDescent="0.25">
      <c r="B32" s="33" t="s">
        <v>168</v>
      </c>
      <c r="C32" s="33" t="s">
        <v>156</v>
      </c>
      <c r="D32" s="33">
        <v>0.1</v>
      </c>
      <c r="E32" s="53">
        <v>-1.5586255462229701</v>
      </c>
      <c r="G32"/>
      <c r="H32" s="55" t="s">
        <v>128</v>
      </c>
      <c r="I32">
        <v>2.0527148559608577E-2</v>
      </c>
      <c r="J32"/>
      <c r="K32" s="55" t="s">
        <v>208</v>
      </c>
      <c r="L32">
        <v>-2.6430333468084086</v>
      </c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</row>
    <row r="33" spans="2:507" x14ac:dyDescent="0.25">
      <c r="B33" s="33" t="s">
        <v>169</v>
      </c>
      <c r="C33" s="33" t="s">
        <v>156</v>
      </c>
      <c r="D33" s="33">
        <v>1</v>
      </c>
      <c r="E33" s="53">
        <v>0</v>
      </c>
      <c r="G33"/>
      <c r="H33" s="55" t="s">
        <v>207</v>
      </c>
      <c r="I33">
        <v>7.071726687638602E-2</v>
      </c>
      <c r="J33"/>
      <c r="K33" s="55" t="s">
        <v>209</v>
      </c>
      <c r="L33">
        <v>-0.38579129717516025</v>
      </c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</row>
    <row r="34" spans="2:507" x14ac:dyDescent="0.25">
      <c r="B34" s="33" t="s">
        <v>170</v>
      </c>
      <c r="C34" s="33" t="s">
        <v>156</v>
      </c>
      <c r="D34" s="33">
        <v>1</v>
      </c>
      <c r="E34" s="53">
        <v>0</v>
      </c>
      <c r="G34"/>
      <c r="H34" s="55" t="s">
        <v>208</v>
      </c>
      <c r="I34">
        <v>7.7848497873446831E-2</v>
      </c>
      <c r="J34"/>
      <c r="K34" s="55" t="s">
        <v>210</v>
      </c>
      <c r="L34">
        <v>0</v>
      </c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</row>
    <row r="35" spans="2:507" x14ac:dyDescent="0.25">
      <c r="B35" s="33" t="s">
        <v>171</v>
      </c>
      <c r="C35" s="33" t="s">
        <v>156</v>
      </c>
      <c r="D35" s="33">
        <v>1</v>
      </c>
      <c r="E35" s="53">
        <v>0.66826486163995469</v>
      </c>
      <c r="G35"/>
      <c r="H35" s="55" t="s">
        <v>209</v>
      </c>
      <c r="I35">
        <v>1.3667728542998248E-2</v>
      </c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</row>
    <row r="36" spans="2:507" x14ac:dyDescent="0.25">
      <c r="B36" s="33" t="s">
        <v>172</v>
      </c>
      <c r="C36" s="33" t="s">
        <v>156</v>
      </c>
      <c r="D36" s="33">
        <v>1</v>
      </c>
      <c r="E36" s="53">
        <v>0</v>
      </c>
      <c r="G36"/>
      <c r="H36" s="55" t="s">
        <v>210</v>
      </c>
      <c r="I36">
        <v>0</v>
      </c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</row>
    <row r="37" spans="2:507" x14ac:dyDescent="0.25"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</row>
    <row r="38" spans="2:507" x14ac:dyDescent="0.25">
      <c r="G38"/>
      <c r="H38" s="54" t="s">
        <v>155</v>
      </c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</row>
    <row r="39" spans="2:507" x14ac:dyDescent="0.25">
      <c r="G39"/>
      <c r="H39" s="54" t="s">
        <v>211</v>
      </c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</row>
    <row r="40" spans="2:507" x14ac:dyDescent="0.25"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</row>
    <row r="41" spans="2:507" x14ac:dyDescent="0.25">
      <c r="G41"/>
      <c r="H41"/>
      <c r="I41" s="55" t="s">
        <v>196</v>
      </c>
      <c r="J41" s="55" t="s">
        <v>201</v>
      </c>
      <c r="K41" s="55" t="s">
        <v>206</v>
      </c>
      <c r="L41" s="55" t="s">
        <v>128</v>
      </c>
      <c r="M41" s="55" t="s">
        <v>208</v>
      </c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</row>
    <row r="42" spans="2:507" x14ac:dyDescent="0.25">
      <c r="G42"/>
      <c r="H42" s="54" t="s">
        <v>212</v>
      </c>
      <c r="I42">
        <v>0</v>
      </c>
      <c r="J42">
        <v>0</v>
      </c>
      <c r="K42">
        <v>0</v>
      </c>
      <c r="L42">
        <v>0.62271176440458476</v>
      </c>
      <c r="M42">
        <v>0</v>
      </c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</row>
    <row r="43" spans="2:507" x14ac:dyDescent="0.25"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</row>
    <row r="44" spans="2:507" x14ac:dyDescent="0.25">
      <c r="G44"/>
      <c r="H44" s="54" t="s">
        <v>158</v>
      </c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</row>
    <row r="45" spans="2:507" x14ac:dyDescent="0.25">
      <c r="G45"/>
      <c r="H45" s="54" t="s">
        <v>211</v>
      </c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</row>
    <row r="46" spans="2:507" x14ac:dyDescent="0.25"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</row>
    <row r="47" spans="2:507" x14ac:dyDescent="0.25">
      <c r="G47"/>
      <c r="H47"/>
      <c r="I47" s="55" t="s">
        <v>178</v>
      </c>
      <c r="J47" s="55" t="s">
        <v>177</v>
      </c>
      <c r="K47" s="55" t="s">
        <v>187</v>
      </c>
      <c r="L47" s="55" t="s">
        <v>213</v>
      </c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</row>
    <row r="48" spans="2:507" x14ac:dyDescent="0.25">
      <c r="G48"/>
      <c r="H48" s="54" t="s">
        <v>212</v>
      </c>
      <c r="I48">
        <v>0</v>
      </c>
      <c r="J48">
        <v>0</v>
      </c>
      <c r="K48">
        <v>4.8585263812128687E-8</v>
      </c>
      <c r="L48">
        <v>2.5137594086174886E-2</v>
      </c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</row>
    <row r="49" spans="7:507" x14ac:dyDescent="0.25"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</row>
    <row r="50" spans="7:507" x14ac:dyDescent="0.25">
      <c r="G50"/>
      <c r="H50" s="54" t="s">
        <v>159</v>
      </c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</row>
    <row r="51" spans="7:507" x14ac:dyDescent="0.25">
      <c r="G51"/>
      <c r="H51" s="54" t="s">
        <v>211</v>
      </c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</row>
    <row r="52" spans="7:507" x14ac:dyDescent="0.25"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</row>
    <row r="53" spans="7:507" x14ac:dyDescent="0.25">
      <c r="G53"/>
      <c r="H53"/>
      <c r="I53" s="55" t="s">
        <v>191</v>
      </c>
      <c r="J53" s="55" t="s">
        <v>129</v>
      </c>
      <c r="K53" s="55" t="s">
        <v>196</v>
      </c>
      <c r="L53" s="55" t="s">
        <v>201</v>
      </c>
      <c r="M53" s="55" t="s">
        <v>128</v>
      </c>
      <c r="N53" s="55" t="s">
        <v>208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</row>
    <row r="54" spans="7:507" x14ac:dyDescent="0.25">
      <c r="G54"/>
      <c r="H54" s="54" t="s">
        <v>212</v>
      </c>
      <c r="I54">
        <v>0</v>
      </c>
      <c r="J54">
        <v>-0.28093565623532868</v>
      </c>
      <c r="K54">
        <v>-3.5453240343485959E-10</v>
      </c>
      <c r="L54">
        <v>0</v>
      </c>
      <c r="M54">
        <v>1.5320971618274939</v>
      </c>
      <c r="N54">
        <v>6.0213665165065322E-8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</row>
    <row r="55" spans="7:507" x14ac:dyDescent="0.25"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</row>
    <row r="56" spans="7:507" x14ac:dyDescent="0.25">
      <c r="G56"/>
      <c r="H56" s="54" t="s">
        <v>162</v>
      </c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</row>
    <row r="57" spans="7:507" x14ac:dyDescent="0.25">
      <c r="G57"/>
      <c r="H57" s="54" t="s">
        <v>211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</row>
    <row r="58" spans="7:507" x14ac:dyDescent="0.25"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</row>
    <row r="59" spans="7:507" x14ac:dyDescent="0.25">
      <c r="G59"/>
      <c r="H59"/>
      <c r="I59" s="55" t="s">
        <v>191</v>
      </c>
      <c r="J59" s="55" t="s">
        <v>129</v>
      </c>
      <c r="K59" s="55" t="s">
        <v>194</v>
      </c>
      <c r="L59" s="55" t="s">
        <v>195</v>
      </c>
      <c r="M59" s="55" t="s">
        <v>196</v>
      </c>
      <c r="N59" s="55" t="s">
        <v>197</v>
      </c>
      <c r="O59" s="55" t="s">
        <v>198</v>
      </c>
      <c r="P59" s="55" t="s">
        <v>199</v>
      </c>
      <c r="Q59" s="55" t="s">
        <v>200</v>
      </c>
      <c r="R59" s="55" t="s">
        <v>201</v>
      </c>
      <c r="S59" s="55" t="s">
        <v>206</v>
      </c>
      <c r="T59" s="55" t="s">
        <v>128</v>
      </c>
      <c r="U59" s="55" t="s">
        <v>207</v>
      </c>
      <c r="V59" s="55" t="s">
        <v>208</v>
      </c>
      <c r="W59" s="55" t="s">
        <v>214</v>
      </c>
      <c r="X59" s="55" t="s">
        <v>209</v>
      </c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</row>
    <row r="60" spans="7:507" x14ac:dyDescent="0.25">
      <c r="G60"/>
      <c r="H60" s="54" t="s">
        <v>212</v>
      </c>
      <c r="I60">
        <v>0</v>
      </c>
      <c r="J60">
        <v>0.32811076050745669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-3.595358748315391</v>
      </c>
      <c r="U60">
        <v>0</v>
      </c>
      <c r="V60">
        <v>0</v>
      </c>
      <c r="W60">
        <v>0</v>
      </c>
      <c r="X60">
        <v>0</v>
      </c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</row>
    <row r="61" spans="7:507" x14ac:dyDescent="0.25"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</row>
    <row r="62" spans="7:507" x14ac:dyDescent="0.25">
      <c r="G62"/>
      <c r="H62" s="54" t="s">
        <v>163</v>
      </c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</row>
    <row r="63" spans="7:507" x14ac:dyDescent="0.25">
      <c r="G63"/>
      <c r="H63" s="54" t="s">
        <v>211</v>
      </c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</row>
    <row r="64" spans="7:507" x14ac:dyDescent="0.25"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</row>
    <row r="65" spans="7:507" x14ac:dyDescent="0.25">
      <c r="G65"/>
      <c r="H65"/>
      <c r="I65" s="55" t="s">
        <v>129</v>
      </c>
      <c r="J65" s="55" t="s">
        <v>196</v>
      </c>
      <c r="K65" s="55" t="s">
        <v>198</v>
      </c>
      <c r="L65" s="55" t="s">
        <v>201</v>
      </c>
      <c r="M65" s="55" t="s">
        <v>206</v>
      </c>
      <c r="N65" s="55" t="s">
        <v>128</v>
      </c>
      <c r="O65" s="55" t="s">
        <v>207</v>
      </c>
      <c r="P65" s="55" t="s">
        <v>208</v>
      </c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</row>
    <row r="66" spans="7:507" x14ac:dyDescent="0.25">
      <c r="G66"/>
      <c r="H66" s="54" t="s">
        <v>212</v>
      </c>
      <c r="I66">
        <v>4.6799928965469917E-2</v>
      </c>
      <c r="J66">
        <v>4.8657966544851661E-11</v>
      </c>
      <c r="K66">
        <v>0</v>
      </c>
      <c r="L66">
        <v>0</v>
      </c>
      <c r="M66">
        <v>0</v>
      </c>
      <c r="N66">
        <v>-1.77875905732094</v>
      </c>
      <c r="O66">
        <v>-7.2479906521039084E-8</v>
      </c>
      <c r="P66">
        <v>0</v>
      </c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</row>
    <row r="67" spans="7:507" x14ac:dyDescent="0.25"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</row>
    <row r="68" spans="7:507" x14ac:dyDescent="0.25">
      <c r="G68"/>
      <c r="H68" s="54" t="s">
        <v>131</v>
      </c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</row>
    <row r="69" spans="7:507" x14ac:dyDescent="0.25">
      <c r="G69"/>
      <c r="H69" s="54" t="s">
        <v>211</v>
      </c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</row>
    <row r="70" spans="7:507" x14ac:dyDescent="0.25"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</row>
    <row r="71" spans="7:507" x14ac:dyDescent="0.25">
      <c r="G71"/>
      <c r="H71"/>
      <c r="I71" s="55" t="s">
        <v>191</v>
      </c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</row>
    <row r="72" spans="7:507" x14ac:dyDescent="0.25">
      <c r="G72"/>
      <c r="H72" s="54" t="s">
        <v>212</v>
      </c>
      <c r="I72">
        <v>-6.71539964990302E-2</v>
      </c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</row>
    <row r="73" spans="7:507" x14ac:dyDescent="0.25"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</row>
    <row r="74" spans="7:507" x14ac:dyDescent="0.25">
      <c r="G74"/>
      <c r="H74" s="54" t="s">
        <v>164</v>
      </c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</row>
    <row r="75" spans="7:507" x14ac:dyDescent="0.25">
      <c r="G75"/>
      <c r="H75" s="54" t="s">
        <v>211</v>
      </c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</row>
    <row r="76" spans="7:507" x14ac:dyDescent="0.25"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</row>
    <row r="77" spans="7:507" x14ac:dyDescent="0.25">
      <c r="G77"/>
      <c r="H77"/>
      <c r="I77" s="55" t="s">
        <v>191</v>
      </c>
      <c r="J77" s="55" t="s">
        <v>129</v>
      </c>
      <c r="K77" s="55" t="s">
        <v>196</v>
      </c>
      <c r="L77" s="55" t="s">
        <v>201</v>
      </c>
      <c r="M77" s="55" t="s">
        <v>128</v>
      </c>
      <c r="N77" s="55" t="s">
        <v>208</v>
      </c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</row>
    <row r="78" spans="7:507" x14ac:dyDescent="0.25">
      <c r="G78"/>
      <c r="H78" s="54" t="s">
        <v>212</v>
      </c>
      <c r="I78">
        <v>0</v>
      </c>
      <c r="J78">
        <v>1.6623513256922706</v>
      </c>
      <c r="K78">
        <v>0</v>
      </c>
      <c r="L78">
        <v>0</v>
      </c>
      <c r="M78">
        <v>-5.0473891254420096</v>
      </c>
      <c r="N78">
        <v>0</v>
      </c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</row>
    <row r="79" spans="7:507" x14ac:dyDescent="0.25"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</row>
    <row r="80" spans="7:507" x14ac:dyDescent="0.25">
      <c r="G80"/>
      <c r="H80" s="54" t="s">
        <v>165</v>
      </c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</row>
    <row r="81" spans="7:507" x14ac:dyDescent="0.25">
      <c r="G81"/>
      <c r="H81" s="54" t="s">
        <v>211</v>
      </c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</row>
    <row r="82" spans="7:507" x14ac:dyDescent="0.25"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</row>
    <row r="83" spans="7:507" x14ac:dyDescent="0.25">
      <c r="G83"/>
      <c r="H83"/>
      <c r="I83" s="55" t="s">
        <v>191</v>
      </c>
      <c r="J83" s="55" t="s">
        <v>129</v>
      </c>
      <c r="K83" s="55" t="s">
        <v>196</v>
      </c>
      <c r="L83" s="55" t="s">
        <v>201</v>
      </c>
      <c r="M83" s="55" t="s">
        <v>128</v>
      </c>
      <c r="N83" s="55" t="s">
        <v>208</v>
      </c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</row>
    <row r="84" spans="7:507" x14ac:dyDescent="0.25">
      <c r="G84"/>
      <c r="H84" s="54" t="s">
        <v>212</v>
      </c>
      <c r="I84">
        <v>0</v>
      </c>
      <c r="J84">
        <v>-7.1747060875793522E-2</v>
      </c>
      <c r="K84">
        <v>0</v>
      </c>
      <c r="L84">
        <v>0</v>
      </c>
      <c r="M84">
        <v>-0.77114734106294236</v>
      </c>
      <c r="N84">
        <v>0</v>
      </c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</row>
    <row r="85" spans="7:507" x14ac:dyDescent="0.25"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</row>
    <row r="86" spans="7:507" x14ac:dyDescent="0.25">
      <c r="G86"/>
      <c r="H86" s="54" t="s">
        <v>166</v>
      </c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</row>
    <row r="87" spans="7:507" x14ac:dyDescent="0.25">
      <c r="G87"/>
      <c r="H87" s="54" t="s">
        <v>211</v>
      </c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</row>
    <row r="88" spans="7:507" x14ac:dyDescent="0.25"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</row>
    <row r="89" spans="7:507" x14ac:dyDescent="0.25">
      <c r="G89"/>
      <c r="H89"/>
      <c r="I89" s="55" t="s">
        <v>191</v>
      </c>
      <c r="J89" s="55" t="s">
        <v>129</v>
      </c>
      <c r="K89" s="55" t="s">
        <v>196</v>
      </c>
      <c r="L89" s="55" t="s">
        <v>201</v>
      </c>
      <c r="M89" s="55" t="s">
        <v>128</v>
      </c>
      <c r="N89" s="55" t="s">
        <v>208</v>
      </c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</row>
    <row r="90" spans="7:507" x14ac:dyDescent="0.25">
      <c r="G90"/>
      <c r="H90" s="54" t="s">
        <v>212</v>
      </c>
      <c r="I90">
        <v>0</v>
      </c>
      <c r="J90">
        <v>-7.1747060960092313E-2</v>
      </c>
      <c r="K90">
        <v>0</v>
      </c>
      <c r="L90">
        <v>0</v>
      </c>
      <c r="M90">
        <v>-0.77114734097654036</v>
      </c>
      <c r="N90">
        <v>0</v>
      </c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</row>
    <row r="91" spans="7:507" x14ac:dyDescent="0.25"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</row>
    <row r="92" spans="7:507" x14ac:dyDescent="0.25">
      <c r="G92"/>
      <c r="H92" s="54" t="s">
        <v>168</v>
      </c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</row>
    <row r="93" spans="7:507" x14ac:dyDescent="0.25">
      <c r="G93"/>
      <c r="H93" s="54" t="s">
        <v>211</v>
      </c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</row>
    <row r="94" spans="7:507" x14ac:dyDescent="0.25"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</row>
    <row r="95" spans="7:507" x14ac:dyDescent="0.25">
      <c r="G95"/>
      <c r="H95"/>
      <c r="I95" s="55" t="s">
        <v>191</v>
      </c>
      <c r="J95" s="55" t="s">
        <v>129</v>
      </c>
      <c r="K95" s="55" t="s">
        <v>196</v>
      </c>
      <c r="L95" s="55" t="s">
        <v>201</v>
      </c>
      <c r="M95" s="55" t="s">
        <v>128</v>
      </c>
      <c r="N95" s="55" t="s">
        <v>208</v>
      </c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</row>
    <row r="96" spans="7:507" x14ac:dyDescent="0.25">
      <c r="G96"/>
      <c r="H96" s="54" t="s">
        <v>212</v>
      </c>
      <c r="I96">
        <v>0</v>
      </c>
      <c r="J96">
        <v>0.70861285423359277</v>
      </c>
      <c r="K96">
        <v>8.7266016635112464E-10</v>
      </c>
      <c r="L96">
        <v>0</v>
      </c>
      <c r="M96">
        <v>-2.2672383011309307</v>
      </c>
      <c r="N96">
        <v>-1.0019829232987831E-7</v>
      </c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</row>
    <row r="97" spans="7:507" x14ac:dyDescent="0.25"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</row>
    <row r="98" spans="7:507" x14ac:dyDescent="0.25">
      <c r="G98"/>
      <c r="H98" s="54" t="s">
        <v>215</v>
      </c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</row>
    <row r="99" spans="7:507" x14ac:dyDescent="0.25">
      <c r="G99"/>
      <c r="H99" s="54" t="s">
        <v>211</v>
      </c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</row>
    <row r="100" spans="7:507" x14ac:dyDescent="0.25"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</row>
    <row r="101" spans="7:507" x14ac:dyDescent="0.25">
      <c r="G101"/>
      <c r="H101"/>
      <c r="I101" s="54">
        <v>-300</v>
      </c>
      <c r="J101" s="54">
        <v>-150</v>
      </c>
      <c r="K101" s="54">
        <v>-100</v>
      </c>
      <c r="L101" s="54">
        <v>-50</v>
      </c>
      <c r="M101" s="54">
        <v>-25</v>
      </c>
      <c r="N101" s="54">
        <v>0</v>
      </c>
      <c r="O101" s="54">
        <v>25</v>
      </c>
      <c r="P101" s="54">
        <v>50</v>
      </c>
      <c r="Q101" s="54">
        <v>100</v>
      </c>
      <c r="R101" s="54">
        <v>150</v>
      </c>
      <c r="S101" s="54">
        <v>300</v>
      </c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</row>
    <row r="102" spans="7:507" x14ac:dyDescent="0.25">
      <c r="G102"/>
      <c r="H102" s="54" t="s">
        <v>212</v>
      </c>
      <c r="I102">
        <v>-5.6531018203997974E-2</v>
      </c>
      <c r="J102">
        <v>-0.25179623557363584</v>
      </c>
      <c r="K102">
        <v>1.9473280981563903</v>
      </c>
      <c r="L102">
        <v>-0.39292592798182113</v>
      </c>
      <c r="M102">
        <v>0.17556918579390413</v>
      </c>
      <c r="N102">
        <v>4.8286385854185028</v>
      </c>
      <c r="O102">
        <v>-0.55855843795603732</v>
      </c>
      <c r="P102">
        <v>1.099976333164193</v>
      </c>
      <c r="Q102">
        <v>-5.8089065833266886</v>
      </c>
      <c r="R102">
        <v>-0.11578418694642778</v>
      </c>
      <c r="S102">
        <v>-0.19874495090442679</v>
      </c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</row>
    <row r="103" spans="7:507" x14ac:dyDescent="0.25"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</row>
    <row r="104" spans="7:507" x14ac:dyDescent="0.25"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</row>
    <row r="105" spans="7:507" x14ac:dyDescent="0.25"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</row>
    <row r="106" spans="7:507" x14ac:dyDescent="0.25"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</row>
    <row r="107" spans="7:507" x14ac:dyDescent="0.25"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</row>
    <row r="108" spans="7:507" x14ac:dyDescent="0.25"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</row>
    <row r="109" spans="7:507" x14ac:dyDescent="0.25"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</row>
    <row r="110" spans="7:507" x14ac:dyDescent="0.25"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</row>
    <row r="111" spans="7:507" x14ac:dyDescent="0.25"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</row>
    <row r="112" spans="7:507" x14ac:dyDescent="0.25"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</row>
    <row r="113" spans="7:507" x14ac:dyDescent="0.25"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</row>
    <row r="114" spans="7:507" x14ac:dyDescent="0.25"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</row>
    <row r="115" spans="7:507" x14ac:dyDescent="0.25"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</row>
    <row r="116" spans="7:507" x14ac:dyDescent="0.25"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</row>
    <row r="117" spans="7:507" x14ac:dyDescent="0.25"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</row>
    <row r="118" spans="7:507" x14ac:dyDescent="0.25"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</row>
    <row r="119" spans="7:507" x14ac:dyDescent="0.25"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</row>
    <row r="120" spans="7:507" x14ac:dyDescent="0.25"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</row>
    <row r="121" spans="7:507" x14ac:dyDescent="0.25"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</row>
    <row r="122" spans="7:507" x14ac:dyDescent="0.25"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</row>
    <row r="123" spans="7:507" x14ac:dyDescent="0.25"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</row>
    <row r="124" spans="7:507" x14ac:dyDescent="0.25"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</row>
    <row r="125" spans="7:507" x14ac:dyDescent="0.25"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</row>
    <row r="126" spans="7:507" x14ac:dyDescent="0.25"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</row>
    <row r="127" spans="7:507" x14ac:dyDescent="0.25"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</row>
    <row r="128" spans="7:507" x14ac:dyDescent="0.25"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</row>
    <row r="129" spans="7:507" x14ac:dyDescent="0.25"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</row>
    <row r="130" spans="7:507" x14ac:dyDescent="0.25"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</row>
    <row r="131" spans="7:507" x14ac:dyDescent="0.25"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</row>
    <row r="132" spans="7:507" x14ac:dyDescent="0.25"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</row>
    <row r="133" spans="7:507" x14ac:dyDescent="0.25"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</row>
    <row r="134" spans="7:507" x14ac:dyDescent="0.25"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</row>
    <row r="135" spans="7:507" x14ac:dyDescent="0.25"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</row>
    <row r="136" spans="7:507" x14ac:dyDescent="0.25"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</row>
    <row r="137" spans="7:507" x14ac:dyDescent="0.25"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</row>
    <row r="138" spans="7:507" x14ac:dyDescent="0.25"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</row>
    <row r="139" spans="7:507" x14ac:dyDescent="0.25"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</row>
    <row r="140" spans="7:507" x14ac:dyDescent="0.25"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</row>
    <row r="141" spans="7:507" x14ac:dyDescent="0.25"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</row>
    <row r="142" spans="7:507" x14ac:dyDescent="0.25"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</row>
    <row r="143" spans="7:507" x14ac:dyDescent="0.25"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</row>
    <row r="144" spans="7:507" x14ac:dyDescent="0.25"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</row>
    <row r="145" spans="7:507" x14ac:dyDescent="0.25"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</row>
    <row r="146" spans="7:507" x14ac:dyDescent="0.25"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</row>
    <row r="147" spans="7:507" x14ac:dyDescent="0.25"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</row>
    <row r="148" spans="7:507" x14ac:dyDescent="0.25"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</row>
    <row r="149" spans="7:507" x14ac:dyDescent="0.25"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</row>
    <row r="150" spans="7:507" x14ac:dyDescent="0.25"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</row>
    <row r="151" spans="7:507" x14ac:dyDescent="0.25"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</row>
    <row r="152" spans="7:507" x14ac:dyDescent="0.25"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</row>
    <row r="153" spans="7:507" x14ac:dyDescent="0.25"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</row>
  </sheetData>
  <sheetProtection algorithmName="SHA-512" hashValue="42ef1cJEfD7/wHmv1SiGCoMw0u6jDCwwDEC8VCKsnWN4WjBWBh+YZo+NVJkDzMPt+OaBs6zIlwV1B9nrlL4INw==" saltValue="6WWf43gV3C80nXsE0oFIjA==" spinCount="100000" sheet="1" objects="1" scenarios="1" formatCells="0" formatColumns="0" formatRows="0" insertColumns="0" insertRows="0" insertHyperlinks="0" deleteColumns="0" deleteRows="0" sort="0" autoFilter="0" pivotTables="0"/>
  <conditionalFormatting sqref="F14:F104">
    <cfRule type="cellIs" dxfId="12" priority="2" stopIfTrue="1" operator="equal">
      <formula>"ERROR"</formula>
    </cfRule>
  </conditionalFormatting>
  <conditionalFormatting sqref="E18:E104">
    <cfRule type="cellIs" dxfId="11" priority="1" stopIfTrue="1" operator="equal">
      <formula>"ERROR"</formula>
    </cfRule>
  </conditionalFormatting>
  <pageMargins left="0.7" right="0.7" top="0.75" bottom="0.75" header="0.3" footer="0.3"/>
  <pageSetup paperSize="9" orientation="portrait" r:id="rId1"/>
  <headerFooter>
    <oddFooter>&amp;L&amp;1#&amp;"Calibri"&amp;1&amp;KFFFFFFC2 - Internal Natixis</oddFooter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53987-073D-4589-8EEC-CAF08289FA16}">
  <sheetPr>
    <outlinePr summaryRight="0"/>
  </sheetPr>
  <dimension ref="A1:CA70"/>
  <sheetViews>
    <sheetView zoomScale="85" zoomScaleNormal="85" workbookViewId="0">
      <selection activeCell="L24" sqref="L24"/>
    </sheetView>
  </sheetViews>
  <sheetFormatPr defaultColWidth="17.5703125" defaultRowHeight="15" x14ac:dyDescent="0.25"/>
  <cols>
    <col min="1" max="1" width="5.7109375" style="7" customWidth="1"/>
    <col min="2" max="2" width="5.5703125" style="7" customWidth="1"/>
    <col min="3" max="3" width="15.5703125" style="7" bestFit="1" customWidth="1"/>
    <col min="4" max="5" width="10.7109375" style="7" customWidth="1"/>
    <col min="6" max="6" width="5.5703125" style="8" customWidth="1"/>
    <col min="7" max="7" width="5.7109375" style="8" customWidth="1"/>
    <col min="8" max="8" width="5.5703125" style="7" customWidth="1"/>
    <col min="9" max="9" width="10.7109375" style="8" customWidth="1"/>
    <col min="10" max="10" width="17.5703125" style="8"/>
    <col min="11" max="11" width="5.5703125" style="8" customWidth="1"/>
    <col min="12" max="13" width="17.5703125" style="8"/>
    <col min="14" max="14" width="14.42578125" style="8" bestFit="1" customWidth="1"/>
    <col min="15" max="15" width="10.85546875" style="8" bestFit="1" customWidth="1"/>
    <col min="16" max="16" width="17.5703125" style="8"/>
    <col min="17" max="17" width="2.140625" style="8" bestFit="1" customWidth="1"/>
    <col min="18" max="21" width="10.85546875" style="8" bestFit="1" customWidth="1"/>
    <col min="22" max="22" width="12.5703125" style="8" bestFit="1" customWidth="1"/>
    <col min="23" max="23" width="12" style="8" bestFit="1" customWidth="1"/>
    <col min="24" max="24" width="15.140625" style="8" bestFit="1" customWidth="1"/>
    <col min="25" max="25" width="16.42578125" style="8" bestFit="1" customWidth="1"/>
    <col min="26" max="26" width="19.42578125" style="8" bestFit="1" customWidth="1"/>
    <col min="27" max="27" width="17.5703125" style="8"/>
    <col min="28" max="28" width="12.42578125" style="8" bestFit="1" customWidth="1"/>
    <col min="29" max="29" width="10.5703125" style="8" bestFit="1" customWidth="1"/>
    <col min="30" max="31" width="23" style="8" bestFit="1" customWidth="1"/>
    <col min="32" max="32" width="22" style="8" bestFit="1" customWidth="1"/>
    <col min="33" max="33" width="24.85546875" style="8" bestFit="1" customWidth="1"/>
    <col min="34" max="34" width="25.7109375" style="8" bestFit="1" customWidth="1"/>
    <col min="35" max="35" width="14.5703125" style="8" bestFit="1" customWidth="1"/>
    <col min="36" max="47" width="17.5703125" style="8"/>
    <col min="48" max="48" width="5.7109375" style="8" customWidth="1"/>
    <col min="49" max="50" width="17.5703125" style="8"/>
    <col min="51" max="51" width="5.7109375" style="8" customWidth="1"/>
    <col min="52" max="56" width="17.5703125" style="8"/>
    <col min="57" max="57" width="22.140625" style="8" bestFit="1" customWidth="1"/>
    <col min="58" max="256" width="17.5703125" style="8"/>
    <col min="257" max="257" width="5.7109375" style="8" customWidth="1"/>
    <col min="258" max="258" width="5.5703125" style="8" customWidth="1"/>
    <col min="259" max="259" width="15.5703125" style="8" bestFit="1" customWidth="1"/>
    <col min="260" max="261" width="10.7109375" style="8" customWidth="1"/>
    <col min="262" max="262" width="5.5703125" style="8" customWidth="1"/>
    <col min="263" max="263" width="5.7109375" style="8" customWidth="1"/>
    <col min="264" max="264" width="5.5703125" style="8" customWidth="1"/>
    <col min="265" max="265" width="10.7109375" style="8" customWidth="1"/>
    <col min="266" max="266" width="17.5703125" style="8"/>
    <col min="267" max="267" width="5.5703125" style="8" customWidth="1"/>
    <col min="268" max="303" width="17.5703125" style="8"/>
    <col min="304" max="304" width="5.7109375" style="8" customWidth="1"/>
    <col min="305" max="306" width="17.5703125" style="8"/>
    <col min="307" max="307" width="5.7109375" style="8" customWidth="1"/>
    <col min="308" max="312" width="17.5703125" style="8"/>
    <col min="313" max="313" width="22.140625" style="8" bestFit="1" customWidth="1"/>
    <col min="314" max="512" width="17.5703125" style="8"/>
    <col min="513" max="513" width="5.7109375" style="8" customWidth="1"/>
    <col min="514" max="514" width="5.5703125" style="8" customWidth="1"/>
    <col min="515" max="515" width="15.5703125" style="8" bestFit="1" customWidth="1"/>
    <col min="516" max="517" width="10.7109375" style="8" customWidth="1"/>
    <col min="518" max="518" width="5.5703125" style="8" customWidth="1"/>
    <col min="519" max="519" width="5.7109375" style="8" customWidth="1"/>
    <col min="520" max="520" width="5.5703125" style="8" customWidth="1"/>
    <col min="521" max="521" width="10.7109375" style="8" customWidth="1"/>
    <col min="522" max="522" width="17.5703125" style="8"/>
    <col min="523" max="523" width="5.5703125" style="8" customWidth="1"/>
    <col min="524" max="559" width="17.5703125" style="8"/>
    <col min="560" max="560" width="5.7109375" style="8" customWidth="1"/>
    <col min="561" max="562" width="17.5703125" style="8"/>
    <col min="563" max="563" width="5.7109375" style="8" customWidth="1"/>
    <col min="564" max="568" width="17.5703125" style="8"/>
    <col min="569" max="569" width="22.140625" style="8" bestFit="1" customWidth="1"/>
    <col min="570" max="768" width="17.5703125" style="8"/>
    <col min="769" max="769" width="5.7109375" style="8" customWidth="1"/>
    <col min="770" max="770" width="5.5703125" style="8" customWidth="1"/>
    <col min="771" max="771" width="15.5703125" style="8" bestFit="1" customWidth="1"/>
    <col min="772" max="773" width="10.7109375" style="8" customWidth="1"/>
    <col min="774" max="774" width="5.5703125" style="8" customWidth="1"/>
    <col min="775" max="775" width="5.7109375" style="8" customWidth="1"/>
    <col min="776" max="776" width="5.5703125" style="8" customWidth="1"/>
    <col min="777" max="777" width="10.7109375" style="8" customWidth="1"/>
    <col min="778" max="778" width="17.5703125" style="8"/>
    <col min="779" max="779" width="5.5703125" style="8" customWidth="1"/>
    <col min="780" max="815" width="17.5703125" style="8"/>
    <col min="816" max="816" width="5.7109375" style="8" customWidth="1"/>
    <col min="817" max="818" width="17.5703125" style="8"/>
    <col min="819" max="819" width="5.7109375" style="8" customWidth="1"/>
    <col min="820" max="824" width="17.5703125" style="8"/>
    <col min="825" max="825" width="22.140625" style="8" bestFit="1" customWidth="1"/>
    <col min="826" max="1024" width="17.5703125" style="8"/>
    <col min="1025" max="1025" width="5.7109375" style="8" customWidth="1"/>
    <col min="1026" max="1026" width="5.5703125" style="8" customWidth="1"/>
    <col min="1027" max="1027" width="15.5703125" style="8" bestFit="1" customWidth="1"/>
    <col min="1028" max="1029" width="10.7109375" style="8" customWidth="1"/>
    <col min="1030" max="1030" width="5.5703125" style="8" customWidth="1"/>
    <col min="1031" max="1031" width="5.7109375" style="8" customWidth="1"/>
    <col min="1032" max="1032" width="5.5703125" style="8" customWidth="1"/>
    <col min="1033" max="1033" width="10.7109375" style="8" customWidth="1"/>
    <col min="1034" max="1034" width="17.5703125" style="8"/>
    <col min="1035" max="1035" width="5.5703125" style="8" customWidth="1"/>
    <col min="1036" max="1071" width="17.5703125" style="8"/>
    <col min="1072" max="1072" width="5.7109375" style="8" customWidth="1"/>
    <col min="1073" max="1074" width="17.5703125" style="8"/>
    <col min="1075" max="1075" width="5.7109375" style="8" customWidth="1"/>
    <col min="1076" max="1080" width="17.5703125" style="8"/>
    <col min="1081" max="1081" width="22.140625" style="8" bestFit="1" customWidth="1"/>
    <col min="1082" max="1280" width="17.5703125" style="8"/>
    <col min="1281" max="1281" width="5.7109375" style="8" customWidth="1"/>
    <col min="1282" max="1282" width="5.5703125" style="8" customWidth="1"/>
    <col min="1283" max="1283" width="15.5703125" style="8" bestFit="1" customWidth="1"/>
    <col min="1284" max="1285" width="10.7109375" style="8" customWidth="1"/>
    <col min="1286" max="1286" width="5.5703125" style="8" customWidth="1"/>
    <col min="1287" max="1287" width="5.7109375" style="8" customWidth="1"/>
    <col min="1288" max="1288" width="5.5703125" style="8" customWidth="1"/>
    <col min="1289" max="1289" width="10.7109375" style="8" customWidth="1"/>
    <col min="1290" max="1290" width="17.5703125" style="8"/>
    <col min="1291" max="1291" width="5.5703125" style="8" customWidth="1"/>
    <col min="1292" max="1327" width="17.5703125" style="8"/>
    <col min="1328" max="1328" width="5.7109375" style="8" customWidth="1"/>
    <col min="1329" max="1330" width="17.5703125" style="8"/>
    <col min="1331" max="1331" width="5.7109375" style="8" customWidth="1"/>
    <col min="1332" max="1336" width="17.5703125" style="8"/>
    <col min="1337" max="1337" width="22.140625" style="8" bestFit="1" customWidth="1"/>
    <col min="1338" max="1536" width="17.5703125" style="8"/>
    <col min="1537" max="1537" width="5.7109375" style="8" customWidth="1"/>
    <col min="1538" max="1538" width="5.5703125" style="8" customWidth="1"/>
    <col min="1539" max="1539" width="15.5703125" style="8" bestFit="1" customWidth="1"/>
    <col min="1540" max="1541" width="10.7109375" style="8" customWidth="1"/>
    <col min="1542" max="1542" width="5.5703125" style="8" customWidth="1"/>
    <col min="1543" max="1543" width="5.7109375" style="8" customWidth="1"/>
    <col min="1544" max="1544" width="5.5703125" style="8" customWidth="1"/>
    <col min="1545" max="1545" width="10.7109375" style="8" customWidth="1"/>
    <col min="1546" max="1546" width="17.5703125" style="8"/>
    <col min="1547" max="1547" width="5.5703125" style="8" customWidth="1"/>
    <col min="1548" max="1583" width="17.5703125" style="8"/>
    <col min="1584" max="1584" width="5.7109375" style="8" customWidth="1"/>
    <col min="1585" max="1586" width="17.5703125" style="8"/>
    <col min="1587" max="1587" width="5.7109375" style="8" customWidth="1"/>
    <col min="1588" max="1592" width="17.5703125" style="8"/>
    <col min="1593" max="1593" width="22.140625" style="8" bestFit="1" customWidth="1"/>
    <col min="1594" max="1792" width="17.5703125" style="8"/>
    <col min="1793" max="1793" width="5.7109375" style="8" customWidth="1"/>
    <col min="1794" max="1794" width="5.5703125" style="8" customWidth="1"/>
    <col min="1795" max="1795" width="15.5703125" style="8" bestFit="1" customWidth="1"/>
    <col min="1796" max="1797" width="10.7109375" style="8" customWidth="1"/>
    <col min="1798" max="1798" width="5.5703125" style="8" customWidth="1"/>
    <col min="1799" max="1799" width="5.7109375" style="8" customWidth="1"/>
    <col min="1800" max="1800" width="5.5703125" style="8" customWidth="1"/>
    <col min="1801" max="1801" width="10.7109375" style="8" customWidth="1"/>
    <col min="1802" max="1802" width="17.5703125" style="8"/>
    <col min="1803" max="1803" width="5.5703125" style="8" customWidth="1"/>
    <col min="1804" max="1839" width="17.5703125" style="8"/>
    <col min="1840" max="1840" width="5.7109375" style="8" customWidth="1"/>
    <col min="1841" max="1842" width="17.5703125" style="8"/>
    <col min="1843" max="1843" width="5.7109375" style="8" customWidth="1"/>
    <col min="1844" max="1848" width="17.5703125" style="8"/>
    <col min="1849" max="1849" width="22.140625" style="8" bestFit="1" customWidth="1"/>
    <col min="1850" max="2048" width="17.5703125" style="8"/>
    <col min="2049" max="2049" width="5.7109375" style="8" customWidth="1"/>
    <col min="2050" max="2050" width="5.5703125" style="8" customWidth="1"/>
    <col min="2051" max="2051" width="15.5703125" style="8" bestFit="1" customWidth="1"/>
    <col min="2052" max="2053" width="10.7109375" style="8" customWidth="1"/>
    <col min="2054" max="2054" width="5.5703125" style="8" customWidth="1"/>
    <col min="2055" max="2055" width="5.7109375" style="8" customWidth="1"/>
    <col min="2056" max="2056" width="5.5703125" style="8" customWidth="1"/>
    <col min="2057" max="2057" width="10.7109375" style="8" customWidth="1"/>
    <col min="2058" max="2058" width="17.5703125" style="8"/>
    <col min="2059" max="2059" width="5.5703125" style="8" customWidth="1"/>
    <col min="2060" max="2095" width="17.5703125" style="8"/>
    <col min="2096" max="2096" width="5.7109375" style="8" customWidth="1"/>
    <col min="2097" max="2098" width="17.5703125" style="8"/>
    <col min="2099" max="2099" width="5.7109375" style="8" customWidth="1"/>
    <col min="2100" max="2104" width="17.5703125" style="8"/>
    <col min="2105" max="2105" width="22.140625" style="8" bestFit="1" customWidth="1"/>
    <col min="2106" max="2304" width="17.5703125" style="8"/>
    <col min="2305" max="2305" width="5.7109375" style="8" customWidth="1"/>
    <col min="2306" max="2306" width="5.5703125" style="8" customWidth="1"/>
    <col min="2307" max="2307" width="15.5703125" style="8" bestFit="1" customWidth="1"/>
    <col min="2308" max="2309" width="10.7109375" style="8" customWidth="1"/>
    <col min="2310" max="2310" width="5.5703125" style="8" customWidth="1"/>
    <col min="2311" max="2311" width="5.7109375" style="8" customWidth="1"/>
    <col min="2312" max="2312" width="5.5703125" style="8" customWidth="1"/>
    <col min="2313" max="2313" width="10.7109375" style="8" customWidth="1"/>
    <col min="2314" max="2314" width="17.5703125" style="8"/>
    <col min="2315" max="2315" width="5.5703125" style="8" customWidth="1"/>
    <col min="2316" max="2351" width="17.5703125" style="8"/>
    <col min="2352" max="2352" width="5.7109375" style="8" customWidth="1"/>
    <col min="2353" max="2354" width="17.5703125" style="8"/>
    <col min="2355" max="2355" width="5.7109375" style="8" customWidth="1"/>
    <col min="2356" max="2360" width="17.5703125" style="8"/>
    <col min="2361" max="2361" width="22.140625" style="8" bestFit="1" customWidth="1"/>
    <col min="2362" max="2560" width="17.5703125" style="8"/>
    <col min="2561" max="2561" width="5.7109375" style="8" customWidth="1"/>
    <col min="2562" max="2562" width="5.5703125" style="8" customWidth="1"/>
    <col min="2563" max="2563" width="15.5703125" style="8" bestFit="1" customWidth="1"/>
    <col min="2564" max="2565" width="10.7109375" style="8" customWidth="1"/>
    <col min="2566" max="2566" width="5.5703125" style="8" customWidth="1"/>
    <col min="2567" max="2567" width="5.7109375" style="8" customWidth="1"/>
    <col min="2568" max="2568" width="5.5703125" style="8" customWidth="1"/>
    <col min="2569" max="2569" width="10.7109375" style="8" customWidth="1"/>
    <col min="2570" max="2570" width="17.5703125" style="8"/>
    <col min="2571" max="2571" width="5.5703125" style="8" customWidth="1"/>
    <col min="2572" max="2607" width="17.5703125" style="8"/>
    <col min="2608" max="2608" width="5.7109375" style="8" customWidth="1"/>
    <col min="2609" max="2610" width="17.5703125" style="8"/>
    <col min="2611" max="2611" width="5.7109375" style="8" customWidth="1"/>
    <col min="2612" max="2616" width="17.5703125" style="8"/>
    <col min="2617" max="2617" width="22.140625" style="8" bestFit="1" customWidth="1"/>
    <col min="2618" max="2816" width="17.5703125" style="8"/>
    <col min="2817" max="2817" width="5.7109375" style="8" customWidth="1"/>
    <col min="2818" max="2818" width="5.5703125" style="8" customWidth="1"/>
    <col min="2819" max="2819" width="15.5703125" style="8" bestFit="1" customWidth="1"/>
    <col min="2820" max="2821" width="10.7109375" style="8" customWidth="1"/>
    <col min="2822" max="2822" width="5.5703125" style="8" customWidth="1"/>
    <col min="2823" max="2823" width="5.7109375" style="8" customWidth="1"/>
    <col min="2824" max="2824" width="5.5703125" style="8" customWidth="1"/>
    <col min="2825" max="2825" width="10.7109375" style="8" customWidth="1"/>
    <col min="2826" max="2826" width="17.5703125" style="8"/>
    <col min="2827" max="2827" width="5.5703125" style="8" customWidth="1"/>
    <col min="2828" max="2863" width="17.5703125" style="8"/>
    <col min="2864" max="2864" width="5.7109375" style="8" customWidth="1"/>
    <col min="2865" max="2866" width="17.5703125" style="8"/>
    <col min="2867" max="2867" width="5.7109375" style="8" customWidth="1"/>
    <col min="2868" max="2872" width="17.5703125" style="8"/>
    <col min="2873" max="2873" width="22.140625" style="8" bestFit="1" customWidth="1"/>
    <col min="2874" max="3072" width="17.5703125" style="8"/>
    <col min="3073" max="3073" width="5.7109375" style="8" customWidth="1"/>
    <col min="3074" max="3074" width="5.5703125" style="8" customWidth="1"/>
    <col min="3075" max="3075" width="15.5703125" style="8" bestFit="1" customWidth="1"/>
    <col min="3076" max="3077" width="10.7109375" style="8" customWidth="1"/>
    <col min="3078" max="3078" width="5.5703125" style="8" customWidth="1"/>
    <col min="3079" max="3079" width="5.7109375" style="8" customWidth="1"/>
    <col min="3080" max="3080" width="5.5703125" style="8" customWidth="1"/>
    <col min="3081" max="3081" width="10.7109375" style="8" customWidth="1"/>
    <col min="3082" max="3082" width="17.5703125" style="8"/>
    <col min="3083" max="3083" width="5.5703125" style="8" customWidth="1"/>
    <col min="3084" max="3119" width="17.5703125" style="8"/>
    <col min="3120" max="3120" width="5.7109375" style="8" customWidth="1"/>
    <col min="3121" max="3122" width="17.5703125" style="8"/>
    <col min="3123" max="3123" width="5.7109375" style="8" customWidth="1"/>
    <col min="3124" max="3128" width="17.5703125" style="8"/>
    <col min="3129" max="3129" width="22.140625" style="8" bestFit="1" customWidth="1"/>
    <col min="3130" max="3328" width="17.5703125" style="8"/>
    <col min="3329" max="3329" width="5.7109375" style="8" customWidth="1"/>
    <col min="3330" max="3330" width="5.5703125" style="8" customWidth="1"/>
    <col min="3331" max="3331" width="15.5703125" style="8" bestFit="1" customWidth="1"/>
    <col min="3332" max="3333" width="10.7109375" style="8" customWidth="1"/>
    <col min="3334" max="3334" width="5.5703125" style="8" customWidth="1"/>
    <col min="3335" max="3335" width="5.7109375" style="8" customWidth="1"/>
    <col min="3336" max="3336" width="5.5703125" style="8" customWidth="1"/>
    <col min="3337" max="3337" width="10.7109375" style="8" customWidth="1"/>
    <col min="3338" max="3338" width="17.5703125" style="8"/>
    <col min="3339" max="3339" width="5.5703125" style="8" customWidth="1"/>
    <col min="3340" max="3375" width="17.5703125" style="8"/>
    <col min="3376" max="3376" width="5.7109375" style="8" customWidth="1"/>
    <col min="3377" max="3378" width="17.5703125" style="8"/>
    <col min="3379" max="3379" width="5.7109375" style="8" customWidth="1"/>
    <col min="3380" max="3384" width="17.5703125" style="8"/>
    <col min="3385" max="3385" width="22.140625" style="8" bestFit="1" customWidth="1"/>
    <col min="3386" max="3584" width="17.5703125" style="8"/>
    <col min="3585" max="3585" width="5.7109375" style="8" customWidth="1"/>
    <col min="3586" max="3586" width="5.5703125" style="8" customWidth="1"/>
    <col min="3587" max="3587" width="15.5703125" style="8" bestFit="1" customWidth="1"/>
    <col min="3588" max="3589" width="10.7109375" style="8" customWidth="1"/>
    <col min="3590" max="3590" width="5.5703125" style="8" customWidth="1"/>
    <col min="3591" max="3591" width="5.7109375" style="8" customWidth="1"/>
    <col min="3592" max="3592" width="5.5703125" style="8" customWidth="1"/>
    <col min="3593" max="3593" width="10.7109375" style="8" customWidth="1"/>
    <col min="3594" max="3594" width="17.5703125" style="8"/>
    <col min="3595" max="3595" width="5.5703125" style="8" customWidth="1"/>
    <col min="3596" max="3631" width="17.5703125" style="8"/>
    <col min="3632" max="3632" width="5.7109375" style="8" customWidth="1"/>
    <col min="3633" max="3634" width="17.5703125" style="8"/>
    <col min="3635" max="3635" width="5.7109375" style="8" customWidth="1"/>
    <col min="3636" max="3640" width="17.5703125" style="8"/>
    <col min="3641" max="3641" width="22.140625" style="8" bestFit="1" customWidth="1"/>
    <col min="3642" max="3840" width="17.5703125" style="8"/>
    <col min="3841" max="3841" width="5.7109375" style="8" customWidth="1"/>
    <col min="3842" max="3842" width="5.5703125" style="8" customWidth="1"/>
    <col min="3843" max="3843" width="15.5703125" style="8" bestFit="1" customWidth="1"/>
    <col min="3844" max="3845" width="10.7109375" style="8" customWidth="1"/>
    <col min="3846" max="3846" width="5.5703125" style="8" customWidth="1"/>
    <col min="3847" max="3847" width="5.7109375" style="8" customWidth="1"/>
    <col min="3848" max="3848" width="5.5703125" style="8" customWidth="1"/>
    <col min="3849" max="3849" width="10.7109375" style="8" customWidth="1"/>
    <col min="3850" max="3850" width="17.5703125" style="8"/>
    <col min="3851" max="3851" width="5.5703125" style="8" customWidth="1"/>
    <col min="3852" max="3887" width="17.5703125" style="8"/>
    <col min="3888" max="3888" width="5.7109375" style="8" customWidth="1"/>
    <col min="3889" max="3890" width="17.5703125" style="8"/>
    <col min="3891" max="3891" width="5.7109375" style="8" customWidth="1"/>
    <col min="3892" max="3896" width="17.5703125" style="8"/>
    <col min="3897" max="3897" width="22.140625" style="8" bestFit="1" customWidth="1"/>
    <col min="3898" max="4096" width="17.5703125" style="8"/>
    <col min="4097" max="4097" width="5.7109375" style="8" customWidth="1"/>
    <col min="4098" max="4098" width="5.5703125" style="8" customWidth="1"/>
    <col min="4099" max="4099" width="15.5703125" style="8" bestFit="1" customWidth="1"/>
    <col min="4100" max="4101" width="10.7109375" style="8" customWidth="1"/>
    <col min="4102" max="4102" width="5.5703125" style="8" customWidth="1"/>
    <col min="4103" max="4103" width="5.7109375" style="8" customWidth="1"/>
    <col min="4104" max="4104" width="5.5703125" style="8" customWidth="1"/>
    <col min="4105" max="4105" width="10.7109375" style="8" customWidth="1"/>
    <col min="4106" max="4106" width="17.5703125" style="8"/>
    <col min="4107" max="4107" width="5.5703125" style="8" customWidth="1"/>
    <col min="4108" max="4143" width="17.5703125" style="8"/>
    <col min="4144" max="4144" width="5.7109375" style="8" customWidth="1"/>
    <col min="4145" max="4146" width="17.5703125" style="8"/>
    <col min="4147" max="4147" width="5.7109375" style="8" customWidth="1"/>
    <col min="4148" max="4152" width="17.5703125" style="8"/>
    <col min="4153" max="4153" width="22.140625" style="8" bestFit="1" customWidth="1"/>
    <col min="4154" max="4352" width="17.5703125" style="8"/>
    <col min="4353" max="4353" width="5.7109375" style="8" customWidth="1"/>
    <col min="4354" max="4354" width="5.5703125" style="8" customWidth="1"/>
    <col min="4355" max="4355" width="15.5703125" style="8" bestFit="1" customWidth="1"/>
    <col min="4356" max="4357" width="10.7109375" style="8" customWidth="1"/>
    <col min="4358" max="4358" width="5.5703125" style="8" customWidth="1"/>
    <col min="4359" max="4359" width="5.7109375" style="8" customWidth="1"/>
    <col min="4360" max="4360" width="5.5703125" style="8" customWidth="1"/>
    <col min="4361" max="4361" width="10.7109375" style="8" customWidth="1"/>
    <col min="4362" max="4362" width="17.5703125" style="8"/>
    <col min="4363" max="4363" width="5.5703125" style="8" customWidth="1"/>
    <col min="4364" max="4399" width="17.5703125" style="8"/>
    <col min="4400" max="4400" width="5.7109375" style="8" customWidth="1"/>
    <col min="4401" max="4402" width="17.5703125" style="8"/>
    <col min="4403" max="4403" width="5.7109375" style="8" customWidth="1"/>
    <col min="4404" max="4408" width="17.5703125" style="8"/>
    <col min="4409" max="4409" width="22.140625" style="8" bestFit="1" customWidth="1"/>
    <col min="4410" max="4608" width="17.5703125" style="8"/>
    <col min="4609" max="4609" width="5.7109375" style="8" customWidth="1"/>
    <col min="4610" max="4610" width="5.5703125" style="8" customWidth="1"/>
    <col min="4611" max="4611" width="15.5703125" style="8" bestFit="1" customWidth="1"/>
    <col min="4612" max="4613" width="10.7109375" style="8" customWidth="1"/>
    <col min="4614" max="4614" width="5.5703125" style="8" customWidth="1"/>
    <col min="4615" max="4615" width="5.7109375" style="8" customWidth="1"/>
    <col min="4616" max="4616" width="5.5703125" style="8" customWidth="1"/>
    <col min="4617" max="4617" width="10.7109375" style="8" customWidth="1"/>
    <col min="4618" max="4618" width="17.5703125" style="8"/>
    <col min="4619" max="4619" width="5.5703125" style="8" customWidth="1"/>
    <col min="4620" max="4655" width="17.5703125" style="8"/>
    <col min="4656" max="4656" width="5.7109375" style="8" customWidth="1"/>
    <col min="4657" max="4658" width="17.5703125" style="8"/>
    <col min="4659" max="4659" width="5.7109375" style="8" customWidth="1"/>
    <col min="4660" max="4664" width="17.5703125" style="8"/>
    <col min="4665" max="4665" width="22.140625" style="8" bestFit="1" customWidth="1"/>
    <col min="4666" max="4864" width="17.5703125" style="8"/>
    <col min="4865" max="4865" width="5.7109375" style="8" customWidth="1"/>
    <col min="4866" max="4866" width="5.5703125" style="8" customWidth="1"/>
    <col min="4867" max="4867" width="15.5703125" style="8" bestFit="1" customWidth="1"/>
    <col min="4868" max="4869" width="10.7109375" style="8" customWidth="1"/>
    <col min="4870" max="4870" width="5.5703125" style="8" customWidth="1"/>
    <col min="4871" max="4871" width="5.7109375" style="8" customWidth="1"/>
    <col min="4872" max="4872" width="5.5703125" style="8" customWidth="1"/>
    <col min="4873" max="4873" width="10.7109375" style="8" customWidth="1"/>
    <col min="4874" max="4874" width="17.5703125" style="8"/>
    <col min="4875" max="4875" width="5.5703125" style="8" customWidth="1"/>
    <col min="4876" max="4911" width="17.5703125" style="8"/>
    <col min="4912" max="4912" width="5.7109375" style="8" customWidth="1"/>
    <col min="4913" max="4914" width="17.5703125" style="8"/>
    <col min="4915" max="4915" width="5.7109375" style="8" customWidth="1"/>
    <col min="4916" max="4920" width="17.5703125" style="8"/>
    <col min="4921" max="4921" width="22.140625" style="8" bestFit="1" customWidth="1"/>
    <col min="4922" max="5120" width="17.5703125" style="8"/>
    <col min="5121" max="5121" width="5.7109375" style="8" customWidth="1"/>
    <col min="5122" max="5122" width="5.5703125" style="8" customWidth="1"/>
    <col min="5123" max="5123" width="15.5703125" style="8" bestFit="1" customWidth="1"/>
    <col min="5124" max="5125" width="10.7109375" style="8" customWidth="1"/>
    <col min="5126" max="5126" width="5.5703125" style="8" customWidth="1"/>
    <col min="5127" max="5127" width="5.7109375" style="8" customWidth="1"/>
    <col min="5128" max="5128" width="5.5703125" style="8" customWidth="1"/>
    <col min="5129" max="5129" width="10.7109375" style="8" customWidth="1"/>
    <col min="5130" max="5130" width="17.5703125" style="8"/>
    <col min="5131" max="5131" width="5.5703125" style="8" customWidth="1"/>
    <col min="5132" max="5167" width="17.5703125" style="8"/>
    <col min="5168" max="5168" width="5.7109375" style="8" customWidth="1"/>
    <col min="5169" max="5170" width="17.5703125" style="8"/>
    <col min="5171" max="5171" width="5.7109375" style="8" customWidth="1"/>
    <col min="5172" max="5176" width="17.5703125" style="8"/>
    <col min="5177" max="5177" width="22.140625" style="8" bestFit="1" customWidth="1"/>
    <col min="5178" max="5376" width="17.5703125" style="8"/>
    <col min="5377" max="5377" width="5.7109375" style="8" customWidth="1"/>
    <col min="5378" max="5378" width="5.5703125" style="8" customWidth="1"/>
    <col min="5379" max="5379" width="15.5703125" style="8" bestFit="1" customWidth="1"/>
    <col min="5380" max="5381" width="10.7109375" style="8" customWidth="1"/>
    <col min="5382" max="5382" width="5.5703125" style="8" customWidth="1"/>
    <col min="5383" max="5383" width="5.7109375" style="8" customWidth="1"/>
    <col min="5384" max="5384" width="5.5703125" style="8" customWidth="1"/>
    <col min="5385" max="5385" width="10.7109375" style="8" customWidth="1"/>
    <col min="5386" max="5386" width="17.5703125" style="8"/>
    <col min="5387" max="5387" width="5.5703125" style="8" customWidth="1"/>
    <col min="5388" max="5423" width="17.5703125" style="8"/>
    <col min="5424" max="5424" width="5.7109375" style="8" customWidth="1"/>
    <col min="5425" max="5426" width="17.5703125" style="8"/>
    <col min="5427" max="5427" width="5.7109375" style="8" customWidth="1"/>
    <col min="5428" max="5432" width="17.5703125" style="8"/>
    <col min="5433" max="5433" width="22.140625" style="8" bestFit="1" customWidth="1"/>
    <col min="5434" max="5632" width="17.5703125" style="8"/>
    <col min="5633" max="5633" width="5.7109375" style="8" customWidth="1"/>
    <col min="5634" max="5634" width="5.5703125" style="8" customWidth="1"/>
    <col min="5635" max="5635" width="15.5703125" style="8" bestFit="1" customWidth="1"/>
    <col min="5636" max="5637" width="10.7109375" style="8" customWidth="1"/>
    <col min="5638" max="5638" width="5.5703125" style="8" customWidth="1"/>
    <col min="5639" max="5639" width="5.7109375" style="8" customWidth="1"/>
    <col min="5640" max="5640" width="5.5703125" style="8" customWidth="1"/>
    <col min="5641" max="5641" width="10.7109375" style="8" customWidth="1"/>
    <col min="5642" max="5642" width="17.5703125" style="8"/>
    <col min="5643" max="5643" width="5.5703125" style="8" customWidth="1"/>
    <col min="5644" max="5679" width="17.5703125" style="8"/>
    <col min="5680" max="5680" width="5.7109375" style="8" customWidth="1"/>
    <col min="5681" max="5682" width="17.5703125" style="8"/>
    <col min="5683" max="5683" width="5.7109375" style="8" customWidth="1"/>
    <col min="5684" max="5688" width="17.5703125" style="8"/>
    <col min="5689" max="5689" width="22.140625" style="8" bestFit="1" customWidth="1"/>
    <col min="5690" max="5888" width="17.5703125" style="8"/>
    <col min="5889" max="5889" width="5.7109375" style="8" customWidth="1"/>
    <col min="5890" max="5890" width="5.5703125" style="8" customWidth="1"/>
    <col min="5891" max="5891" width="15.5703125" style="8" bestFit="1" customWidth="1"/>
    <col min="5892" max="5893" width="10.7109375" style="8" customWidth="1"/>
    <col min="5894" max="5894" width="5.5703125" style="8" customWidth="1"/>
    <col min="5895" max="5895" width="5.7109375" style="8" customWidth="1"/>
    <col min="5896" max="5896" width="5.5703125" style="8" customWidth="1"/>
    <col min="5897" max="5897" width="10.7109375" style="8" customWidth="1"/>
    <col min="5898" max="5898" width="17.5703125" style="8"/>
    <col min="5899" max="5899" width="5.5703125" style="8" customWidth="1"/>
    <col min="5900" max="5935" width="17.5703125" style="8"/>
    <col min="5936" max="5936" width="5.7109375" style="8" customWidth="1"/>
    <col min="5937" max="5938" width="17.5703125" style="8"/>
    <col min="5939" max="5939" width="5.7109375" style="8" customWidth="1"/>
    <col min="5940" max="5944" width="17.5703125" style="8"/>
    <col min="5945" max="5945" width="22.140625" style="8" bestFit="1" customWidth="1"/>
    <col min="5946" max="6144" width="17.5703125" style="8"/>
    <col min="6145" max="6145" width="5.7109375" style="8" customWidth="1"/>
    <col min="6146" max="6146" width="5.5703125" style="8" customWidth="1"/>
    <col min="6147" max="6147" width="15.5703125" style="8" bestFit="1" customWidth="1"/>
    <col min="6148" max="6149" width="10.7109375" style="8" customWidth="1"/>
    <col min="6150" max="6150" width="5.5703125" style="8" customWidth="1"/>
    <col min="6151" max="6151" width="5.7109375" style="8" customWidth="1"/>
    <col min="6152" max="6152" width="5.5703125" style="8" customWidth="1"/>
    <col min="6153" max="6153" width="10.7109375" style="8" customWidth="1"/>
    <col min="6154" max="6154" width="17.5703125" style="8"/>
    <col min="6155" max="6155" width="5.5703125" style="8" customWidth="1"/>
    <col min="6156" max="6191" width="17.5703125" style="8"/>
    <col min="6192" max="6192" width="5.7109375" style="8" customWidth="1"/>
    <col min="6193" max="6194" width="17.5703125" style="8"/>
    <col min="6195" max="6195" width="5.7109375" style="8" customWidth="1"/>
    <col min="6196" max="6200" width="17.5703125" style="8"/>
    <col min="6201" max="6201" width="22.140625" style="8" bestFit="1" customWidth="1"/>
    <col min="6202" max="6400" width="17.5703125" style="8"/>
    <col min="6401" max="6401" width="5.7109375" style="8" customWidth="1"/>
    <col min="6402" max="6402" width="5.5703125" style="8" customWidth="1"/>
    <col min="6403" max="6403" width="15.5703125" style="8" bestFit="1" customWidth="1"/>
    <col min="6404" max="6405" width="10.7109375" style="8" customWidth="1"/>
    <col min="6406" max="6406" width="5.5703125" style="8" customWidth="1"/>
    <col min="6407" max="6407" width="5.7109375" style="8" customWidth="1"/>
    <col min="6408" max="6408" width="5.5703125" style="8" customWidth="1"/>
    <col min="6409" max="6409" width="10.7109375" style="8" customWidth="1"/>
    <col min="6410" max="6410" width="17.5703125" style="8"/>
    <col min="6411" max="6411" width="5.5703125" style="8" customWidth="1"/>
    <col min="6412" max="6447" width="17.5703125" style="8"/>
    <col min="6448" max="6448" width="5.7109375" style="8" customWidth="1"/>
    <col min="6449" max="6450" width="17.5703125" style="8"/>
    <col min="6451" max="6451" width="5.7109375" style="8" customWidth="1"/>
    <col min="6452" max="6456" width="17.5703125" style="8"/>
    <col min="6457" max="6457" width="22.140625" style="8" bestFit="1" customWidth="1"/>
    <col min="6458" max="6656" width="17.5703125" style="8"/>
    <col min="6657" max="6657" width="5.7109375" style="8" customWidth="1"/>
    <col min="6658" max="6658" width="5.5703125" style="8" customWidth="1"/>
    <col min="6659" max="6659" width="15.5703125" style="8" bestFit="1" customWidth="1"/>
    <col min="6660" max="6661" width="10.7109375" style="8" customWidth="1"/>
    <col min="6662" max="6662" width="5.5703125" style="8" customWidth="1"/>
    <col min="6663" max="6663" width="5.7109375" style="8" customWidth="1"/>
    <col min="6664" max="6664" width="5.5703125" style="8" customWidth="1"/>
    <col min="6665" max="6665" width="10.7109375" style="8" customWidth="1"/>
    <col min="6666" max="6666" width="17.5703125" style="8"/>
    <col min="6667" max="6667" width="5.5703125" style="8" customWidth="1"/>
    <col min="6668" max="6703" width="17.5703125" style="8"/>
    <col min="6704" max="6704" width="5.7109375" style="8" customWidth="1"/>
    <col min="6705" max="6706" width="17.5703125" style="8"/>
    <col min="6707" max="6707" width="5.7109375" style="8" customWidth="1"/>
    <col min="6708" max="6712" width="17.5703125" style="8"/>
    <col min="6713" max="6713" width="22.140625" style="8" bestFit="1" customWidth="1"/>
    <col min="6714" max="6912" width="17.5703125" style="8"/>
    <col min="6913" max="6913" width="5.7109375" style="8" customWidth="1"/>
    <col min="6914" max="6914" width="5.5703125" style="8" customWidth="1"/>
    <col min="6915" max="6915" width="15.5703125" style="8" bestFit="1" customWidth="1"/>
    <col min="6916" max="6917" width="10.7109375" style="8" customWidth="1"/>
    <col min="6918" max="6918" width="5.5703125" style="8" customWidth="1"/>
    <col min="6919" max="6919" width="5.7109375" style="8" customWidth="1"/>
    <col min="6920" max="6920" width="5.5703125" style="8" customWidth="1"/>
    <col min="6921" max="6921" width="10.7109375" style="8" customWidth="1"/>
    <col min="6922" max="6922" width="17.5703125" style="8"/>
    <col min="6923" max="6923" width="5.5703125" style="8" customWidth="1"/>
    <col min="6924" max="6959" width="17.5703125" style="8"/>
    <col min="6960" max="6960" width="5.7109375" style="8" customWidth="1"/>
    <col min="6961" max="6962" width="17.5703125" style="8"/>
    <col min="6963" max="6963" width="5.7109375" style="8" customWidth="1"/>
    <col min="6964" max="6968" width="17.5703125" style="8"/>
    <col min="6969" max="6969" width="22.140625" style="8" bestFit="1" customWidth="1"/>
    <col min="6970" max="7168" width="17.5703125" style="8"/>
    <col min="7169" max="7169" width="5.7109375" style="8" customWidth="1"/>
    <col min="7170" max="7170" width="5.5703125" style="8" customWidth="1"/>
    <col min="7171" max="7171" width="15.5703125" style="8" bestFit="1" customWidth="1"/>
    <col min="7172" max="7173" width="10.7109375" style="8" customWidth="1"/>
    <col min="7174" max="7174" width="5.5703125" style="8" customWidth="1"/>
    <col min="7175" max="7175" width="5.7109375" style="8" customWidth="1"/>
    <col min="7176" max="7176" width="5.5703125" style="8" customWidth="1"/>
    <col min="7177" max="7177" width="10.7109375" style="8" customWidth="1"/>
    <col min="7178" max="7178" width="17.5703125" style="8"/>
    <col min="7179" max="7179" width="5.5703125" style="8" customWidth="1"/>
    <col min="7180" max="7215" width="17.5703125" style="8"/>
    <col min="7216" max="7216" width="5.7109375" style="8" customWidth="1"/>
    <col min="7217" max="7218" width="17.5703125" style="8"/>
    <col min="7219" max="7219" width="5.7109375" style="8" customWidth="1"/>
    <col min="7220" max="7224" width="17.5703125" style="8"/>
    <col min="7225" max="7225" width="22.140625" style="8" bestFit="1" customWidth="1"/>
    <col min="7226" max="7424" width="17.5703125" style="8"/>
    <col min="7425" max="7425" width="5.7109375" style="8" customWidth="1"/>
    <col min="7426" max="7426" width="5.5703125" style="8" customWidth="1"/>
    <col min="7427" max="7427" width="15.5703125" style="8" bestFit="1" customWidth="1"/>
    <col min="7428" max="7429" width="10.7109375" style="8" customWidth="1"/>
    <col min="7430" max="7430" width="5.5703125" style="8" customWidth="1"/>
    <col min="7431" max="7431" width="5.7109375" style="8" customWidth="1"/>
    <col min="7432" max="7432" width="5.5703125" style="8" customWidth="1"/>
    <col min="7433" max="7433" width="10.7109375" style="8" customWidth="1"/>
    <col min="7434" max="7434" width="17.5703125" style="8"/>
    <col min="7435" max="7435" width="5.5703125" style="8" customWidth="1"/>
    <col min="7436" max="7471" width="17.5703125" style="8"/>
    <col min="7472" max="7472" width="5.7109375" style="8" customWidth="1"/>
    <col min="7473" max="7474" width="17.5703125" style="8"/>
    <col min="7475" max="7475" width="5.7109375" style="8" customWidth="1"/>
    <col min="7476" max="7480" width="17.5703125" style="8"/>
    <col min="7481" max="7481" width="22.140625" style="8" bestFit="1" customWidth="1"/>
    <col min="7482" max="7680" width="17.5703125" style="8"/>
    <col min="7681" max="7681" width="5.7109375" style="8" customWidth="1"/>
    <col min="7682" max="7682" width="5.5703125" style="8" customWidth="1"/>
    <col min="7683" max="7683" width="15.5703125" style="8" bestFit="1" customWidth="1"/>
    <col min="7684" max="7685" width="10.7109375" style="8" customWidth="1"/>
    <col min="7686" max="7686" width="5.5703125" style="8" customWidth="1"/>
    <col min="7687" max="7687" width="5.7109375" style="8" customWidth="1"/>
    <col min="7688" max="7688" width="5.5703125" style="8" customWidth="1"/>
    <col min="7689" max="7689" width="10.7109375" style="8" customWidth="1"/>
    <col min="7690" max="7690" width="17.5703125" style="8"/>
    <col min="7691" max="7691" width="5.5703125" style="8" customWidth="1"/>
    <col min="7692" max="7727" width="17.5703125" style="8"/>
    <col min="7728" max="7728" width="5.7109375" style="8" customWidth="1"/>
    <col min="7729" max="7730" width="17.5703125" style="8"/>
    <col min="7731" max="7731" width="5.7109375" style="8" customWidth="1"/>
    <col min="7732" max="7736" width="17.5703125" style="8"/>
    <col min="7737" max="7737" width="22.140625" style="8" bestFit="1" customWidth="1"/>
    <col min="7738" max="7936" width="17.5703125" style="8"/>
    <col min="7937" max="7937" width="5.7109375" style="8" customWidth="1"/>
    <col min="7938" max="7938" width="5.5703125" style="8" customWidth="1"/>
    <col min="7939" max="7939" width="15.5703125" style="8" bestFit="1" customWidth="1"/>
    <col min="7940" max="7941" width="10.7109375" style="8" customWidth="1"/>
    <col min="7942" max="7942" width="5.5703125" style="8" customWidth="1"/>
    <col min="7943" max="7943" width="5.7109375" style="8" customWidth="1"/>
    <col min="7944" max="7944" width="5.5703125" style="8" customWidth="1"/>
    <col min="7945" max="7945" width="10.7109375" style="8" customWidth="1"/>
    <col min="7946" max="7946" width="17.5703125" style="8"/>
    <col min="7947" max="7947" width="5.5703125" style="8" customWidth="1"/>
    <col min="7948" max="7983" width="17.5703125" style="8"/>
    <col min="7984" max="7984" width="5.7109375" style="8" customWidth="1"/>
    <col min="7985" max="7986" width="17.5703125" style="8"/>
    <col min="7987" max="7987" width="5.7109375" style="8" customWidth="1"/>
    <col min="7988" max="7992" width="17.5703125" style="8"/>
    <col min="7993" max="7993" width="22.140625" style="8" bestFit="1" customWidth="1"/>
    <col min="7994" max="8192" width="17.5703125" style="8"/>
    <col min="8193" max="8193" width="5.7109375" style="8" customWidth="1"/>
    <col min="8194" max="8194" width="5.5703125" style="8" customWidth="1"/>
    <col min="8195" max="8195" width="15.5703125" style="8" bestFit="1" customWidth="1"/>
    <col min="8196" max="8197" width="10.7109375" style="8" customWidth="1"/>
    <col min="8198" max="8198" width="5.5703125" style="8" customWidth="1"/>
    <col min="8199" max="8199" width="5.7109375" style="8" customWidth="1"/>
    <col min="8200" max="8200" width="5.5703125" style="8" customWidth="1"/>
    <col min="8201" max="8201" width="10.7109375" style="8" customWidth="1"/>
    <col min="8202" max="8202" width="17.5703125" style="8"/>
    <col min="8203" max="8203" width="5.5703125" style="8" customWidth="1"/>
    <col min="8204" max="8239" width="17.5703125" style="8"/>
    <col min="8240" max="8240" width="5.7109375" style="8" customWidth="1"/>
    <col min="8241" max="8242" width="17.5703125" style="8"/>
    <col min="8243" max="8243" width="5.7109375" style="8" customWidth="1"/>
    <col min="8244" max="8248" width="17.5703125" style="8"/>
    <col min="8249" max="8249" width="22.140625" style="8" bestFit="1" customWidth="1"/>
    <col min="8250" max="8448" width="17.5703125" style="8"/>
    <col min="8449" max="8449" width="5.7109375" style="8" customWidth="1"/>
    <col min="8450" max="8450" width="5.5703125" style="8" customWidth="1"/>
    <col min="8451" max="8451" width="15.5703125" style="8" bestFit="1" customWidth="1"/>
    <col min="8452" max="8453" width="10.7109375" style="8" customWidth="1"/>
    <col min="8454" max="8454" width="5.5703125" style="8" customWidth="1"/>
    <col min="8455" max="8455" width="5.7109375" style="8" customWidth="1"/>
    <col min="8456" max="8456" width="5.5703125" style="8" customWidth="1"/>
    <col min="8457" max="8457" width="10.7109375" style="8" customWidth="1"/>
    <col min="8458" max="8458" width="17.5703125" style="8"/>
    <col min="8459" max="8459" width="5.5703125" style="8" customWidth="1"/>
    <col min="8460" max="8495" width="17.5703125" style="8"/>
    <col min="8496" max="8496" width="5.7109375" style="8" customWidth="1"/>
    <col min="8497" max="8498" width="17.5703125" style="8"/>
    <col min="8499" max="8499" width="5.7109375" style="8" customWidth="1"/>
    <col min="8500" max="8504" width="17.5703125" style="8"/>
    <col min="8505" max="8505" width="22.140625" style="8" bestFit="1" customWidth="1"/>
    <col min="8506" max="8704" width="17.5703125" style="8"/>
    <col min="8705" max="8705" width="5.7109375" style="8" customWidth="1"/>
    <col min="8706" max="8706" width="5.5703125" style="8" customWidth="1"/>
    <col min="8707" max="8707" width="15.5703125" style="8" bestFit="1" customWidth="1"/>
    <col min="8708" max="8709" width="10.7109375" style="8" customWidth="1"/>
    <col min="8710" max="8710" width="5.5703125" style="8" customWidth="1"/>
    <col min="8711" max="8711" width="5.7109375" style="8" customWidth="1"/>
    <col min="8712" max="8712" width="5.5703125" style="8" customWidth="1"/>
    <col min="8713" max="8713" width="10.7109375" style="8" customWidth="1"/>
    <col min="8714" max="8714" width="17.5703125" style="8"/>
    <col min="8715" max="8715" width="5.5703125" style="8" customWidth="1"/>
    <col min="8716" max="8751" width="17.5703125" style="8"/>
    <col min="8752" max="8752" width="5.7109375" style="8" customWidth="1"/>
    <col min="8753" max="8754" width="17.5703125" style="8"/>
    <col min="8755" max="8755" width="5.7109375" style="8" customWidth="1"/>
    <col min="8756" max="8760" width="17.5703125" style="8"/>
    <col min="8761" max="8761" width="22.140625" style="8" bestFit="1" customWidth="1"/>
    <col min="8762" max="8960" width="17.5703125" style="8"/>
    <col min="8961" max="8961" width="5.7109375" style="8" customWidth="1"/>
    <col min="8962" max="8962" width="5.5703125" style="8" customWidth="1"/>
    <col min="8963" max="8963" width="15.5703125" style="8" bestFit="1" customWidth="1"/>
    <col min="8964" max="8965" width="10.7109375" style="8" customWidth="1"/>
    <col min="8966" max="8966" width="5.5703125" style="8" customWidth="1"/>
    <col min="8967" max="8967" width="5.7109375" style="8" customWidth="1"/>
    <col min="8968" max="8968" width="5.5703125" style="8" customWidth="1"/>
    <col min="8969" max="8969" width="10.7109375" style="8" customWidth="1"/>
    <col min="8970" max="8970" width="17.5703125" style="8"/>
    <col min="8971" max="8971" width="5.5703125" style="8" customWidth="1"/>
    <col min="8972" max="9007" width="17.5703125" style="8"/>
    <col min="9008" max="9008" width="5.7109375" style="8" customWidth="1"/>
    <col min="9009" max="9010" width="17.5703125" style="8"/>
    <col min="9011" max="9011" width="5.7109375" style="8" customWidth="1"/>
    <col min="9012" max="9016" width="17.5703125" style="8"/>
    <col min="9017" max="9017" width="22.140625" style="8" bestFit="1" customWidth="1"/>
    <col min="9018" max="9216" width="17.5703125" style="8"/>
    <col min="9217" max="9217" width="5.7109375" style="8" customWidth="1"/>
    <col min="9218" max="9218" width="5.5703125" style="8" customWidth="1"/>
    <col min="9219" max="9219" width="15.5703125" style="8" bestFit="1" customWidth="1"/>
    <col min="9220" max="9221" width="10.7109375" style="8" customWidth="1"/>
    <col min="9222" max="9222" width="5.5703125" style="8" customWidth="1"/>
    <col min="9223" max="9223" width="5.7109375" style="8" customWidth="1"/>
    <col min="9224" max="9224" width="5.5703125" style="8" customWidth="1"/>
    <col min="9225" max="9225" width="10.7109375" style="8" customWidth="1"/>
    <col min="9226" max="9226" width="17.5703125" style="8"/>
    <col min="9227" max="9227" width="5.5703125" style="8" customWidth="1"/>
    <col min="9228" max="9263" width="17.5703125" style="8"/>
    <col min="9264" max="9264" width="5.7109375" style="8" customWidth="1"/>
    <col min="9265" max="9266" width="17.5703125" style="8"/>
    <col min="9267" max="9267" width="5.7109375" style="8" customWidth="1"/>
    <col min="9268" max="9272" width="17.5703125" style="8"/>
    <col min="9273" max="9273" width="22.140625" style="8" bestFit="1" customWidth="1"/>
    <col min="9274" max="9472" width="17.5703125" style="8"/>
    <col min="9473" max="9473" width="5.7109375" style="8" customWidth="1"/>
    <col min="9474" max="9474" width="5.5703125" style="8" customWidth="1"/>
    <col min="9475" max="9475" width="15.5703125" style="8" bestFit="1" customWidth="1"/>
    <col min="9476" max="9477" width="10.7109375" style="8" customWidth="1"/>
    <col min="9478" max="9478" width="5.5703125" style="8" customWidth="1"/>
    <col min="9479" max="9479" width="5.7109375" style="8" customWidth="1"/>
    <col min="9480" max="9480" width="5.5703125" style="8" customWidth="1"/>
    <col min="9481" max="9481" width="10.7109375" style="8" customWidth="1"/>
    <col min="9482" max="9482" width="17.5703125" style="8"/>
    <col min="9483" max="9483" width="5.5703125" style="8" customWidth="1"/>
    <col min="9484" max="9519" width="17.5703125" style="8"/>
    <col min="9520" max="9520" width="5.7109375" style="8" customWidth="1"/>
    <col min="9521" max="9522" width="17.5703125" style="8"/>
    <col min="9523" max="9523" width="5.7109375" style="8" customWidth="1"/>
    <col min="9524" max="9528" width="17.5703125" style="8"/>
    <col min="9529" max="9529" width="22.140625" style="8" bestFit="1" customWidth="1"/>
    <col min="9530" max="9728" width="17.5703125" style="8"/>
    <col min="9729" max="9729" width="5.7109375" style="8" customWidth="1"/>
    <col min="9730" max="9730" width="5.5703125" style="8" customWidth="1"/>
    <col min="9731" max="9731" width="15.5703125" style="8" bestFit="1" customWidth="1"/>
    <col min="9732" max="9733" width="10.7109375" style="8" customWidth="1"/>
    <col min="9734" max="9734" width="5.5703125" style="8" customWidth="1"/>
    <col min="9735" max="9735" width="5.7109375" style="8" customWidth="1"/>
    <col min="9736" max="9736" width="5.5703125" style="8" customWidth="1"/>
    <col min="9737" max="9737" width="10.7109375" style="8" customWidth="1"/>
    <col min="9738" max="9738" width="17.5703125" style="8"/>
    <col min="9739" max="9739" width="5.5703125" style="8" customWidth="1"/>
    <col min="9740" max="9775" width="17.5703125" style="8"/>
    <col min="9776" max="9776" width="5.7109375" style="8" customWidth="1"/>
    <col min="9777" max="9778" width="17.5703125" style="8"/>
    <col min="9779" max="9779" width="5.7109375" style="8" customWidth="1"/>
    <col min="9780" max="9784" width="17.5703125" style="8"/>
    <col min="9785" max="9785" width="22.140625" style="8" bestFit="1" customWidth="1"/>
    <col min="9786" max="9984" width="17.5703125" style="8"/>
    <col min="9985" max="9985" width="5.7109375" style="8" customWidth="1"/>
    <col min="9986" max="9986" width="5.5703125" style="8" customWidth="1"/>
    <col min="9987" max="9987" width="15.5703125" style="8" bestFit="1" customWidth="1"/>
    <col min="9988" max="9989" width="10.7109375" style="8" customWidth="1"/>
    <col min="9990" max="9990" width="5.5703125" style="8" customWidth="1"/>
    <col min="9991" max="9991" width="5.7109375" style="8" customWidth="1"/>
    <col min="9992" max="9992" width="5.5703125" style="8" customWidth="1"/>
    <col min="9993" max="9993" width="10.7109375" style="8" customWidth="1"/>
    <col min="9994" max="9994" width="17.5703125" style="8"/>
    <col min="9995" max="9995" width="5.5703125" style="8" customWidth="1"/>
    <col min="9996" max="10031" width="17.5703125" style="8"/>
    <col min="10032" max="10032" width="5.7109375" style="8" customWidth="1"/>
    <col min="10033" max="10034" width="17.5703125" style="8"/>
    <col min="10035" max="10035" width="5.7109375" style="8" customWidth="1"/>
    <col min="10036" max="10040" width="17.5703125" style="8"/>
    <col min="10041" max="10041" width="22.140625" style="8" bestFit="1" customWidth="1"/>
    <col min="10042" max="10240" width="17.5703125" style="8"/>
    <col min="10241" max="10241" width="5.7109375" style="8" customWidth="1"/>
    <col min="10242" max="10242" width="5.5703125" style="8" customWidth="1"/>
    <col min="10243" max="10243" width="15.5703125" style="8" bestFit="1" customWidth="1"/>
    <col min="10244" max="10245" width="10.7109375" style="8" customWidth="1"/>
    <col min="10246" max="10246" width="5.5703125" style="8" customWidth="1"/>
    <col min="10247" max="10247" width="5.7109375" style="8" customWidth="1"/>
    <col min="10248" max="10248" width="5.5703125" style="8" customWidth="1"/>
    <col min="10249" max="10249" width="10.7109375" style="8" customWidth="1"/>
    <col min="10250" max="10250" width="17.5703125" style="8"/>
    <col min="10251" max="10251" width="5.5703125" style="8" customWidth="1"/>
    <col min="10252" max="10287" width="17.5703125" style="8"/>
    <col min="10288" max="10288" width="5.7109375" style="8" customWidth="1"/>
    <col min="10289" max="10290" width="17.5703125" style="8"/>
    <col min="10291" max="10291" width="5.7109375" style="8" customWidth="1"/>
    <col min="10292" max="10296" width="17.5703125" style="8"/>
    <col min="10297" max="10297" width="22.140625" style="8" bestFit="1" customWidth="1"/>
    <col min="10298" max="10496" width="17.5703125" style="8"/>
    <col min="10497" max="10497" width="5.7109375" style="8" customWidth="1"/>
    <col min="10498" max="10498" width="5.5703125" style="8" customWidth="1"/>
    <col min="10499" max="10499" width="15.5703125" style="8" bestFit="1" customWidth="1"/>
    <col min="10500" max="10501" width="10.7109375" style="8" customWidth="1"/>
    <col min="10502" max="10502" width="5.5703125" style="8" customWidth="1"/>
    <col min="10503" max="10503" width="5.7109375" style="8" customWidth="1"/>
    <col min="10504" max="10504" width="5.5703125" style="8" customWidth="1"/>
    <col min="10505" max="10505" width="10.7109375" style="8" customWidth="1"/>
    <col min="10506" max="10506" width="17.5703125" style="8"/>
    <col min="10507" max="10507" width="5.5703125" style="8" customWidth="1"/>
    <col min="10508" max="10543" width="17.5703125" style="8"/>
    <col min="10544" max="10544" width="5.7109375" style="8" customWidth="1"/>
    <col min="10545" max="10546" width="17.5703125" style="8"/>
    <col min="10547" max="10547" width="5.7109375" style="8" customWidth="1"/>
    <col min="10548" max="10552" width="17.5703125" style="8"/>
    <col min="10553" max="10553" width="22.140625" style="8" bestFit="1" customWidth="1"/>
    <col min="10554" max="10752" width="17.5703125" style="8"/>
    <col min="10753" max="10753" width="5.7109375" style="8" customWidth="1"/>
    <col min="10754" max="10754" width="5.5703125" style="8" customWidth="1"/>
    <col min="10755" max="10755" width="15.5703125" style="8" bestFit="1" customWidth="1"/>
    <col min="10756" max="10757" width="10.7109375" style="8" customWidth="1"/>
    <col min="10758" max="10758" width="5.5703125" style="8" customWidth="1"/>
    <col min="10759" max="10759" width="5.7109375" style="8" customWidth="1"/>
    <col min="10760" max="10760" width="5.5703125" style="8" customWidth="1"/>
    <col min="10761" max="10761" width="10.7109375" style="8" customWidth="1"/>
    <col min="10762" max="10762" width="17.5703125" style="8"/>
    <col min="10763" max="10763" width="5.5703125" style="8" customWidth="1"/>
    <col min="10764" max="10799" width="17.5703125" style="8"/>
    <col min="10800" max="10800" width="5.7109375" style="8" customWidth="1"/>
    <col min="10801" max="10802" width="17.5703125" style="8"/>
    <col min="10803" max="10803" width="5.7109375" style="8" customWidth="1"/>
    <col min="10804" max="10808" width="17.5703125" style="8"/>
    <col min="10809" max="10809" width="22.140625" style="8" bestFit="1" customWidth="1"/>
    <col min="10810" max="11008" width="17.5703125" style="8"/>
    <col min="11009" max="11009" width="5.7109375" style="8" customWidth="1"/>
    <col min="11010" max="11010" width="5.5703125" style="8" customWidth="1"/>
    <col min="11011" max="11011" width="15.5703125" style="8" bestFit="1" customWidth="1"/>
    <col min="11012" max="11013" width="10.7109375" style="8" customWidth="1"/>
    <col min="11014" max="11014" width="5.5703125" style="8" customWidth="1"/>
    <col min="11015" max="11015" width="5.7109375" style="8" customWidth="1"/>
    <col min="11016" max="11016" width="5.5703125" style="8" customWidth="1"/>
    <col min="11017" max="11017" width="10.7109375" style="8" customWidth="1"/>
    <col min="11018" max="11018" width="17.5703125" style="8"/>
    <col min="11019" max="11019" width="5.5703125" style="8" customWidth="1"/>
    <col min="11020" max="11055" width="17.5703125" style="8"/>
    <col min="11056" max="11056" width="5.7109375" style="8" customWidth="1"/>
    <col min="11057" max="11058" width="17.5703125" style="8"/>
    <col min="11059" max="11059" width="5.7109375" style="8" customWidth="1"/>
    <col min="11060" max="11064" width="17.5703125" style="8"/>
    <col min="11065" max="11065" width="22.140625" style="8" bestFit="1" customWidth="1"/>
    <col min="11066" max="11264" width="17.5703125" style="8"/>
    <col min="11265" max="11265" width="5.7109375" style="8" customWidth="1"/>
    <col min="11266" max="11266" width="5.5703125" style="8" customWidth="1"/>
    <col min="11267" max="11267" width="15.5703125" style="8" bestFit="1" customWidth="1"/>
    <col min="11268" max="11269" width="10.7109375" style="8" customWidth="1"/>
    <col min="11270" max="11270" width="5.5703125" style="8" customWidth="1"/>
    <col min="11271" max="11271" width="5.7109375" style="8" customWidth="1"/>
    <col min="11272" max="11272" width="5.5703125" style="8" customWidth="1"/>
    <col min="11273" max="11273" width="10.7109375" style="8" customWidth="1"/>
    <col min="11274" max="11274" width="17.5703125" style="8"/>
    <col min="11275" max="11275" width="5.5703125" style="8" customWidth="1"/>
    <col min="11276" max="11311" width="17.5703125" style="8"/>
    <col min="11312" max="11312" width="5.7109375" style="8" customWidth="1"/>
    <col min="11313" max="11314" width="17.5703125" style="8"/>
    <col min="11315" max="11315" width="5.7109375" style="8" customWidth="1"/>
    <col min="11316" max="11320" width="17.5703125" style="8"/>
    <col min="11321" max="11321" width="22.140625" style="8" bestFit="1" customWidth="1"/>
    <col min="11322" max="11520" width="17.5703125" style="8"/>
    <col min="11521" max="11521" width="5.7109375" style="8" customWidth="1"/>
    <col min="11522" max="11522" width="5.5703125" style="8" customWidth="1"/>
    <col min="11523" max="11523" width="15.5703125" style="8" bestFit="1" customWidth="1"/>
    <col min="11524" max="11525" width="10.7109375" style="8" customWidth="1"/>
    <col min="11526" max="11526" width="5.5703125" style="8" customWidth="1"/>
    <col min="11527" max="11527" width="5.7109375" style="8" customWidth="1"/>
    <col min="11528" max="11528" width="5.5703125" style="8" customWidth="1"/>
    <col min="11529" max="11529" width="10.7109375" style="8" customWidth="1"/>
    <col min="11530" max="11530" width="17.5703125" style="8"/>
    <col min="11531" max="11531" width="5.5703125" style="8" customWidth="1"/>
    <col min="11532" max="11567" width="17.5703125" style="8"/>
    <col min="11568" max="11568" width="5.7109375" style="8" customWidth="1"/>
    <col min="11569" max="11570" width="17.5703125" style="8"/>
    <col min="11571" max="11571" width="5.7109375" style="8" customWidth="1"/>
    <col min="11572" max="11576" width="17.5703125" style="8"/>
    <col min="11577" max="11577" width="22.140625" style="8" bestFit="1" customWidth="1"/>
    <col min="11578" max="11776" width="17.5703125" style="8"/>
    <col min="11777" max="11777" width="5.7109375" style="8" customWidth="1"/>
    <col min="11778" max="11778" width="5.5703125" style="8" customWidth="1"/>
    <col min="11779" max="11779" width="15.5703125" style="8" bestFit="1" customWidth="1"/>
    <col min="11780" max="11781" width="10.7109375" style="8" customWidth="1"/>
    <col min="11782" max="11782" width="5.5703125" style="8" customWidth="1"/>
    <col min="11783" max="11783" width="5.7109375" style="8" customWidth="1"/>
    <col min="11784" max="11784" width="5.5703125" style="8" customWidth="1"/>
    <col min="11785" max="11785" width="10.7109375" style="8" customWidth="1"/>
    <col min="11786" max="11786" width="17.5703125" style="8"/>
    <col min="11787" max="11787" width="5.5703125" style="8" customWidth="1"/>
    <col min="11788" max="11823" width="17.5703125" style="8"/>
    <col min="11824" max="11824" width="5.7109375" style="8" customWidth="1"/>
    <col min="11825" max="11826" width="17.5703125" style="8"/>
    <col min="11827" max="11827" width="5.7109375" style="8" customWidth="1"/>
    <col min="11828" max="11832" width="17.5703125" style="8"/>
    <col min="11833" max="11833" width="22.140625" style="8" bestFit="1" customWidth="1"/>
    <col min="11834" max="12032" width="17.5703125" style="8"/>
    <col min="12033" max="12033" width="5.7109375" style="8" customWidth="1"/>
    <col min="12034" max="12034" width="5.5703125" style="8" customWidth="1"/>
    <col min="12035" max="12035" width="15.5703125" style="8" bestFit="1" customWidth="1"/>
    <col min="12036" max="12037" width="10.7109375" style="8" customWidth="1"/>
    <col min="12038" max="12038" width="5.5703125" style="8" customWidth="1"/>
    <col min="12039" max="12039" width="5.7109375" style="8" customWidth="1"/>
    <col min="12040" max="12040" width="5.5703125" style="8" customWidth="1"/>
    <col min="12041" max="12041" width="10.7109375" style="8" customWidth="1"/>
    <col min="12042" max="12042" width="17.5703125" style="8"/>
    <col min="12043" max="12043" width="5.5703125" style="8" customWidth="1"/>
    <col min="12044" max="12079" width="17.5703125" style="8"/>
    <col min="12080" max="12080" width="5.7109375" style="8" customWidth="1"/>
    <col min="12081" max="12082" width="17.5703125" style="8"/>
    <col min="12083" max="12083" width="5.7109375" style="8" customWidth="1"/>
    <col min="12084" max="12088" width="17.5703125" style="8"/>
    <col min="12089" max="12089" width="22.140625" style="8" bestFit="1" customWidth="1"/>
    <col min="12090" max="12288" width="17.5703125" style="8"/>
    <col min="12289" max="12289" width="5.7109375" style="8" customWidth="1"/>
    <col min="12290" max="12290" width="5.5703125" style="8" customWidth="1"/>
    <col min="12291" max="12291" width="15.5703125" style="8" bestFit="1" customWidth="1"/>
    <col min="12292" max="12293" width="10.7109375" style="8" customWidth="1"/>
    <col min="12294" max="12294" width="5.5703125" style="8" customWidth="1"/>
    <col min="12295" max="12295" width="5.7109375" style="8" customWidth="1"/>
    <col min="12296" max="12296" width="5.5703125" style="8" customWidth="1"/>
    <col min="12297" max="12297" width="10.7109375" style="8" customWidth="1"/>
    <col min="12298" max="12298" width="17.5703125" style="8"/>
    <col min="12299" max="12299" width="5.5703125" style="8" customWidth="1"/>
    <col min="12300" max="12335" width="17.5703125" style="8"/>
    <col min="12336" max="12336" width="5.7109375" style="8" customWidth="1"/>
    <col min="12337" max="12338" width="17.5703125" style="8"/>
    <col min="12339" max="12339" width="5.7109375" style="8" customWidth="1"/>
    <col min="12340" max="12344" width="17.5703125" style="8"/>
    <col min="12345" max="12345" width="22.140625" style="8" bestFit="1" customWidth="1"/>
    <col min="12346" max="12544" width="17.5703125" style="8"/>
    <col min="12545" max="12545" width="5.7109375" style="8" customWidth="1"/>
    <col min="12546" max="12546" width="5.5703125" style="8" customWidth="1"/>
    <col min="12547" max="12547" width="15.5703125" style="8" bestFit="1" customWidth="1"/>
    <col min="12548" max="12549" width="10.7109375" style="8" customWidth="1"/>
    <col min="12550" max="12550" width="5.5703125" style="8" customWidth="1"/>
    <col min="12551" max="12551" width="5.7109375" style="8" customWidth="1"/>
    <col min="12552" max="12552" width="5.5703125" style="8" customWidth="1"/>
    <col min="12553" max="12553" width="10.7109375" style="8" customWidth="1"/>
    <col min="12554" max="12554" width="17.5703125" style="8"/>
    <col min="12555" max="12555" width="5.5703125" style="8" customWidth="1"/>
    <col min="12556" max="12591" width="17.5703125" style="8"/>
    <col min="12592" max="12592" width="5.7109375" style="8" customWidth="1"/>
    <col min="12593" max="12594" width="17.5703125" style="8"/>
    <col min="12595" max="12595" width="5.7109375" style="8" customWidth="1"/>
    <col min="12596" max="12600" width="17.5703125" style="8"/>
    <col min="12601" max="12601" width="22.140625" style="8" bestFit="1" customWidth="1"/>
    <col min="12602" max="12800" width="17.5703125" style="8"/>
    <col min="12801" max="12801" width="5.7109375" style="8" customWidth="1"/>
    <col min="12802" max="12802" width="5.5703125" style="8" customWidth="1"/>
    <col min="12803" max="12803" width="15.5703125" style="8" bestFit="1" customWidth="1"/>
    <col min="12804" max="12805" width="10.7109375" style="8" customWidth="1"/>
    <col min="12806" max="12806" width="5.5703125" style="8" customWidth="1"/>
    <col min="12807" max="12807" width="5.7109375" style="8" customWidth="1"/>
    <col min="12808" max="12808" width="5.5703125" style="8" customWidth="1"/>
    <col min="12809" max="12809" width="10.7109375" style="8" customWidth="1"/>
    <col min="12810" max="12810" width="17.5703125" style="8"/>
    <col min="12811" max="12811" width="5.5703125" style="8" customWidth="1"/>
    <col min="12812" max="12847" width="17.5703125" style="8"/>
    <col min="12848" max="12848" width="5.7109375" style="8" customWidth="1"/>
    <col min="12849" max="12850" width="17.5703125" style="8"/>
    <col min="12851" max="12851" width="5.7109375" style="8" customWidth="1"/>
    <col min="12852" max="12856" width="17.5703125" style="8"/>
    <col min="12857" max="12857" width="22.140625" style="8" bestFit="1" customWidth="1"/>
    <col min="12858" max="13056" width="17.5703125" style="8"/>
    <col min="13057" max="13057" width="5.7109375" style="8" customWidth="1"/>
    <col min="13058" max="13058" width="5.5703125" style="8" customWidth="1"/>
    <col min="13059" max="13059" width="15.5703125" style="8" bestFit="1" customWidth="1"/>
    <col min="13060" max="13061" width="10.7109375" style="8" customWidth="1"/>
    <col min="13062" max="13062" width="5.5703125" style="8" customWidth="1"/>
    <col min="13063" max="13063" width="5.7109375" style="8" customWidth="1"/>
    <col min="13064" max="13064" width="5.5703125" style="8" customWidth="1"/>
    <col min="13065" max="13065" width="10.7109375" style="8" customWidth="1"/>
    <col min="13066" max="13066" width="17.5703125" style="8"/>
    <col min="13067" max="13067" width="5.5703125" style="8" customWidth="1"/>
    <col min="13068" max="13103" width="17.5703125" style="8"/>
    <col min="13104" max="13104" width="5.7109375" style="8" customWidth="1"/>
    <col min="13105" max="13106" width="17.5703125" style="8"/>
    <col min="13107" max="13107" width="5.7109375" style="8" customWidth="1"/>
    <col min="13108" max="13112" width="17.5703125" style="8"/>
    <col min="13113" max="13113" width="22.140625" style="8" bestFit="1" customWidth="1"/>
    <col min="13114" max="13312" width="17.5703125" style="8"/>
    <col min="13313" max="13313" width="5.7109375" style="8" customWidth="1"/>
    <col min="13314" max="13314" width="5.5703125" style="8" customWidth="1"/>
    <col min="13315" max="13315" width="15.5703125" style="8" bestFit="1" customWidth="1"/>
    <col min="13316" max="13317" width="10.7109375" style="8" customWidth="1"/>
    <col min="13318" max="13318" width="5.5703125" style="8" customWidth="1"/>
    <col min="13319" max="13319" width="5.7109375" style="8" customWidth="1"/>
    <col min="13320" max="13320" width="5.5703125" style="8" customWidth="1"/>
    <col min="13321" max="13321" width="10.7109375" style="8" customWidth="1"/>
    <col min="13322" max="13322" width="17.5703125" style="8"/>
    <col min="13323" max="13323" width="5.5703125" style="8" customWidth="1"/>
    <col min="13324" max="13359" width="17.5703125" style="8"/>
    <col min="13360" max="13360" width="5.7109375" style="8" customWidth="1"/>
    <col min="13361" max="13362" width="17.5703125" style="8"/>
    <col min="13363" max="13363" width="5.7109375" style="8" customWidth="1"/>
    <col min="13364" max="13368" width="17.5703125" style="8"/>
    <col min="13369" max="13369" width="22.140625" style="8" bestFit="1" customWidth="1"/>
    <col min="13370" max="13568" width="17.5703125" style="8"/>
    <col min="13569" max="13569" width="5.7109375" style="8" customWidth="1"/>
    <col min="13570" max="13570" width="5.5703125" style="8" customWidth="1"/>
    <col min="13571" max="13571" width="15.5703125" style="8" bestFit="1" customWidth="1"/>
    <col min="13572" max="13573" width="10.7109375" style="8" customWidth="1"/>
    <col min="13574" max="13574" width="5.5703125" style="8" customWidth="1"/>
    <col min="13575" max="13575" width="5.7109375" style="8" customWidth="1"/>
    <col min="13576" max="13576" width="5.5703125" style="8" customWidth="1"/>
    <col min="13577" max="13577" width="10.7109375" style="8" customWidth="1"/>
    <col min="13578" max="13578" width="17.5703125" style="8"/>
    <col min="13579" max="13579" width="5.5703125" style="8" customWidth="1"/>
    <col min="13580" max="13615" width="17.5703125" style="8"/>
    <col min="13616" max="13616" width="5.7109375" style="8" customWidth="1"/>
    <col min="13617" max="13618" width="17.5703125" style="8"/>
    <col min="13619" max="13619" width="5.7109375" style="8" customWidth="1"/>
    <col min="13620" max="13624" width="17.5703125" style="8"/>
    <col min="13625" max="13625" width="22.140625" style="8" bestFit="1" customWidth="1"/>
    <col min="13626" max="13824" width="17.5703125" style="8"/>
    <col min="13825" max="13825" width="5.7109375" style="8" customWidth="1"/>
    <col min="13826" max="13826" width="5.5703125" style="8" customWidth="1"/>
    <col min="13827" max="13827" width="15.5703125" style="8" bestFit="1" customWidth="1"/>
    <col min="13828" max="13829" width="10.7109375" style="8" customWidth="1"/>
    <col min="13830" max="13830" width="5.5703125" style="8" customWidth="1"/>
    <col min="13831" max="13831" width="5.7109375" style="8" customWidth="1"/>
    <col min="13832" max="13832" width="5.5703125" style="8" customWidth="1"/>
    <col min="13833" max="13833" width="10.7109375" style="8" customWidth="1"/>
    <col min="13834" max="13834" width="17.5703125" style="8"/>
    <col min="13835" max="13835" width="5.5703125" style="8" customWidth="1"/>
    <col min="13836" max="13871" width="17.5703125" style="8"/>
    <col min="13872" max="13872" width="5.7109375" style="8" customWidth="1"/>
    <col min="13873" max="13874" width="17.5703125" style="8"/>
    <col min="13875" max="13875" width="5.7109375" style="8" customWidth="1"/>
    <col min="13876" max="13880" width="17.5703125" style="8"/>
    <col min="13881" max="13881" width="22.140625" style="8" bestFit="1" customWidth="1"/>
    <col min="13882" max="14080" width="17.5703125" style="8"/>
    <col min="14081" max="14081" width="5.7109375" style="8" customWidth="1"/>
    <col min="14082" max="14082" width="5.5703125" style="8" customWidth="1"/>
    <col min="14083" max="14083" width="15.5703125" style="8" bestFit="1" customWidth="1"/>
    <col min="14084" max="14085" width="10.7109375" style="8" customWidth="1"/>
    <col min="14086" max="14086" width="5.5703125" style="8" customWidth="1"/>
    <col min="14087" max="14087" width="5.7109375" style="8" customWidth="1"/>
    <col min="14088" max="14088" width="5.5703125" style="8" customWidth="1"/>
    <col min="14089" max="14089" width="10.7109375" style="8" customWidth="1"/>
    <col min="14090" max="14090" width="17.5703125" style="8"/>
    <col min="14091" max="14091" width="5.5703125" style="8" customWidth="1"/>
    <col min="14092" max="14127" width="17.5703125" style="8"/>
    <col min="14128" max="14128" width="5.7109375" style="8" customWidth="1"/>
    <col min="14129" max="14130" width="17.5703125" style="8"/>
    <col min="14131" max="14131" width="5.7109375" style="8" customWidth="1"/>
    <col min="14132" max="14136" width="17.5703125" style="8"/>
    <col min="14137" max="14137" width="22.140625" style="8" bestFit="1" customWidth="1"/>
    <col min="14138" max="14336" width="17.5703125" style="8"/>
    <col min="14337" max="14337" width="5.7109375" style="8" customWidth="1"/>
    <col min="14338" max="14338" width="5.5703125" style="8" customWidth="1"/>
    <col min="14339" max="14339" width="15.5703125" style="8" bestFit="1" customWidth="1"/>
    <col min="14340" max="14341" width="10.7109375" style="8" customWidth="1"/>
    <col min="14342" max="14342" width="5.5703125" style="8" customWidth="1"/>
    <col min="14343" max="14343" width="5.7109375" style="8" customWidth="1"/>
    <col min="14344" max="14344" width="5.5703125" style="8" customWidth="1"/>
    <col min="14345" max="14345" width="10.7109375" style="8" customWidth="1"/>
    <col min="14346" max="14346" width="17.5703125" style="8"/>
    <col min="14347" max="14347" width="5.5703125" style="8" customWidth="1"/>
    <col min="14348" max="14383" width="17.5703125" style="8"/>
    <col min="14384" max="14384" width="5.7109375" style="8" customWidth="1"/>
    <col min="14385" max="14386" width="17.5703125" style="8"/>
    <col min="14387" max="14387" width="5.7109375" style="8" customWidth="1"/>
    <col min="14388" max="14392" width="17.5703125" style="8"/>
    <col min="14393" max="14393" width="22.140625" style="8" bestFit="1" customWidth="1"/>
    <col min="14394" max="14592" width="17.5703125" style="8"/>
    <col min="14593" max="14593" width="5.7109375" style="8" customWidth="1"/>
    <col min="14594" max="14594" width="5.5703125" style="8" customWidth="1"/>
    <col min="14595" max="14595" width="15.5703125" style="8" bestFit="1" customWidth="1"/>
    <col min="14596" max="14597" width="10.7109375" style="8" customWidth="1"/>
    <col min="14598" max="14598" width="5.5703125" style="8" customWidth="1"/>
    <col min="14599" max="14599" width="5.7109375" style="8" customWidth="1"/>
    <col min="14600" max="14600" width="5.5703125" style="8" customWidth="1"/>
    <col min="14601" max="14601" width="10.7109375" style="8" customWidth="1"/>
    <col min="14602" max="14602" width="17.5703125" style="8"/>
    <col min="14603" max="14603" width="5.5703125" style="8" customWidth="1"/>
    <col min="14604" max="14639" width="17.5703125" style="8"/>
    <col min="14640" max="14640" width="5.7109375" style="8" customWidth="1"/>
    <col min="14641" max="14642" width="17.5703125" style="8"/>
    <col min="14643" max="14643" width="5.7109375" style="8" customWidth="1"/>
    <col min="14644" max="14648" width="17.5703125" style="8"/>
    <col min="14649" max="14649" width="22.140625" style="8" bestFit="1" customWidth="1"/>
    <col min="14650" max="14848" width="17.5703125" style="8"/>
    <col min="14849" max="14849" width="5.7109375" style="8" customWidth="1"/>
    <col min="14850" max="14850" width="5.5703125" style="8" customWidth="1"/>
    <col min="14851" max="14851" width="15.5703125" style="8" bestFit="1" customWidth="1"/>
    <col min="14852" max="14853" width="10.7109375" style="8" customWidth="1"/>
    <col min="14854" max="14854" width="5.5703125" style="8" customWidth="1"/>
    <col min="14855" max="14855" width="5.7109375" style="8" customWidth="1"/>
    <col min="14856" max="14856" width="5.5703125" style="8" customWidth="1"/>
    <col min="14857" max="14857" width="10.7109375" style="8" customWidth="1"/>
    <col min="14858" max="14858" width="17.5703125" style="8"/>
    <col min="14859" max="14859" width="5.5703125" style="8" customWidth="1"/>
    <col min="14860" max="14895" width="17.5703125" style="8"/>
    <col min="14896" max="14896" width="5.7109375" style="8" customWidth="1"/>
    <col min="14897" max="14898" width="17.5703125" style="8"/>
    <col min="14899" max="14899" width="5.7109375" style="8" customWidth="1"/>
    <col min="14900" max="14904" width="17.5703125" style="8"/>
    <col min="14905" max="14905" width="22.140625" style="8" bestFit="1" customWidth="1"/>
    <col min="14906" max="15104" width="17.5703125" style="8"/>
    <col min="15105" max="15105" width="5.7109375" style="8" customWidth="1"/>
    <col min="15106" max="15106" width="5.5703125" style="8" customWidth="1"/>
    <col min="15107" max="15107" width="15.5703125" style="8" bestFit="1" customWidth="1"/>
    <col min="15108" max="15109" width="10.7109375" style="8" customWidth="1"/>
    <col min="15110" max="15110" width="5.5703125" style="8" customWidth="1"/>
    <col min="15111" max="15111" width="5.7109375" style="8" customWidth="1"/>
    <col min="15112" max="15112" width="5.5703125" style="8" customWidth="1"/>
    <col min="15113" max="15113" width="10.7109375" style="8" customWidth="1"/>
    <col min="15114" max="15114" width="17.5703125" style="8"/>
    <col min="15115" max="15115" width="5.5703125" style="8" customWidth="1"/>
    <col min="15116" max="15151" width="17.5703125" style="8"/>
    <col min="15152" max="15152" width="5.7109375" style="8" customWidth="1"/>
    <col min="15153" max="15154" width="17.5703125" style="8"/>
    <col min="15155" max="15155" width="5.7109375" style="8" customWidth="1"/>
    <col min="15156" max="15160" width="17.5703125" style="8"/>
    <col min="15161" max="15161" width="22.140625" style="8" bestFit="1" customWidth="1"/>
    <col min="15162" max="15360" width="17.5703125" style="8"/>
    <col min="15361" max="15361" width="5.7109375" style="8" customWidth="1"/>
    <col min="15362" max="15362" width="5.5703125" style="8" customWidth="1"/>
    <col min="15363" max="15363" width="15.5703125" style="8" bestFit="1" customWidth="1"/>
    <col min="15364" max="15365" width="10.7109375" style="8" customWidth="1"/>
    <col min="15366" max="15366" width="5.5703125" style="8" customWidth="1"/>
    <col min="15367" max="15367" width="5.7109375" style="8" customWidth="1"/>
    <col min="15368" max="15368" width="5.5703125" style="8" customWidth="1"/>
    <col min="15369" max="15369" width="10.7109375" style="8" customWidth="1"/>
    <col min="15370" max="15370" width="17.5703125" style="8"/>
    <col min="15371" max="15371" width="5.5703125" style="8" customWidth="1"/>
    <col min="15372" max="15407" width="17.5703125" style="8"/>
    <col min="15408" max="15408" width="5.7109375" style="8" customWidth="1"/>
    <col min="15409" max="15410" width="17.5703125" style="8"/>
    <col min="15411" max="15411" width="5.7109375" style="8" customWidth="1"/>
    <col min="15412" max="15416" width="17.5703125" style="8"/>
    <col min="15417" max="15417" width="22.140625" style="8" bestFit="1" customWidth="1"/>
    <col min="15418" max="15616" width="17.5703125" style="8"/>
    <col min="15617" max="15617" width="5.7109375" style="8" customWidth="1"/>
    <col min="15618" max="15618" width="5.5703125" style="8" customWidth="1"/>
    <col min="15619" max="15619" width="15.5703125" style="8" bestFit="1" customWidth="1"/>
    <col min="15620" max="15621" width="10.7109375" style="8" customWidth="1"/>
    <col min="15622" max="15622" width="5.5703125" style="8" customWidth="1"/>
    <col min="15623" max="15623" width="5.7109375" style="8" customWidth="1"/>
    <col min="15624" max="15624" width="5.5703125" style="8" customWidth="1"/>
    <col min="15625" max="15625" width="10.7109375" style="8" customWidth="1"/>
    <col min="15626" max="15626" width="17.5703125" style="8"/>
    <col min="15627" max="15627" width="5.5703125" style="8" customWidth="1"/>
    <col min="15628" max="15663" width="17.5703125" style="8"/>
    <col min="15664" max="15664" width="5.7109375" style="8" customWidth="1"/>
    <col min="15665" max="15666" width="17.5703125" style="8"/>
    <col min="15667" max="15667" width="5.7109375" style="8" customWidth="1"/>
    <col min="15668" max="15672" width="17.5703125" style="8"/>
    <col min="15673" max="15673" width="22.140625" style="8" bestFit="1" customWidth="1"/>
    <col min="15674" max="15872" width="17.5703125" style="8"/>
    <col min="15873" max="15873" width="5.7109375" style="8" customWidth="1"/>
    <col min="15874" max="15874" width="5.5703125" style="8" customWidth="1"/>
    <col min="15875" max="15875" width="15.5703125" style="8" bestFit="1" customWidth="1"/>
    <col min="15876" max="15877" width="10.7109375" style="8" customWidth="1"/>
    <col min="15878" max="15878" width="5.5703125" style="8" customWidth="1"/>
    <col min="15879" max="15879" width="5.7109375" style="8" customWidth="1"/>
    <col min="15880" max="15880" width="5.5703125" style="8" customWidth="1"/>
    <col min="15881" max="15881" width="10.7109375" style="8" customWidth="1"/>
    <col min="15882" max="15882" width="17.5703125" style="8"/>
    <col min="15883" max="15883" width="5.5703125" style="8" customWidth="1"/>
    <col min="15884" max="15919" width="17.5703125" style="8"/>
    <col min="15920" max="15920" width="5.7109375" style="8" customWidth="1"/>
    <col min="15921" max="15922" width="17.5703125" style="8"/>
    <col min="15923" max="15923" width="5.7109375" style="8" customWidth="1"/>
    <col min="15924" max="15928" width="17.5703125" style="8"/>
    <col min="15929" max="15929" width="22.140625" style="8" bestFit="1" customWidth="1"/>
    <col min="15930" max="16128" width="17.5703125" style="8"/>
    <col min="16129" max="16129" width="5.7109375" style="8" customWidth="1"/>
    <col min="16130" max="16130" width="5.5703125" style="8" customWidth="1"/>
    <col min="16131" max="16131" width="15.5703125" style="8" bestFit="1" customWidth="1"/>
    <col min="16132" max="16133" width="10.7109375" style="8" customWidth="1"/>
    <col min="16134" max="16134" width="5.5703125" style="8" customWidth="1"/>
    <col min="16135" max="16135" width="5.7109375" style="8" customWidth="1"/>
    <col min="16136" max="16136" width="5.5703125" style="8" customWidth="1"/>
    <col min="16137" max="16137" width="10.7109375" style="8" customWidth="1"/>
    <col min="16138" max="16138" width="17.5703125" style="8"/>
    <col min="16139" max="16139" width="5.5703125" style="8" customWidth="1"/>
    <col min="16140" max="16175" width="17.5703125" style="8"/>
    <col min="16176" max="16176" width="5.7109375" style="8" customWidth="1"/>
    <col min="16177" max="16178" width="17.5703125" style="8"/>
    <col min="16179" max="16179" width="5.7109375" style="8" customWidth="1"/>
    <col min="16180" max="16184" width="17.5703125" style="8"/>
    <col min="16185" max="16185" width="22.140625" style="8" bestFit="1" customWidth="1"/>
    <col min="16186" max="16384" width="17.5703125" style="8"/>
  </cols>
  <sheetData>
    <row r="1" spans="2:79" s="2" customFormat="1" ht="35.1" customHeight="1" x14ac:dyDescent="0.25">
      <c r="B1" s="1" t="s">
        <v>32</v>
      </c>
      <c r="N1" s="2" t="s">
        <v>61</v>
      </c>
      <c r="AW1" s="3"/>
    </row>
    <row r="2" spans="2:79" s="5" customFormat="1" ht="18" customHeight="1" x14ac:dyDescent="0.25">
      <c r="B2" s="4" t="s">
        <v>33</v>
      </c>
      <c r="N2" s="5" t="s">
        <v>62</v>
      </c>
      <c r="AP2" s="6"/>
    </row>
    <row r="3" spans="2:79" x14ac:dyDescent="0.25">
      <c r="H3" s="8"/>
      <c r="M3" s="7"/>
      <c r="N3" s="7"/>
    </row>
    <row r="4" spans="2:79" x14ac:dyDescent="0.25">
      <c r="H4" s="8"/>
      <c r="M4" s="7"/>
      <c r="N4" s="7"/>
    </row>
    <row r="5" spans="2:79" x14ac:dyDescent="0.25">
      <c r="H5" s="8"/>
      <c r="M5" s="7"/>
      <c r="N5" s="7"/>
    </row>
    <row r="6" spans="2:79" x14ac:dyDescent="0.25">
      <c r="B6" s="9" t="s">
        <v>0</v>
      </c>
      <c r="C6" s="9"/>
      <c r="D6" s="9"/>
      <c r="E6" s="9"/>
      <c r="F6" s="9"/>
      <c r="H6" s="9" t="s">
        <v>34</v>
      </c>
      <c r="I6" s="9"/>
      <c r="J6" s="9"/>
      <c r="K6" s="9"/>
      <c r="L6" s="10"/>
      <c r="Q6" s="10"/>
      <c r="BA6" s="7"/>
      <c r="BB6" s="10"/>
      <c r="BC6" s="10"/>
    </row>
    <row r="7" spans="2:79" x14ac:dyDescent="0.25">
      <c r="B7" s="11"/>
      <c r="C7" s="11"/>
      <c r="D7" s="11"/>
      <c r="E7" s="11"/>
      <c r="F7" s="12"/>
      <c r="H7" s="11"/>
      <c r="I7" s="11"/>
      <c r="J7" s="11"/>
      <c r="K7" s="12"/>
      <c r="L7" s="10"/>
      <c r="Q7" s="10"/>
      <c r="BA7" s="7"/>
      <c r="BB7" s="13"/>
      <c r="BC7" s="13"/>
      <c r="BD7" s="13"/>
      <c r="BE7" s="13"/>
    </row>
    <row r="8" spans="2:79" x14ac:dyDescent="0.25">
      <c r="B8" s="11"/>
      <c r="C8" s="14" t="s">
        <v>1</v>
      </c>
      <c r="D8" s="14"/>
      <c r="E8" s="14"/>
      <c r="F8" s="11"/>
      <c r="H8" s="11"/>
      <c r="I8" s="14" t="s">
        <v>35</v>
      </c>
      <c r="J8" s="14"/>
      <c r="K8" s="12"/>
      <c r="L8" s="10"/>
      <c r="Q8" s="10"/>
      <c r="BA8" s="15"/>
      <c r="BB8" s="13"/>
      <c r="BC8" s="13"/>
      <c r="BD8" s="13"/>
      <c r="BE8" s="13"/>
    </row>
    <row r="9" spans="2:79" x14ac:dyDescent="0.25">
      <c r="B9" s="11"/>
      <c r="C9" s="16" t="s">
        <v>2</v>
      </c>
      <c r="D9" s="39">
        <v>44742</v>
      </c>
      <c r="E9" s="11"/>
      <c r="F9" s="11"/>
      <c r="H9" s="11"/>
      <c r="I9" s="16" t="s">
        <v>36</v>
      </c>
      <c r="J9" s="17" t="s">
        <v>32</v>
      </c>
      <c r="K9" s="12"/>
      <c r="L9" s="10"/>
      <c r="N9" s="24" t="s">
        <v>11</v>
      </c>
      <c r="O9" s="25">
        <v>48395</v>
      </c>
      <c r="Q9" s="29" t="s">
        <v>77</v>
      </c>
      <c r="R9" s="30" t="s">
        <v>78</v>
      </c>
      <c r="S9" s="30" t="s">
        <v>11</v>
      </c>
      <c r="T9" s="30" t="s">
        <v>12</v>
      </c>
      <c r="U9" s="30" t="s">
        <v>79</v>
      </c>
      <c r="V9" s="30" t="s">
        <v>80</v>
      </c>
      <c r="W9" s="30" t="s">
        <v>18</v>
      </c>
      <c r="X9" s="30" t="s">
        <v>38</v>
      </c>
      <c r="Y9" s="30" t="s">
        <v>39</v>
      </c>
      <c r="Z9" s="30" t="s">
        <v>40</v>
      </c>
      <c r="AA9" s="30" t="s">
        <v>42</v>
      </c>
      <c r="AB9" s="30" t="s">
        <v>44</v>
      </c>
      <c r="AC9" s="30" t="s">
        <v>45</v>
      </c>
      <c r="AD9" s="30" t="s">
        <v>46</v>
      </c>
      <c r="AE9" s="30" t="s">
        <v>48</v>
      </c>
      <c r="AF9" s="30" t="s">
        <v>49</v>
      </c>
      <c r="AG9" s="30" t="s">
        <v>51</v>
      </c>
      <c r="AH9" s="30" t="s">
        <v>52</v>
      </c>
      <c r="AI9" s="31" t="s">
        <v>56</v>
      </c>
      <c r="AM9" s="10"/>
      <c r="BX9" s="13"/>
      <c r="BY9" s="13"/>
      <c r="BZ9" s="13"/>
      <c r="CA9" s="13"/>
    </row>
    <row r="10" spans="2:79" x14ac:dyDescent="0.25">
      <c r="B10" s="11"/>
      <c r="C10" s="16" t="s">
        <v>3</v>
      </c>
      <c r="D10" s="18" t="s">
        <v>142</v>
      </c>
      <c r="E10" s="11"/>
      <c r="F10" s="11"/>
      <c r="H10" s="11"/>
      <c r="I10" s="16" t="s">
        <v>37</v>
      </c>
      <c r="J10" s="17">
        <v>1</v>
      </c>
      <c r="K10" s="12"/>
      <c r="L10" s="10"/>
      <c r="N10" s="24" t="s">
        <v>12</v>
      </c>
      <c r="O10" s="25">
        <v>48760</v>
      </c>
      <c r="Q10" s="26">
        <v>0</v>
      </c>
      <c r="R10" s="32">
        <v>48758</v>
      </c>
      <c r="S10" s="32">
        <v>48395</v>
      </c>
      <c r="T10" s="32">
        <v>48760</v>
      </c>
      <c r="U10" s="32">
        <v>48760</v>
      </c>
      <c r="V10" s="27">
        <v>1</v>
      </c>
      <c r="W10" s="27">
        <v>10000</v>
      </c>
      <c r="X10" s="27">
        <f>J13</f>
        <v>0.08</v>
      </c>
      <c r="Y10" s="27">
        <f>J14</f>
        <v>-0.1</v>
      </c>
      <c r="Z10" s="27">
        <f>J15</f>
        <v>0</v>
      </c>
      <c r="AA10" s="27">
        <f>J17</f>
        <v>0</v>
      </c>
      <c r="AB10" s="27">
        <f>J19</f>
        <v>8</v>
      </c>
      <c r="AC10" s="27">
        <f>J20</f>
        <v>-3.0000000000000001E-3</v>
      </c>
      <c r="AD10" s="27" t="str">
        <f>J21</f>
        <v>EUR EURIB 20Y ISDAFIX2</v>
      </c>
      <c r="AE10" s="27">
        <f>J22</f>
        <v>4.4999999999999998E-2</v>
      </c>
      <c r="AF10" s="27" t="str">
        <f>J23</f>
        <v>EUR EURIB 2Y ISDAFIX2</v>
      </c>
      <c r="AG10" s="27">
        <f>J24</f>
        <v>-5.0000000000000001E-3</v>
      </c>
      <c r="AH10" s="27" t="str">
        <f>J25</f>
        <v>EUR EURIB 20Y-2Y ISDAFIX2</v>
      </c>
      <c r="AI10" s="28">
        <f>J27</f>
        <v>-100000</v>
      </c>
    </row>
    <row r="11" spans="2:79" x14ac:dyDescent="0.25">
      <c r="B11" s="11"/>
      <c r="C11" s="16" t="s">
        <v>4</v>
      </c>
      <c r="D11" s="18" t="s">
        <v>143</v>
      </c>
      <c r="E11" s="11"/>
      <c r="F11" s="11"/>
      <c r="H11" s="11"/>
      <c r="I11" s="16" t="s">
        <v>6</v>
      </c>
      <c r="J11" s="17" t="s">
        <v>29</v>
      </c>
      <c r="K11" s="12"/>
      <c r="L11" s="10"/>
      <c r="N11" s="24" t="s">
        <v>19</v>
      </c>
      <c r="O11" s="23" t="s">
        <v>64</v>
      </c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</row>
    <row r="12" spans="2:79" x14ac:dyDescent="0.25">
      <c r="B12" s="11"/>
      <c r="C12" s="11"/>
      <c r="D12" s="11"/>
      <c r="E12" s="11"/>
      <c r="F12" s="12"/>
      <c r="H12" s="11"/>
      <c r="I12" s="16" t="s">
        <v>18</v>
      </c>
      <c r="J12" s="17" t="s">
        <v>77</v>
      </c>
      <c r="K12" s="12"/>
      <c r="L12" s="10"/>
      <c r="N12" s="24" t="s">
        <v>63</v>
      </c>
      <c r="O12" s="23" t="s">
        <v>64</v>
      </c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</row>
    <row r="13" spans="2:79" x14ac:dyDescent="0.25">
      <c r="B13" s="11"/>
      <c r="C13" s="14" t="s">
        <v>5</v>
      </c>
      <c r="D13" s="14"/>
      <c r="E13" s="14"/>
      <c r="F13" s="11"/>
      <c r="H13" s="11"/>
      <c r="I13" s="16" t="s">
        <v>38</v>
      </c>
      <c r="J13" s="17">
        <v>0.08</v>
      </c>
      <c r="K13" s="12"/>
      <c r="L13" s="10"/>
      <c r="N13" s="24" t="s">
        <v>65</v>
      </c>
      <c r="O13" s="2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</row>
    <row r="14" spans="2:79" x14ac:dyDescent="0.25">
      <c r="B14" s="11"/>
      <c r="C14" s="16" t="s">
        <v>6</v>
      </c>
      <c r="D14" s="18" t="s">
        <v>29</v>
      </c>
      <c r="E14" s="16"/>
      <c r="F14" s="11"/>
      <c r="H14" s="11"/>
      <c r="I14" s="16" t="s">
        <v>39</v>
      </c>
      <c r="J14" s="17">
        <v>-0.1</v>
      </c>
      <c r="K14" s="12"/>
      <c r="L14" s="10"/>
      <c r="N14" s="24" t="s">
        <v>20</v>
      </c>
      <c r="O14" s="23" t="s">
        <v>21</v>
      </c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</row>
    <row r="15" spans="2:79" x14ac:dyDescent="0.25">
      <c r="B15" s="11"/>
      <c r="C15" s="16"/>
      <c r="D15" s="16"/>
      <c r="E15" s="16"/>
      <c r="F15" s="11"/>
      <c r="H15" s="11"/>
      <c r="I15" s="16" t="s">
        <v>40</v>
      </c>
      <c r="J15" s="17">
        <v>0</v>
      </c>
      <c r="K15" s="12"/>
      <c r="L15" s="10"/>
      <c r="N15" s="24" t="s">
        <v>22</v>
      </c>
      <c r="O15" s="2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</row>
    <row r="16" spans="2:79" x14ac:dyDescent="0.25">
      <c r="B16" s="11"/>
      <c r="C16" s="16" t="s">
        <v>7</v>
      </c>
      <c r="D16" s="18"/>
      <c r="E16" s="16"/>
      <c r="F16" s="11"/>
      <c r="H16" s="11"/>
      <c r="I16" s="16" t="s">
        <v>41</v>
      </c>
      <c r="J16" s="17">
        <v>3</v>
      </c>
      <c r="K16" s="12"/>
      <c r="L16" s="10"/>
      <c r="N16" s="24" t="s">
        <v>66</v>
      </c>
      <c r="O16" s="23" t="s">
        <v>64</v>
      </c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</row>
    <row r="17" spans="2:35" x14ac:dyDescent="0.25">
      <c r="B17" s="11"/>
      <c r="C17" s="11"/>
      <c r="D17" s="11"/>
      <c r="E17" s="16"/>
      <c r="F17" s="11"/>
      <c r="H17" s="11"/>
      <c r="I17" s="16" t="s">
        <v>42</v>
      </c>
      <c r="J17" s="17">
        <v>0</v>
      </c>
      <c r="K17" s="12"/>
      <c r="L17" s="10"/>
      <c r="N17" s="24" t="s">
        <v>23</v>
      </c>
      <c r="O17" s="23">
        <v>-2</v>
      </c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</row>
    <row r="18" spans="2:35" x14ac:dyDescent="0.25">
      <c r="B18" s="11"/>
      <c r="C18" s="35"/>
      <c r="D18" s="36" t="s">
        <v>8</v>
      </c>
      <c r="E18" s="36" t="s">
        <v>9</v>
      </c>
      <c r="F18" s="11"/>
      <c r="H18" s="11"/>
      <c r="I18" s="16" t="s">
        <v>43</v>
      </c>
      <c r="J18" s="17">
        <v>0.5</v>
      </c>
      <c r="K18" s="12"/>
      <c r="L18" s="10"/>
      <c r="N18" s="24" t="s">
        <v>24</v>
      </c>
      <c r="O18" s="23" t="s">
        <v>21</v>
      </c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</row>
    <row r="19" spans="2:35" x14ac:dyDescent="0.25">
      <c r="B19" s="11"/>
      <c r="C19" s="37" t="s">
        <v>8</v>
      </c>
      <c r="D19" s="38">
        <v>475.35680230112996</v>
      </c>
      <c r="E19" s="38">
        <v>0.16647821064640195</v>
      </c>
      <c r="F19" s="11"/>
      <c r="H19" s="11"/>
      <c r="I19" s="16" t="s">
        <v>44</v>
      </c>
      <c r="J19" s="17">
        <v>8</v>
      </c>
      <c r="K19" s="12"/>
      <c r="L19" s="10"/>
      <c r="N19" s="24" t="s">
        <v>25</v>
      </c>
      <c r="O19" s="2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</row>
    <row r="20" spans="2:35" x14ac:dyDescent="0.25">
      <c r="B20" s="11"/>
      <c r="C20" s="37" t="s">
        <v>133</v>
      </c>
      <c r="D20" s="38">
        <v>475.35680230112996</v>
      </c>
      <c r="E20" s="38">
        <v>0.16647821064640195</v>
      </c>
      <c r="F20" s="11"/>
      <c r="H20" s="11"/>
      <c r="I20" s="16" t="s">
        <v>45</v>
      </c>
      <c r="J20" s="17">
        <v>-3.0000000000000001E-3</v>
      </c>
      <c r="K20" s="12"/>
      <c r="L20" s="10"/>
      <c r="N20" s="24" t="s">
        <v>26</v>
      </c>
      <c r="O20" s="23" t="s">
        <v>27</v>
      </c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</row>
    <row r="21" spans="2:35" x14ac:dyDescent="0.25">
      <c r="B21" s="11"/>
      <c r="C21" s="37" t="s">
        <v>134</v>
      </c>
      <c r="D21" s="38">
        <v>196.63359343142443</v>
      </c>
      <c r="E21" s="38">
        <v>0.17716604646962972</v>
      </c>
      <c r="F21" s="11"/>
      <c r="H21" s="11"/>
      <c r="I21" s="16" t="s">
        <v>46</v>
      </c>
      <c r="J21" s="17" t="s">
        <v>47</v>
      </c>
      <c r="K21" s="12"/>
      <c r="L21" s="10"/>
      <c r="N21" s="24" t="s">
        <v>28</v>
      </c>
      <c r="O21" s="23" t="s">
        <v>29</v>
      </c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</row>
    <row r="22" spans="2:35" x14ac:dyDescent="0.25">
      <c r="B22" s="11"/>
      <c r="C22" s="37" t="s">
        <v>135</v>
      </c>
      <c r="D22" s="38">
        <v>0</v>
      </c>
      <c r="E22" s="38">
        <v>0</v>
      </c>
      <c r="F22" s="11"/>
      <c r="H22" s="11"/>
      <c r="I22" s="16" t="s">
        <v>48</v>
      </c>
      <c r="J22" s="17">
        <v>4.4999999999999998E-2</v>
      </c>
      <c r="K22" s="12"/>
      <c r="L22" s="10"/>
      <c r="N22" s="24" t="s">
        <v>30</v>
      </c>
      <c r="O22" s="23" t="s">
        <v>31</v>
      </c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</row>
    <row r="23" spans="2:35" x14ac:dyDescent="0.25">
      <c r="B23" s="11"/>
      <c r="C23" s="37" t="s">
        <v>136</v>
      </c>
      <c r="D23" s="38">
        <v>0</v>
      </c>
      <c r="E23" s="38">
        <v>0</v>
      </c>
      <c r="F23" s="11"/>
      <c r="H23" s="11"/>
      <c r="I23" s="16" t="s">
        <v>49</v>
      </c>
      <c r="J23" s="17" t="s">
        <v>50</v>
      </c>
      <c r="K23" s="12"/>
      <c r="L23" s="10"/>
      <c r="N23" s="24" t="s">
        <v>67</v>
      </c>
      <c r="O23" s="23" t="s">
        <v>68</v>
      </c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</row>
    <row r="24" spans="2:35" x14ac:dyDescent="0.25">
      <c r="B24" s="11"/>
      <c r="C24" s="37" t="s">
        <v>137</v>
      </c>
      <c r="D24" s="38">
        <v>0</v>
      </c>
      <c r="E24" s="38">
        <v>0</v>
      </c>
      <c r="F24" s="11"/>
      <c r="H24" s="11"/>
      <c r="I24" s="16" t="s">
        <v>51</v>
      </c>
      <c r="J24" s="17">
        <v>-5.0000000000000001E-3</v>
      </c>
      <c r="K24" s="12"/>
      <c r="L24" s="10"/>
      <c r="N24" s="24" t="s">
        <v>69</v>
      </c>
      <c r="O24" s="23" t="s">
        <v>70</v>
      </c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</row>
    <row r="25" spans="2:35" x14ac:dyDescent="0.25">
      <c r="B25" s="11"/>
      <c r="C25" s="37" t="s">
        <v>138</v>
      </c>
      <c r="D25" s="38">
        <v>0</v>
      </c>
      <c r="E25" s="38">
        <v>0</v>
      </c>
      <c r="F25" s="11"/>
      <c r="H25" s="11"/>
      <c r="I25" s="16" t="s">
        <v>52</v>
      </c>
      <c r="J25" s="17" t="s">
        <v>53</v>
      </c>
      <c r="K25" s="12"/>
      <c r="L25" s="10"/>
      <c r="N25" s="24" t="s">
        <v>71</v>
      </c>
      <c r="O25" s="23" t="s">
        <v>72</v>
      </c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</row>
    <row r="26" spans="2:35" x14ac:dyDescent="0.25">
      <c r="B26" s="11"/>
      <c r="C26" s="37" t="s">
        <v>139</v>
      </c>
      <c r="D26" s="38">
        <v>-363.26251719323284</v>
      </c>
      <c r="E26" s="38">
        <v>0.3134368220721781</v>
      </c>
      <c r="F26" s="11"/>
      <c r="H26" s="11"/>
      <c r="I26" s="16" t="s">
        <v>54</v>
      </c>
      <c r="J26" s="17" t="s">
        <v>55</v>
      </c>
      <c r="K26" s="12"/>
      <c r="L26" s="10"/>
      <c r="N26" s="24" t="s">
        <v>73</v>
      </c>
      <c r="O26" s="2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</row>
    <row r="27" spans="2:35" x14ac:dyDescent="0.25">
      <c r="B27" s="11"/>
      <c r="C27" s="37" t="s">
        <v>140</v>
      </c>
      <c r="D27" s="38">
        <v>250.29977779017486</v>
      </c>
      <c r="E27" s="38">
        <v>0.18893974335047622</v>
      </c>
      <c r="F27" s="11"/>
      <c r="H27" s="11"/>
      <c r="I27" s="16" t="s">
        <v>56</v>
      </c>
      <c r="J27" s="17">
        <v>-100000</v>
      </c>
      <c r="K27" s="12"/>
      <c r="L27" s="10"/>
      <c r="N27" s="24" t="s">
        <v>74</v>
      </c>
      <c r="O27" s="25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</row>
    <row r="28" spans="2:35" x14ac:dyDescent="0.25">
      <c r="B28" s="11"/>
      <c r="C28" s="37" t="s">
        <v>141</v>
      </c>
      <c r="D28" s="38">
        <v>-53.686975944905612</v>
      </c>
      <c r="E28" s="38">
        <v>2.424010491554246E-2</v>
      </c>
      <c r="F28" s="11"/>
      <c r="H28" s="11"/>
      <c r="I28" s="16" t="s">
        <v>57</v>
      </c>
      <c r="J28" s="17">
        <v>0</v>
      </c>
      <c r="K28" s="12"/>
      <c r="L28" s="10"/>
      <c r="N28" s="24" t="s">
        <v>75</v>
      </c>
      <c r="O28" s="25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</row>
    <row r="29" spans="2:35" x14ac:dyDescent="0.25">
      <c r="B29" s="11"/>
      <c r="C29" s="35"/>
      <c r="D29" s="35"/>
      <c r="E29" s="35"/>
      <c r="F29" s="12"/>
      <c r="H29" s="11"/>
      <c r="I29" s="16" t="s">
        <v>58</v>
      </c>
      <c r="J29" s="17">
        <v>0</v>
      </c>
      <c r="K29" s="12"/>
      <c r="L29" s="10"/>
      <c r="N29" s="24" t="s">
        <v>76</v>
      </c>
      <c r="O29" s="25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</row>
    <row r="30" spans="2:35" x14ac:dyDescent="0.25">
      <c r="H30" s="11"/>
      <c r="I30" s="16" t="s">
        <v>59</v>
      </c>
      <c r="J30" s="17">
        <v>0</v>
      </c>
      <c r="K30" s="12"/>
      <c r="L30" s="10"/>
      <c r="N30" s="24"/>
      <c r="O30" s="2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</row>
    <row r="31" spans="2:35" x14ac:dyDescent="0.25">
      <c r="B31" s="9" t="s">
        <v>10</v>
      </c>
      <c r="C31" s="9"/>
      <c r="D31" s="9"/>
      <c r="E31" s="9"/>
      <c r="F31" s="9"/>
      <c r="H31" s="11"/>
      <c r="I31" s="11"/>
      <c r="J31" s="11"/>
      <c r="K31" s="12"/>
      <c r="L31" s="10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</row>
    <row r="32" spans="2:35" x14ac:dyDescent="0.25">
      <c r="B32" s="11"/>
      <c r="C32" s="11"/>
      <c r="D32" s="11"/>
      <c r="E32" s="11"/>
      <c r="F32" s="12"/>
      <c r="H32" s="11"/>
      <c r="I32" s="14" t="s">
        <v>60</v>
      </c>
      <c r="J32" s="14"/>
      <c r="K32" s="12"/>
      <c r="L32" s="10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</row>
    <row r="33" spans="2:35" x14ac:dyDescent="0.25">
      <c r="B33" s="11"/>
      <c r="C33" s="14" t="s">
        <v>1</v>
      </c>
      <c r="D33" s="14"/>
      <c r="E33" s="14"/>
      <c r="F33" s="12"/>
      <c r="H33" s="11"/>
      <c r="I33" s="16" t="s">
        <v>11</v>
      </c>
      <c r="J33" s="22">
        <f>GLOBAL.SCHEDULE.STARTDATE</f>
        <v>48395</v>
      </c>
      <c r="K33" s="12"/>
      <c r="L33" s="10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</row>
    <row r="34" spans="2:35" x14ac:dyDescent="0.25">
      <c r="B34" s="11"/>
      <c r="C34" s="11" t="s">
        <v>11</v>
      </c>
      <c r="D34" s="20">
        <v>48395</v>
      </c>
      <c r="E34" s="11"/>
      <c r="F34" s="12"/>
      <c r="H34" s="11"/>
      <c r="I34" s="16" t="s">
        <v>12</v>
      </c>
      <c r="J34" s="22">
        <f>GLOBAL.SCHEDULE.ENDDATE</f>
        <v>48760</v>
      </c>
      <c r="K34" s="12"/>
      <c r="L34" s="10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</row>
    <row r="35" spans="2:35" x14ac:dyDescent="0.25">
      <c r="B35" s="11"/>
      <c r="C35" s="11" t="s">
        <v>12</v>
      </c>
      <c r="D35" s="20">
        <v>48760</v>
      </c>
      <c r="E35" s="11"/>
      <c r="F35" s="12"/>
      <c r="H35" s="11"/>
      <c r="I35" s="16" t="s">
        <v>19</v>
      </c>
      <c r="J35" s="17" t="str">
        <f>GLOBAL.SCHEDULE.FREQ</f>
        <v>A</v>
      </c>
      <c r="K35" s="12"/>
      <c r="L35" s="10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</row>
    <row r="36" spans="2:35" x14ac:dyDescent="0.25">
      <c r="B36" s="11"/>
      <c r="C36" s="11"/>
      <c r="D36" s="11"/>
      <c r="E36" s="11"/>
      <c r="F36" s="12"/>
      <c r="H36" s="11"/>
      <c r="I36" s="16" t="s">
        <v>20</v>
      </c>
      <c r="J36" s="17" t="str">
        <f>GLOBAL.SCHEDULE.PAYTIMING</f>
        <v>ARR</v>
      </c>
      <c r="K36" s="12"/>
      <c r="L36" s="10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</row>
    <row r="37" spans="2:35" x14ac:dyDescent="0.25">
      <c r="B37" s="11"/>
      <c r="C37" s="14" t="s">
        <v>13</v>
      </c>
      <c r="D37" s="14"/>
      <c r="E37" s="14"/>
      <c r="F37" s="12"/>
      <c r="H37" s="11"/>
      <c r="I37" s="16" t="s">
        <v>22</v>
      </c>
      <c r="J37" s="17"/>
      <c r="K37" s="12"/>
      <c r="L37" s="10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</row>
    <row r="38" spans="2:35" x14ac:dyDescent="0.25">
      <c r="B38" s="11"/>
      <c r="C38" s="11" t="s">
        <v>14</v>
      </c>
      <c r="D38" s="20" t="s">
        <v>18</v>
      </c>
      <c r="E38" s="11"/>
      <c r="F38" s="12"/>
      <c r="H38" s="11"/>
      <c r="I38" s="16" t="s">
        <v>23</v>
      </c>
      <c r="J38" s="17">
        <f>GLOBAL.SCHEDULE.RESETGAP</f>
        <v>-2</v>
      </c>
      <c r="K38" s="12"/>
      <c r="L38" s="10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</row>
    <row r="39" spans="2:35" x14ac:dyDescent="0.25">
      <c r="B39" s="11"/>
      <c r="C39" s="11"/>
      <c r="D39" s="11"/>
      <c r="E39" s="11"/>
      <c r="F39" s="12"/>
      <c r="H39" s="11"/>
      <c r="I39" s="16" t="s">
        <v>24</v>
      </c>
      <c r="J39" s="17" t="str">
        <f>GLOBAL.SCHEDULE.RESETTIMING</f>
        <v>ARR</v>
      </c>
      <c r="K39" s="12"/>
      <c r="L39" s="10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</row>
    <row r="40" spans="2:35" x14ac:dyDescent="0.25">
      <c r="B40" s="11"/>
      <c r="C40" s="14" t="s">
        <v>15</v>
      </c>
      <c r="D40" s="14"/>
      <c r="E40" s="14"/>
      <c r="F40" s="12"/>
      <c r="H40" s="11"/>
      <c r="I40" s="16" t="s">
        <v>25</v>
      </c>
      <c r="J40" s="17"/>
      <c r="K40" s="12"/>
      <c r="L40" s="10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</row>
    <row r="41" spans="2:35" x14ac:dyDescent="0.25">
      <c r="B41" s="11"/>
      <c r="C41" s="11" t="s">
        <v>16</v>
      </c>
      <c r="D41" s="17" t="s">
        <v>126</v>
      </c>
      <c r="E41" s="11"/>
      <c r="F41" s="12"/>
      <c r="H41" s="11"/>
      <c r="I41" s="16" t="s">
        <v>26</v>
      </c>
      <c r="J41" s="17" t="str">
        <f>GLOBAL.SCHEDULE.DAYCOUNT</f>
        <v>30/360</v>
      </c>
      <c r="K41" s="12"/>
      <c r="L41" s="10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</row>
    <row r="42" spans="2:35" x14ac:dyDescent="0.25">
      <c r="B42" s="11"/>
      <c r="C42" s="11"/>
      <c r="D42" s="11"/>
      <c r="E42" s="11"/>
      <c r="F42" s="12"/>
      <c r="H42" s="11"/>
      <c r="I42" s="16" t="s">
        <v>28</v>
      </c>
      <c r="J42" s="17" t="str">
        <f>GLOBAL.SCHEDULE.DISCOUNTCCY</f>
        <v>EUR</v>
      </c>
      <c r="K42" s="12"/>
      <c r="L42" s="10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</row>
    <row r="43" spans="2:35" x14ac:dyDescent="0.25">
      <c r="B43" s="11"/>
      <c r="C43" s="14" t="s">
        <v>17</v>
      </c>
      <c r="D43" s="14"/>
      <c r="E43" s="14"/>
      <c r="F43" s="11"/>
      <c r="H43" s="11"/>
      <c r="I43" s="16" t="s">
        <v>30</v>
      </c>
      <c r="J43" s="17" t="str">
        <f>GLOBAL.SCHEDULE.INTRULE</f>
        <v>UNADJ</v>
      </c>
      <c r="K43" s="12"/>
      <c r="L43" s="10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</row>
    <row r="44" spans="2:35" x14ac:dyDescent="0.25">
      <c r="B44" s="11"/>
      <c r="C44" s="16" t="s">
        <v>11</v>
      </c>
      <c r="D44" s="22">
        <v>48395</v>
      </c>
      <c r="E44" s="11"/>
      <c r="F44" s="11"/>
      <c r="H44" s="11"/>
      <c r="I44" s="11"/>
      <c r="J44" s="11"/>
      <c r="K44" s="12"/>
      <c r="L44" s="10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</row>
    <row r="45" spans="2:35" x14ac:dyDescent="0.25">
      <c r="B45" s="11"/>
      <c r="C45" s="16" t="s">
        <v>12</v>
      </c>
      <c r="D45" s="22">
        <v>48760</v>
      </c>
      <c r="E45" s="11"/>
      <c r="F45" s="11"/>
      <c r="H45" s="19"/>
      <c r="I45" s="10"/>
      <c r="J45" s="10"/>
      <c r="K45" s="10"/>
      <c r="L45" s="10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</row>
    <row r="46" spans="2:35" x14ac:dyDescent="0.25">
      <c r="B46" s="11"/>
      <c r="C46" s="16" t="s">
        <v>19</v>
      </c>
      <c r="D46" s="17" t="s">
        <v>64</v>
      </c>
      <c r="E46" s="11"/>
      <c r="F46" s="11"/>
      <c r="I46" s="7"/>
      <c r="J46" s="7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</row>
    <row r="47" spans="2:35" x14ac:dyDescent="0.25">
      <c r="B47" s="11"/>
      <c r="C47" s="16" t="s">
        <v>20</v>
      </c>
      <c r="D47" s="17" t="s">
        <v>21</v>
      </c>
      <c r="E47" s="11"/>
      <c r="F47" s="11"/>
      <c r="I47" s="10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</row>
    <row r="48" spans="2:35" x14ac:dyDescent="0.25">
      <c r="B48" s="11"/>
      <c r="C48" s="16" t="s">
        <v>22</v>
      </c>
      <c r="D48" s="17"/>
      <c r="E48" s="11"/>
      <c r="F48" s="11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</row>
    <row r="49" spans="2:35" x14ac:dyDescent="0.25">
      <c r="B49" s="11"/>
      <c r="C49" s="16" t="s">
        <v>23</v>
      </c>
      <c r="D49" s="17">
        <v>-2</v>
      </c>
      <c r="E49" s="11"/>
      <c r="F49" s="11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</row>
    <row r="50" spans="2:35" x14ac:dyDescent="0.25">
      <c r="B50" s="11"/>
      <c r="C50" s="16" t="s">
        <v>24</v>
      </c>
      <c r="D50" s="17" t="s">
        <v>21</v>
      </c>
      <c r="E50" s="11"/>
      <c r="F50" s="11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</row>
    <row r="51" spans="2:35" x14ac:dyDescent="0.25">
      <c r="B51" s="11"/>
      <c r="C51" s="16" t="s">
        <v>25</v>
      </c>
      <c r="D51" s="17"/>
      <c r="E51" s="11"/>
      <c r="F51" s="11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</row>
    <row r="52" spans="2:35" x14ac:dyDescent="0.25">
      <c r="B52" s="11"/>
      <c r="C52" s="16" t="s">
        <v>26</v>
      </c>
      <c r="D52" s="17" t="s">
        <v>27</v>
      </c>
      <c r="E52" s="11"/>
      <c r="F52" s="11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</row>
    <row r="53" spans="2:35" x14ac:dyDescent="0.25">
      <c r="B53" s="11"/>
      <c r="C53" s="16" t="s">
        <v>28</v>
      </c>
      <c r="D53" s="17" t="s">
        <v>29</v>
      </c>
      <c r="E53" s="11"/>
      <c r="F53" s="11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</row>
    <row r="54" spans="2:35" x14ac:dyDescent="0.25">
      <c r="B54" s="11"/>
      <c r="C54" s="16" t="s">
        <v>30</v>
      </c>
      <c r="D54" s="17" t="s">
        <v>31</v>
      </c>
      <c r="E54" s="11"/>
      <c r="F54" s="11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</row>
    <row r="55" spans="2:35" x14ac:dyDescent="0.25">
      <c r="B55" s="11"/>
      <c r="C55" s="16"/>
      <c r="D55" s="21"/>
      <c r="E55" s="11"/>
      <c r="F55" s="11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</row>
    <row r="56" spans="2:35" x14ac:dyDescent="0.25"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</row>
    <row r="57" spans="2:35" x14ac:dyDescent="0.25"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</row>
    <row r="58" spans="2:35" x14ac:dyDescent="0.25"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</row>
    <row r="59" spans="2:35" x14ac:dyDescent="0.25"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</row>
    <row r="60" spans="2:35" x14ac:dyDescent="0.25"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</row>
    <row r="61" spans="2:35" x14ac:dyDescent="0.25"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</row>
    <row r="62" spans="2:35" x14ac:dyDescent="0.25"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</row>
    <row r="63" spans="2:35" x14ac:dyDescent="0.25"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</row>
    <row r="64" spans="2:35" x14ac:dyDescent="0.25"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</row>
    <row r="65" spans="8:35" x14ac:dyDescent="0.25"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</row>
    <row r="66" spans="8:35" x14ac:dyDescent="0.25"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</row>
    <row r="67" spans="8:35" x14ac:dyDescent="0.25">
      <c r="H67" s="10"/>
      <c r="I67" s="10"/>
      <c r="J67" s="10"/>
      <c r="K67" s="10"/>
      <c r="L67" s="10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</row>
    <row r="68" spans="8:35" x14ac:dyDescent="0.25">
      <c r="H68" s="8"/>
      <c r="L68" s="7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</row>
    <row r="69" spans="8:35" x14ac:dyDescent="0.25">
      <c r="H69" s="8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</row>
    <row r="70" spans="8:35" x14ac:dyDescent="0.25">
      <c r="H70" s="8"/>
    </row>
  </sheetData>
  <sheetProtection algorithmName="SHA-512" hashValue="TiYoW9uvbLef0XUM1TVDjUotj4QfBYo4pVOmxisn9iPfenZO38Szh63lTjP+FWi39HRsmVQ+D6+W1zmP3psyUQ==" saltValue="wfKuqgHsS71WEkjhrhRsnA==" spinCount="100000" sheet="1" objects="1" scenarios="1" formatCells="0" formatColumns="0" formatRows="0" insertColumns="0" insertRows="0" insertHyperlinks="0" deleteColumns="0" deleteRows="0" sort="0" autoFilter="0" pivotTables="0"/>
  <mergeCells count="3">
    <mergeCell ref="B6:F6"/>
    <mergeCell ref="H6:K6"/>
    <mergeCell ref="B31:F31"/>
  </mergeCells>
  <conditionalFormatting sqref="D19:D28">
    <cfRule type="containsText" dxfId="10" priority="1" stopIfTrue="1" operator="containsText" text="FAILED">
      <formula>NOT(ISERROR(SEARCH("FAILED",D19)))</formula>
    </cfRule>
  </conditionalFormatting>
  <pageMargins left="0.7" right="0.7" top="0.75" bottom="0.75" header="0.3" footer="0.3"/>
  <pageSetup paperSize="9" orientation="portrait" r:id="rId1"/>
  <headerFooter>
    <oddFooter>&amp;L&amp;1#&amp;"Calibri"&amp;1&amp;KFFFFFFC1 - Public Natixis</oddFooter>
  </headerFooter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4434C-8089-40E3-A598-FC95091BA1E8}">
  <dimension ref="A1:BT10"/>
  <sheetViews>
    <sheetView zoomScale="85" zoomScaleNormal="85" workbookViewId="0">
      <selection activeCell="U4" sqref="U4:V10"/>
    </sheetView>
  </sheetViews>
  <sheetFormatPr defaultColWidth="11.42578125" defaultRowHeight="15" x14ac:dyDescent="0.25"/>
  <cols>
    <col min="2" max="2" width="14.7109375" bestFit="1" customWidth="1"/>
    <col min="3" max="3" width="16.42578125" bestFit="1" customWidth="1"/>
    <col min="4" max="4" width="18.140625" bestFit="1" customWidth="1"/>
    <col min="5" max="5" width="16.42578125" bestFit="1" customWidth="1"/>
    <col min="6" max="6" width="18.140625" bestFit="1" customWidth="1"/>
    <col min="7" max="7" width="16.42578125" bestFit="1" customWidth="1"/>
    <col min="8" max="8" width="18.140625" bestFit="1" customWidth="1"/>
    <col min="9" max="9" width="16.42578125" bestFit="1" customWidth="1"/>
    <col min="10" max="10" width="18.140625" bestFit="1" customWidth="1"/>
    <col min="11" max="11" width="16.42578125" bestFit="1" customWidth="1"/>
    <col min="12" max="12" width="18.140625" bestFit="1" customWidth="1"/>
    <col min="13" max="13" width="16.42578125" bestFit="1" customWidth="1"/>
    <col min="14" max="14" width="18.140625" bestFit="1" customWidth="1"/>
    <col min="15" max="15" width="16.42578125" bestFit="1" customWidth="1"/>
    <col min="16" max="16" width="18.140625" bestFit="1" customWidth="1"/>
    <col min="17" max="17" width="16.42578125" bestFit="1" customWidth="1"/>
    <col min="18" max="18" width="18.140625" bestFit="1" customWidth="1"/>
    <col min="19" max="19" width="16.42578125" bestFit="1" customWidth="1"/>
    <col min="20" max="20" width="18.140625" bestFit="1" customWidth="1"/>
    <col min="21" max="21" width="16.42578125" bestFit="1" customWidth="1"/>
    <col min="22" max="22" width="18.140625" bestFit="1" customWidth="1"/>
    <col min="276" max="276" width="14.85546875" customWidth="1"/>
    <col min="277" max="277" width="23.28515625" bestFit="1" customWidth="1"/>
    <col min="278" max="278" width="25" bestFit="1" customWidth="1"/>
    <col min="532" max="532" width="14.85546875" customWidth="1"/>
    <col min="533" max="533" width="23.28515625" bestFit="1" customWidth="1"/>
    <col min="534" max="534" width="25" bestFit="1" customWidth="1"/>
    <col min="788" max="788" width="14.85546875" customWidth="1"/>
    <col min="789" max="789" width="23.28515625" bestFit="1" customWidth="1"/>
    <col min="790" max="790" width="25" bestFit="1" customWidth="1"/>
    <col min="1044" max="1044" width="14.85546875" customWidth="1"/>
    <col min="1045" max="1045" width="23.28515625" bestFit="1" customWidth="1"/>
    <col min="1046" max="1046" width="25" bestFit="1" customWidth="1"/>
    <col min="1300" max="1300" width="14.85546875" customWidth="1"/>
    <col min="1301" max="1301" width="23.28515625" bestFit="1" customWidth="1"/>
    <col min="1302" max="1302" width="25" bestFit="1" customWidth="1"/>
    <col min="1556" max="1556" width="14.85546875" customWidth="1"/>
    <col min="1557" max="1557" width="23.28515625" bestFit="1" customWidth="1"/>
    <col min="1558" max="1558" width="25" bestFit="1" customWidth="1"/>
    <col min="1812" max="1812" width="14.85546875" customWidth="1"/>
    <col min="1813" max="1813" width="23.28515625" bestFit="1" customWidth="1"/>
    <col min="1814" max="1814" width="25" bestFit="1" customWidth="1"/>
    <col min="2068" max="2068" width="14.85546875" customWidth="1"/>
    <col min="2069" max="2069" width="23.28515625" bestFit="1" customWidth="1"/>
    <col min="2070" max="2070" width="25" bestFit="1" customWidth="1"/>
    <col min="2324" max="2324" width="14.85546875" customWidth="1"/>
    <col min="2325" max="2325" width="23.28515625" bestFit="1" customWidth="1"/>
    <col min="2326" max="2326" width="25" bestFit="1" customWidth="1"/>
    <col min="2580" max="2580" width="14.85546875" customWidth="1"/>
    <col min="2581" max="2581" width="23.28515625" bestFit="1" customWidth="1"/>
    <col min="2582" max="2582" width="25" bestFit="1" customWidth="1"/>
    <col min="2836" max="2836" width="14.85546875" customWidth="1"/>
    <col min="2837" max="2837" width="23.28515625" bestFit="1" customWidth="1"/>
    <col min="2838" max="2838" width="25" bestFit="1" customWidth="1"/>
    <col min="3092" max="3092" width="14.85546875" customWidth="1"/>
    <col min="3093" max="3093" width="23.28515625" bestFit="1" customWidth="1"/>
    <col min="3094" max="3094" width="25" bestFit="1" customWidth="1"/>
    <col min="3348" max="3348" width="14.85546875" customWidth="1"/>
    <col min="3349" max="3349" width="23.28515625" bestFit="1" customWidth="1"/>
    <col min="3350" max="3350" width="25" bestFit="1" customWidth="1"/>
    <col min="3604" max="3604" width="14.85546875" customWidth="1"/>
    <col min="3605" max="3605" width="23.28515625" bestFit="1" customWidth="1"/>
    <col min="3606" max="3606" width="25" bestFit="1" customWidth="1"/>
    <col min="3860" max="3860" width="14.85546875" customWidth="1"/>
    <col min="3861" max="3861" width="23.28515625" bestFit="1" customWidth="1"/>
    <col min="3862" max="3862" width="25" bestFit="1" customWidth="1"/>
    <col min="4116" max="4116" width="14.85546875" customWidth="1"/>
    <col min="4117" max="4117" width="23.28515625" bestFit="1" customWidth="1"/>
    <col min="4118" max="4118" width="25" bestFit="1" customWidth="1"/>
    <col min="4372" max="4372" width="14.85546875" customWidth="1"/>
    <col min="4373" max="4373" width="23.28515625" bestFit="1" customWidth="1"/>
    <col min="4374" max="4374" width="25" bestFit="1" customWidth="1"/>
    <col min="4628" max="4628" width="14.85546875" customWidth="1"/>
    <col min="4629" max="4629" width="23.28515625" bestFit="1" customWidth="1"/>
    <col min="4630" max="4630" width="25" bestFit="1" customWidth="1"/>
    <col min="4884" max="4884" width="14.85546875" customWidth="1"/>
    <col min="4885" max="4885" width="23.28515625" bestFit="1" customWidth="1"/>
    <col min="4886" max="4886" width="25" bestFit="1" customWidth="1"/>
    <col min="5140" max="5140" width="14.85546875" customWidth="1"/>
    <col min="5141" max="5141" width="23.28515625" bestFit="1" customWidth="1"/>
    <col min="5142" max="5142" width="25" bestFit="1" customWidth="1"/>
    <col min="5396" max="5396" width="14.85546875" customWidth="1"/>
    <col min="5397" max="5397" width="23.28515625" bestFit="1" customWidth="1"/>
    <col min="5398" max="5398" width="25" bestFit="1" customWidth="1"/>
    <col min="5652" max="5652" width="14.85546875" customWidth="1"/>
    <col min="5653" max="5653" width="23.28515625" bestFit="1" customWidth="1"/>
    <col min="5654" max="5654" width="25" bestFit="1" customWidth="1"/>
    <col min="5908" max="5908" width="14.85546875" customWidth="1"/>
    <col min="5909" max="5909" width="23.28515625" bestFit="1" customWidth="1"/>
    <col min="5910" max="5910" width="25" bestFit="1" customWidth="1"/>
    <col min="6164" max="6164" width="14.85546875" customWidth="1"/>
    <col min="6165" max="6165" width="23.28515625" bestFit="1" customWidth="1"/>
    <col min="6166" max="6166" width="25" bestFit="1" customWidth="1"/>
    <col min="6420" max="6420" width="14.85546875" customWidth="1"/>
    <col min="6421" max="6421" width="23.28515625" bestFit="1" customWidth="1"/>
    <col min="6422" max="6422" width="25" bestFit="1" customWidth="1"/>
    <col min="6676" max="6676" width="14.85546875" customWidth="1"/>
    <col min="6677" max="6677" width="23.28515625" bestFit="1" customWidth="1"/>
    <col min="6678" max="6678" width="25" bestFit="1" customWidth="1"/>
    <col min="6932" max="6932" width="14.85546875" customWidth="1"/>
    <col min="6933" max="6933" width="23.28515625" bestFit="1" customWidth="1"/>
    <col min="6934" max="6934" width="25" bestFit="1" customWidth="1"/>
    <col min="7188" max="7188" width="14.85546875" customWidth="1"/>
    <col min="7189" max="7189" width="23.28515625" bestFit="1" customWidth="1"/>
    <col min="7190" max="7190" width="25" bestFit="1" customWidth="1"/>
    <col min="7444" max="7444" width="14.85546875" customWidth="1"/>
    <col min="7445" max="7445" width="23.28515625" bestFit="1" customWidth="1"/>
    <col min="7446" max="7446" width="25" bestFit="1" customWidth="1"/>
    <col min="7700" max="7700" width="14.85546875" customWidth="1"/>
    <col min="7701" max="7701" width="23.28515625" bestFit="1" customWidth="1"/>
    <col min="7702" max="7702" width="25" bestFit="1" customWidth="1"/>
    <col min="7956" max="7956" width="14.85546875" customWidth="1"/>
    <col min="7957" max="7957" width="23.28515625" bestFit="1" customWidth="1"/>
    <col min="7958" max="7958" width="25" bestFit="1" customWidth="1"/>
    <col min="8212" max="8212" width="14.85546875" customWidth="1"/>
    <col min="8213" max="8213" width="23.28515625" bestFit="1" customWidth="1"/>
    <col min="8214" max="8214" width="25" bestFit="1" customWidth="1"/>
    <col min="8468" max="8468" width="14.85546875" customWidth="1"/>
    <col min="8469" max="8469" width="23.28515625" bestFit="1" customWidth="1"/>
    <col min="8470" max="8470" width="25" bestFit="1" customWidth="1"/>
    <col min="8724" max="8724" width="14.85546875" customWidth="1"/>
    <col min="8725" max="8725" width="23.28515625" bestFit="1" customWidth="1"/>
    <col min="8726" max="8726" width="25" bestFit="1" customWidth="1"/>
    <col min="8980" max="8980" width="14.85546875" customWidth="1"/>
    <col min="8981" max="8981" width="23.28515625" bestFit="1" customWidth="1"/>
    <col min="8982" max="8982" width="25" bestFit="1" customWidth="1"/>
    <col min="9236" max="9236" width="14.85546875" customWidth="1"/>
    <col min="9237" max="9237" width="23.28515625" bestFit="1" customWidth="1"/>
    <col min="9238" max="9238" width="25" bestFit="1" customWidth="1"/>
    <col min="9492" max="9492" width="14.85546875" customWidth="1"/>
    <col min="9493" max="9493" width="23.28515625" bestFit="1" customWidth="1"/>
    <col min="9494" max="9494" width="25" bestFit="1" customWidth="1"/>
    <col min="9748" max="9748" width="14.85546875" customWidth="1"/>
    <col min="9749" max="9749" width="23.28515625" bestFit="1" customWidth="1"/>
    <col min="9750" max="9750" width="25" bestFit="1" customWidth="1"/>
    <col min="10004" max="10004" width="14.85546875" customWidth="1"/>
    <col min="10005" max="10005" width="23.28515625" bestFit="1" customWidth="1"/>
    <col min="10006" max="10006" width="25" bestFit="1" customWidth="1"/>
    <col min="10260" max="10260" width="14.85546875" customWidth="1"/>
    <col min="10261" max="10261" width="23.28515625" bestFit="1" customWidth="1"/>
    <col min="10262" max="10262" width="25" bestFit="1" customWidth="1"/>
    <col min="10516" max="10516" width="14.85546875" customWidth="1"/>
    <col min="10517" max="10517" width="23.28515625" bestFit="1" customWidth="1"/>
    <col min="10518" max="10518" width="25" bestFit="1" customWidth="1"/>
    <col min="10772" max="10772" width="14.85546875" customWidth="1"/>
    <col min="10773" max="10773" width="23.28515625" bestFit="1" customWidth="1"/>
    <col min="10774" max="10774" width="25" bestFit="1" customWidth="1"/>
    <col min="11028" max="11028" width="14.85546875" customWidth="1"/>
    <col min="11029" max="11029" width="23.28515625" bestFit="1" customWidth="1"/>
    <col min="11030" max="11030" width="25" bestFit="1" customWidth="1"/>
    <col min="11284" max="11284" width="14.85546875" customWidth="1"/>
    <col min="11285" max="11285" width="23.28515625" bestFit="1" customWidth="1"/>
    <col min="11286" max="11286" width="25" bestFit="1" customWidth="1"/>
    <col min="11540" max="11540" width="14.85546875" customWidth="1"/>
    <col min="11541" max="11541" width="23.28515625" bestFit="1" customWidth="1"/>
    <col min="11542" max="11542" width="25" bestFit="1" customWidth="1"/>
    <col min="11796" max="11796" width="14.85546875" customWidth="1"/>
    <col min="11797" max="11797" width="23.28515625" bestFit="1" customWidth="1"/>
    <col min="11798" max="11798" width="25" bestFit="1" customWidth="1"/>
    <col min="12052" max="12052" width="14.85546875" customWidth="1"/>
    <col min="12053" max="12053" width="23.28515625" bestFit="1" customWidth="1"/>
    <col min="12054" max="12054" width="25" bestFit="1" customWidth="1"/>
    <col min="12308" max="12308" width="14.85546875" customWidth="1"/>
    <col min="12309" max="12309" width="23.28515625" bestFit="1" customWidth="1"/>
    <col min="12310" max="12310" width="25" bestFit="1" customWidth="1"/>
    <col min="12564" max="12564" width="14.85546875" customWidth="1"/>
    <col min="12565" max="12565" width="23.28515625" bestFit="1" customWidth="1"/>
    <col min="12566" max="12566" width="25" bestFit="1" customWidth="1"/>
    <col min="12820" max="12820" width="14.85546875" customWidth="1"/>
    <col min="12821" max="12821" width="23.28515625" bestFit="1" customWidth="1"/>
    <col min="12822" max="12822" width="25" bestFit="1" customWidth="1"/>
    <col min="13076" max="13076" width="14.85546875" customWidth="1"/>
    <col min="13077" max="13077" width="23.28515625" bestFit="1" customWidth="1"/>
    <col min="13078" max="13078" width="25" bestFit="1" customWidth="1"/>
    <col min="13332" max="13332" width="14.85546875" customWidth="1"/>
    <col min="13333" max="13333" width="23.28515625" bestFit="1" customWidth="1"/>
    <col min="13334" max="13334" width="25" bestFit="1" customWidth="1"/>
    <col min="13588" max="13588" width="14.85546875" customWidth="1"/>
    <col min="13589" max="13589" width="23.28515625" bestFit="1" customWidth="1"/>
    <col min="13590" max="13590" width="25" bestFit="1" customWidth="1"/>
    <col min="13844" max="13844" width="14.85546875" customWidth="1"/>
    <col min="13845" max="13845" width="23.28515625" bestFit="1" customWidth="1"/>
    <col min="13846" max="13846" width="25" bestFit="1" customWidth="1"/>
    <col min="14100" max="14100" width="14.85546875" customWidth="1"/>
    <col min="14101" max="14101" width="23.28515625" bestFit="1" customWidth="1"/>
    <col min="14102" max="14102" width="25" bestFit="1" customWidth="1"/>
    <col min="14356" max="14356" width="14.85546875" customWidth="1"/>
    <col min="14357" max="14357" width="23.28515625" bestFit="1" customWidth="1"/>
    <col min="14358" max="14358" width="25" bestFit="1" customWidth="1"/>
    <col min="14612" max="14612" width="14.85546875" customWidth="1"/>
    <col min="14613" max="14613" width="23.28515625" bestFit="1" customWidth="1"/>
    <col min="14614" max="14614" width="25" bestFit="1" customWidth="1"/>
    <col min="14868" max="14868" width="14.85546875" customWidth="1"/>
    <col min="14869" max="14869" width="23.28515625" bestFit="1" customWidth="1"/>
    <col min="14870" max="14870" width="25" bestFit="1" customWidth="1"/>
    <col min="15124" max="15124" width="14.85546875" customWidth="1"/>
    <col min="15125" max="15125" width="23.28515625" bestFit="1" customWidth="1"/>
    <col min="15126" max="15126" width="25" bestFit="1" customWidth="1"/>
    <col min="15380" max="15380" width="14.85546875" customWidth="1"/>
    <col min="15381" max="15381" width="23.28515625" bestFit="1" customWidth="1"/>
    <col min="15382" max="15382" width="25" bestFit="1" customWidth="1"/>
    <col min="15636" max="15636" width="14.85546875" customWidth="1"/>
    <col min="15637" max="15637" width="23.28515625" bestFit="1" customWidth="1"/>
    <col min="15638" max="15638" width="25" bestFit="1" customWidth="1"/>
    <col min="15892" max="15892" width="14.85546875" customWidth="1"/>
    <col min="15893" max="15893" width="23.28515625" bestFit="1" customWidth="1"/>
    <col min="15894" max="15894" width="25" bestFit="1" customWidth="1"/>
    <col min="16148" max="16148" width="14.85546875" customWidth="1"/>
    <col min="16149" max="16149" width="23.28515625" bestFit="1" customWidth="1"/>
    <col min="16150" max="16150" width="25" bestFit="1" customWidth="1"/>
  </cols>
  <sheetData>
    <row r="1" spans="1:72" ht="34.5" customHeight="1" x14ac:dyDescent="0.25">
      <c r="A1" s="2"/>
      <c r="B1" s="2" t="s">
        <v>221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3"/>
    </row>
    <row r="4" spans="1:72" x14ac:dyDescent="0.25">
      <c r="C4" s="68" t="s">
        <v>8</v>
      </c>
      <c r="D4" s="68"/>
      <c r="E4" s="68" t="s">
        <v>133</v>
      </c>
      <c r="F4" s="68"/>
      <c r="G4" s="68" t="s">
        <v>134</v>
      </c>
      <c r="H4" s="68"/>
      <c r="I4" s="68" t="s">
        <v>135</v>
      </c>
      <c r="J4" s="68"/>
      <c r="K4" s="68" t="s">
        <v>136</v>
      </c>
      <c r="L4" s="68"/>
      <c r="M4" s="68" t="s">
        <v>137</v>
      </c>
      <c r="N4" s="68"/>
      <c r="O4" s="68" t="s">
        <v>138</v>
      </c>
      <c r="P4" s="68"/>
      <c r="Q4" s="68" t="s">
        <v>139</v>
      </c>
      <c r="R4" s="68"/>
      <c r="S4" s="68" t="s">
        <v>140</v>
      </c>
      <c r="T4" s="68"/>
      <c r="U4" s="68" t="s">
        <v>141</v>
      </c>
      <c r="V4" s="68"/>
    </row>
    <row r="5" spans="1:72" x14ac:dyDescent="0.25">
      <c r="B5" s="56" t="s">
        <v>8</v>
      </c>
      <c r="C5" s="69">
        <v>475.35680230112996</v>
      </c>
      <c r="D5" s="70"/>
      <c r="E5" s="69">
        <v>475.35680230112996</v>
      </c>
      <c r="F5" s="70"/>
      <c r="G5" s="69">
        <v>196.63359343142443</v>
      </c>
      <c r="H5" s="70"/>
      <c r="I5" s="69">
        <v>0</v>
      </c>
      <c r="J5" s="70"/>
      <c r="K5" s="69">
        <v>0</v>
      </c>
      <c r="L5" s="70"/>
      <c r="M5" s="69">
        <v>0</v>
      </c>
      <c r="N5" s="70"/>
      <c r="O5" s="69">
        <v>0</v>
      </c>
      <c r="P5" s="70"/>
      <c r="Q5" s="69">
        <v>-363.26251719323284</v>
      </c>
      <c r="R5" s="70"/>
      <c r="S5" s="69">
        <v>250.29977779017486</v>
      </c>
      <c r="T5" s="70"/>
      <c r="U5" s="69">
        <v>-53.686975944905612</v>
      </c>
      <c r="V5" s="70"/>
    </row>
    <row r="6" spans="1:72" x14ac:dyDescent="0.25">
      <c r="B6" s="56" t="s">
        <v>9</v>
      </c>
      <c r="C6" s="69">
        <v>0.16647821064640195</v>
      </c>
      <c r="D6" s="70"/>
      <c r="E6" s="69">
        <v>0.16647821064640195</v>
      </c>
      <c r="F6" s="70"/>
      <c r="G6" s="69">
        <v>0.17716604646962972</v>
      </c>
      <c r="H6" s="70"/>
      <c r="I6" s="69">
        <v>0</v>
      </c>
      <c r="J6" s="70"/>
      <c r="K6" s="69">
        <v>0</v>
      </c>
      <c r="L6" s="70"/>
      <c r="M6" s="69">
        <v>0</v>
      </c>
      <c r="N6" s="70"/>
      <c r="O6" s="69">
        <v>0</v>
      </c>
      <c r="P6" s="70"/>
      <c r="Q6" s="69">
        <v>0.3134368220721781</v>
      </c>
      <c r="R6" s="70"/>
      <c r="S6" s="69">
        <v>0.18893974335047622</v>
      </c>
      <c r="T6" s="70"/>
      <c r="U6" s="69">
        <v>2.424010491554246E-2</v>
      </c>
      <c r="V6" s="70"/>
    </row>
    <row r="7" spans="1:72" x14ac:dyDescent="0.25">
      <c r="B7" s="71" t="s">
        <v>222</v>
      </c>
      <c r="C7" s="74" t="s">
        <v>223</v>
      </c>
      <c r="D7" s="75" t="s">
        <v>224</v>
      </c>
      <c r="E7" s="74" t="s">
        <v>223</v>
      </c>
      <c r="F7" s="75" t="s">
        <v>224</v>
      </c>
      <c r="G7" s="74" t="s">
        <v>223</v>
      </c>
      <c r="H7" s="75" t="s">
        <v>224</v>
      </c>
      <c r="I7" s="74" t="s">
        <v>223</v>
      </c>
      <c r="J7" s="75" t="s">
        <v>224</v>
      </c>
      <c r="K7" s="74" t="s">
        <v>223</v>
      </c>
      <c r="L7" s="75" t="s">
        <v>224</v>
      </c>
      <c r="M7" s="74" t="s">
        <v>223</v>
      </c>
      <c r="N7" s="75" t="s">
        <v>224</v>
      </c>
      <c r="O7" s="74" t="s">
        <v>223</v>
      </c>
      <c r="P7" s="75" t="s">
        <v>224</v>
      </c>
      <c r="Q7" s="74" t="s">
        <v>223</v>
      </c>
      <c r="R7" s="75" t="s">
        <v>224</v>
      </c>
      <c r="S7" s="74" t="s">
        <v>223</v>
      </c>
      <c r="T7" s="75" t="s">
        <v>224</v>
      </c>
      <c r="U7" s="74" t="s">
        <v>223</v>
      </c>
      <c r="V7" s="74" t="s">
        <v>224</v>
      </c>
    </row>
    <row r="8" spans="1:72" x14ac:dyDescent="0.25">
      <c r="B8" s="72">
        <v>22282</v>
      </c>
      <c r="C8" s="60">
        <v>0</v>
      </c>
      <c r="D8" s="58">
        <v>0</v>
      </c>
      <c r="E8" s="60">
        <v>0</v>
      </c>
      <c r="F8" s="58">
        <v>0</v>
      </c>
      <c r="G8" s="60">
        <v>0</v>
      </c>
      <c r="H8" s="58">
        <v>0</v>
      </c>
      <c r="I8" s="60">
        <v>0</v>
      </c>
      <c r="J8" s="58">
        <v>0</v>
      </c>
      <c r="K8" s="60">
        <v>0</v>
      </c>
      <c r="L8" s="58">
        <v>0</v>
      </c>
      <c r="M8" s="60">
        <v>0</v>
      </c>
      <c r="N8" s="58">
        <v>0</v>
      </c>
      <c r="O8" s="60">
        <v>0</v>
      </c>
      <c r="P8" s="58">
        <v>0</v>
      </c>
      <c r="Q8" s="60">
        <v>0</v>
      </c>
      <c r="R8" s="58">
        <v>0</v>
      </c>
      <c r="S8" s="60">
        <v>0</v>
      </c>
      <c r="T8" s="58">
        <v>0</v>
      </c>
      <c r="U8" s="60">
        <v>0</v>
      </c>
      <c r="V8" s="60">
        <v>0</v>
      </c>
    </row>
    <row r="9" spans="1:72" x14ac:dyDescent="0.25">
      <c r="B9" s="72">
        <v>48758</v>
      </c>
      <c r="C9" s="60">
        <v>475.35680230112996</v>
      </c>
      <c r="D9" s="58">
        <v>0.16647821064640195</v>
      </c>
      <c r="E9" s="60">
        <v>475.35680230112996</v>
      </c>
      <c r="F9" s="58">
        <v>0.16647821064640195</v>
      </c>
      <c r="G9" s="60">
        <v>196.63359343142443</v>
      </c>
      <c r="H9" s="58">
        <v>0.17716604646962972</v>
      </c>
      <c r="I9" s="60">
        <v>0</v>
      </c>
      <c r="J9" s="58">
        <v>0</v>
      </c>
      <c r="K9" s="60">
        <v>0</v>
      </c>
      <c r="L9" s="58">
        <v>0</v>
      </c>
      <c r="M9" s="60">
        <v>0</v>
      </c>
      <c r="N9" s="58">
        <v>0</v>
      </c>
      <c r="O9" s="60">
        <v>0</v>
      </c>
      <c r="P9" s="58">
        <v>0</v>
      </c>
      <c r="Q9" s="60">
        <v>-363.26251719323284</v>
      </c>
      <c r="R9" s="58">
        <v>0.3134368220721781</v>
      </c>
      <c r="S9" s="60">
        <v>250.29977779017486</v>
      </c>
      <c r="T9" s="58">
        <v>0.18893974335047622</v>
      </c>
      <c r="U9" s="60">
        <v>-53.686975944905612</v>
      </c>
      <c r="V9" s="60">
        <v>2.424010491554246E-2</v>
      </c>
    </row>
    <row r="10" spans="1:72" x14ac:dyDescent="0.25">
      <c r="B10" s="73"/>
      <c r="C10" s="61"/>
      <c r="D10" s="59"/>
      <c r="E10" s="61"/>
      <c r="F10" s="59"/>
      <c r="G10" s="61"/>
      <c r="H10" s="59"/>
      <c r="I10" s="61"/>
      <c r="J10" s="59"/>
      <c r="K10" s="61"/>
      <c r="L10" s="59"/>
      <c r="M10" s="61"/>
      <c r="N10" s="59"/>
      <c r="O10" s="61"/>
      <c r="P10" s="59"/>
      <c r="Q10" s="61"/>
      <c r="R10" s="59"/>
      <c r="S10" s="61"/>
      <c r="T10" s="59"/>
      <c r="U10" s="61"/>
      <c r="V10" s="61"/>
    </row>
  </sheetData>
  <sheetProtection algorithmName="SHA-512" hashValue="2iWc1bnEFy/Bbcd1KZaCQNxkloWNiX1OfYVg63oksvG9HAHHg/WP5PYTUeBJHlJTCfqPfFOPZMBbCoDbpOExzg==" saltValue="unGPD8/hFr5/nFsVCYd9iQ==" spinCount="100000" sheet="1" objects="1" scenarios="1" formatCells="0" formatColumns="0" formatRows="0" insertColumns="0" insertRows="0" insertHyperlinks="0" deleteColumns="0" deleteRows="0" sort="0" autoFilter="0" pivotTables="0"/>
  <mergeCells count="30">
    <mergeCell ref="S4:T4"/>
    <mergeCell ref="S5:T5"/>
    <mergeCell ref="S6:T6"/>
    <mergeCell ref="U4:V4"/>
    <mergeCell ref="U5:V5"/>
    <mergeCell ref="U6:V6"/>
    <mergeCell ref="O4:P4"/>
    <mergeCell ref="O5:P5"/>
    <mergeCell ref="O6:P6"/>
    <mergeCell ref="Q4:R4"/>
    <mergeCell ref="Q5:R5"/>
    <mergeCell ref="Q6:R6"/>
    <mergeCell ref="K4:L4"/>
    <mergeCell ref="K5:L5"/>
    <mergeCell ref="K6:L6"/>
    <mergeCell ref="M4:N4"/>
    <mergeCell ref="M5:N5"/>
    <mergeCell ref="M6:N6"/>
    <mergeCell ref="G4:H4"/>
    <mergeCell ref="G5:H5"/>
    <mergeCell ref="G6:H6"/>
    <mergeCell ref="I4:J4"/>
    <mergeCell ref="I5:J5"/>
    <mergeCell ref="I6:J6"/>
    <mergeCell ref="C4:D4"/>
    <mergeCell ref="C5:D5"/>
    <mergeCell ref="C6:D6"/>
    <mergeCell ref="E4:F4"/>
    <mergeCell ref="E5:F5"/>
    <mergeCell ref="E6:F6"/>
  </mergeCells>
  <pageMargins left="0.7" right="0.7" top="0.75" bottom="0.75" header="0.3" footer="0.3"/>
  <pageSetup orientation="portrait" r:id="rId1"/>
  <headerFooter>
    <oddFooter>&amp;L&amp;1#&amp;"Calibri"&amp;1&amp;KFFFFFFC2 - Internal Natixis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717B1-001D-4ACF-86BE-88E89CC5474C}">
  <dimension ref="A1:BD9"/>
  <sheetViews>
    <sheetView zoomScale="84" zoomScaleNormal="84" workbookViewId="0">
      <selection activeCell="E4" sqref="E4:E9"/>
    </sheetView>
  </sheetViews>
  <sheetFormatPr defaultColWidth="11.42578125" defaultRowHeight="15" x14ac:dyDescent="0.25"/>
  <cols>
    <col min="2" max="2" width="16.140625" bestFit="1" customWidth="1"/>
    <col min="3" max="3" width="12.42578125" bestFit="1" customWidth="1"/>
    <col min="4" max="4" width="13.85546875" bestFit="1" customWidth="1"/>
    <col min="5" max="5" width="13" bestFit="1" customWidth="1"/>
    <col min="6" max="6" width="17.85546875" bestFit="1" customWidth="1"/>
    <col min="261" max="261" width="44.5703125" bestFit="1" customWidth="1"/>
    <col min="262" max="262" width="17.85546875" bestFit="1" customWidth="1"/>
    <col min="517" max="517" width="44.5703125" bestFit="1" customWidth="1"/>
    <col min="518" max="518" width="17.85546875" bestFit="1" customWidth="1"/>
    <col min="773" max="773" width="44.5703125" bestFit="1" customWidth="1"/>
    <col min="774" max="774" width="17.85546875" bestFit="1" customWidth="1"/>
    <col min="1029" max="1029" width="44.5703125" bestFit="1" customWidth="1"/>
    <col min="1030" max="1030" width="17.85546875" bestFit="1" customWidth="1"/>
    <col min="1285" max="1285" width="44.5703125" bestFit="1" customWidth="1"/>
    <col min="1286" max="1286" width="17.85546875" bestFit="1" customWidth="1"/>
    <col min="1541" max="1541" width="44.5703125" bestFit="1" customWidth="1"/>
    <col min="1542" max="1542" width="17.85546875" bestFit="1" customWidth="1"/>
    <col min="1797" max="1797" width="44.5703125" bestFit="1" customWidth="1"/>
    <col min="1798" max="1798" width="17.85546875" bestFit="1" customWidth="1"/>
    <col min="2053" max="2053" width="44.5703125" bestFit="1" customWidth="1"/>
    <col min="2054" max="2054" width="17.85546875" bestFit="1" customWidth="1"/>
    <col min="2309" max="2309" width="44.5703125" bestFit="1" customWidth="1"/>
    <col min="2310" max="2310" width="17.85546875" bestFit="1" customWidth="1"/>
    <col min="2565" max="2565" width="44.5703125" bestFit="1" customWidth="1"/>
    <col min="2566" max="2566" width="17.85546875" bestFit="1" customWidth="1"/>
    <col min="2821" max="2821" width="44.5703125" bestFit="1" customWidth="1"/>
    <col min="2822" max="2822" width="17.85546875" bestFit="1" customWidth="1"/>
    <col min="3077" max="3077" width="44.5703125" bestFit="1" customWidth="1"/>
    <col min="3078" max="3078" width="17.85546875" bestFit="1" customWidth="1"/>
    <col min="3333" max="3333" width="44.5703125" bestFit="1" customWidth="1"/>
    <col min="3334" max="3334" width="17.85546875" bestFit="1" customWidth="1"/>
    <col min="3589" max="3589" width="44.5703125" bestFit="1" customWidth="1"/>
    <col min="3590" max="3590" width="17.85546875" bestFit="1" customWidth="1"/>
    <col min="3845" max="3845" width="44.5703125" bestFit="1" customWidth="1"/>
    <col min="3846" max="3846" width="17.85546875" bestFit="1" customWidth="1"/>
    <col min="4101" max="4101" width="44.5703125" bestFit="1" customWidth="1"/>
    <col min="4102" max="4102" width="17.85546875" bestFit="1" customWidth="1"/>
    <col min="4357" max="4357" width="44.5703125" bestFit="1" customWidth="1"/>
    <col min="4358" max="4358" width="17.85546875" bestFit="1" customWidth="1"/>
    <col min="4613" max="4613" width="44.5703125" bestFit="1" customWidth="1"/>
    <col min="4614" max="4614" width="17.85546875" bestFit="1" customWidth="1"/>
    <col min="4869" max="4869" width="44.5703125" bestFit="1" customWidth="1"/>
    <col min="4870" max="4870" width="17.85546875" bestFit="1" customWidth="1"/>
    <col min="5125" max="5125" width="44.5703125" bestFit="1" customWidth="1"/>
    <col min="5126" max="5126" width="17.85546875" bestFit="1" customWidth="1"/>
    <col min="5381" max="5381" width="44.5703125" bestFit="1" customWidth="1"/>
    <col min="5382" max="5382" width="17.85546875" bestFit="1" customWidth="1"/>
    <col min="5637" max="5637" width="44.5703125" bestFit="1" customWidth="1"/>
    <col min="5638" max="5638" width="17.85546875" bestFit="1" customWidth="1"/>
    <col min="5893" max="5893" width="44.5703125" bestFit="1" customWidth="1"/>
    <col min="5894" max="5894" width="17.85546875" bestFit="1" customWidth="1"/>
    <col min="6149" max="6149" width="44.5703125" bestFit="1" customWidth="1"/>
    <col min="6150" max="6150" width="17.85546875" bestFit="1" customWidth="1"/>
    <col min="6405" max="6405" width="44.5703125" bestFit="1" customWidth="1"/>
    <col min="6406" max="6406" width="17.85546875" bestFit="1" customWidth="1"/>
    <col min="6661" max="6661" width="44.5703125" bestFit="1" customWidth="1"/>
    <col min="6662" max="6662" width="17.85546875" bestFit="1" customWidth="1"/>
    <col min="6917" max="6917" width="44.5703125" bestFit="1" customWidth="1"/>
    <col min="6918" max="6918" width="17.85546875" bestFit="1" customWidth="1"/>
    <col min="7173" max="7173" width="44.5703125" bestFit="1" customWidth="1"/>
    <col min="7174" max="7174" width="17.85546875" bestFit="1" customWidth="1"/>
    <col min="7429" max="7429" width="44.5703125" bestFit="1" customWidth="1"/>
    <col min="7430" max="7430" width="17.85546875" bestFit="1" customWidth="1"/>
    <col min="7685" max="7685" width="44.5703125" bestFit="1" customWidth="1"/>
    <col min="7686" max="7686" width="17.85546875" bestFit="1" customWidth="1"/>
    <col min="7941" max="7941" width="44.5703125" bestFit="1" customWidth="1"/>
    <col min="7942" max="7942" width="17.85546875" bestFit="1" customWidth="1"/>
    <col min="8197" max="8197" width="44.5703125" bestFit="1" customWidth="1"/>
    <col min="8198" max="8198" width="17.85546875" bestFit="1" customWidth="1"/>
    <col min="8453" max="8453" width="44.5703125" bestFit="1" customWidth="1"/>
    <col min="8454" max="8454" width="17.85546875" bestFit="1" customWidth="1"/>
    <col min="8709" max="8709" width="44.5703125" bestFit="1" customWidth="1"/>
    <col min="8710" max="8710" width="17.85546875" bestFit="1" customWidth="1"/>
    <col min="8965" max="8965" width="44.5703125" bestFit="1" customWidth="1"/>
    <col min="8966" max="8966" width="17.85546875" bestFit="1" customWidth="1"/>
    <col min="9221" max="9221" width="44.5703125" bestFit="1" customWidth="1"/>
    <col min="9222" max="9222" width="17.85546875" bestFit="1" customWidth="1"/>
    <col min="9477" max="9477" width="44.5703125" bestFit="1" customWidth="1"/>
    <col min="9478" max="9478" width="17.85546875" bestFit="1" customWidth="1"/>
    <col min="9733" max="9733" width="44.5703125" bestFit="1" customWidth="1"/>
    <col min="9734" max="9734" width="17.85546875" bestFit="1" customWidth="1"/>
    <col min="9989" max="9989" width="44.5703125" bestFit="1" customWidth="1"/>
    <col min="9990" max="9990" width="17.85546875" bestFit="1" customWidth="1"/>
    <col min="10245" max="10245" width="44.5703125" bestFit="1" customWidth="1"/>
    <col min="10246" max="10246" width="17.85546875" bestFit="1" customWidth="1"/>
    <col min="10501" max="10501" width="44.5703125" bestFit="1" customWidth="1"/>
    <col min="10502" max="10502" width="17.85546875" bestFit="1" customWidth="1"/>
    <col min="10757" max="10757" width="44.5703125" bestFit="1" customWidth="1"/>
    <col min="10758" max="10758" width="17.85546875" bestFit="1" customWidth="1"/>
    <col min="11013" max="11013" width="44.5703125" bestFit="1" customWidth="1"/>
    <col min="11014" max="11014" width="17.85546875" bestFit="1" customWidth="1"/>
    <col min="11269" max="11269" width="44.5703125" bestFit="1" customWidth="1"/>
    <col min="11270" max="11270" width="17.85546875" bestFit="1" customWidth="1"/>
    <col min="11525" max="11525" width="44.5703125" bestFit="1" customWidth="1"/>
    <col min="11526" max="11526" width="17.85546875" bestFit="1" customWidth="1"/>
    <col min="11781" max="11781" width="44.5703125" bestFit="1" customWidth="1"/>
    <col min="11782" max="11782" width="17.85546875" bestFit="1" customWidth="1"/>
    <col min="12037" max="12037" width="44.5703125" bestFit="1" customWidth="1"/>
    <col min="12038" max="12038" width="17.85546875" bestFit="1" customWidth="1"/>
    <col min="12293" max="12293" width="44.5703125" bestFit="1" customWidth="1"/>
    <col min="12294" max="12294" width="17.85546875" bestFit="1" customWidth="1"/>
    <col min="12549" max="12549" width="44.5703125" bestFit="1" customWidth="1"/>
    <col min="12550" max="12550" width="17.85546875" bestFit="1" customWidth="1"/>
    <col min="12805" max="12805" width="44.5703125" bestFit="1" customWidth="1"/>
    <col min="12806" max="12806" width="17.85546875" bestFit="1" customWidth="1"/>
    <col min="13061" max="13061" width="44.5703125" bestFit="1" customWidth="1"/>
    <col min="13062" max="13062" width="17.85546875" bestFit="1" customWidth="1"/>
    <col min="13317" max="13317" width="44.5703125" bestFit="1" customWidth="1"/>
    <col min="13318" max="13318" width="17.85546875" bestFit="1" customWidth="1"/>
    <col min="13573" max="13573" width="44.5703125" bestFit="1" customWidth="1"/>
    <col min="13574" max="13574" width="17.85546875" bestFit="1" customWidth="1"/>
    <col min="13829" max="13829" width="44.5703125" bestFit="1" customWidth="1"/>
    <col min="13830" max="13830" width="17.85546875" bestFit="1" customWidth="1"/>
    <col min="14085" max="14085" width="44.5703125" bestFit="1" customWidth="1"/>
    <col min="14086" max="14086" width="17.85546875" bestFit="1" customWidth="1"/>
    <col min="14341" max="14341" width="44.5703125" bestFit="1" customWidth="1"/>
    <col min="14342" max="14342" width="17.85546875" bestFit="1" customWidth="1"/>
    <col min="14597" max="14597" width="44.5703125" bestFit="1" customWidth="1"/>
    <col min="14598" max="14598" width="17.85546875" bestFit="1" customWidth="1"/>
    <col min="14853" max="14853" width="44.5703125" bestFit="1" customWidth="1"/>
    <col min="14854" max="14854" width="17.85546875" bestFit="1" customWidth="1"/>
    <col min="15109" max="15109" width="44.5703125" bestFit="1" customWidth="1"/>
    <col min="15110" max="15110" width="17.85546875" bestFit="1" customWidth="1"/>
    <col min="15365" max="15365" width="44.5703125" bestFit="1" customWidth="1"/>
    <col min="15366" max="15366" width="17.85546875" bestFit="1" customWidth="1"/>
    <col min="15621" max="15621" width="44.5703125" bestFit="1" customWidth="1"/>
    <col min="15622" max="15622" width="17.85546875" bestFit="1" customWidth="1"/>
    <col min="15877" max="15877" width="44.5703125" bestFit="1" customWidth="1"/>
    <col min="15878" max="15878" width="17.85546875" bestFit="1" customWidth="1"/>
    <col min="16133" max="16133" width="44.5703125" bestFit="1" customWidth="1"/>
    <col min="16134" max="16134" width="17.85546875" bestFit="1" customWidth="1"/>
  </cols>
  <sheetData>
    <row r="1" spans="1:56" ht="34.5" customHeight="1" x14ac:dyDescent="0.25">
      <c r="A1" s="2"/>
      <c r="B1" s="2" t="s">
        <v>216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3"/>
    </row>
    <row r="4" spans="1:56" x14ac:dyDescent="0.25">
      <c r="B4" s="57" t="s">
        <v>217</v>
      </c>
      <c r="C4" s="65" t="s">
        <v>218</v>
      </c>
      <c r="D4" s="65" t="s">
        <v>219</v>
      </c>
      <c r="E4" s="62" t="s">
        <v>220</v>
      </c>
    </row>
    <row r="5" spans="1:56" x14ac:dyDescent="0.25">
      <c r="B5" s="58">
        <v>0</v>
      </c>
      <c r="C5" s="66">
        <v>0.01</v>
      </c>
      <c r="D5" s="66">
        <v>0.01</v>
      </c>
      <c r="E5" s="63">
        <v>0.5</v>
      </c>
    </row>
    <row r="6" spans="1:56" x14ac:dyDescent="0.25">
      <c r="B6" s="58">
        <v>3651</v>
      </c>
      <c r="C6" s="66">
        <v>8.0330184192351373E-3</v>
      </c>
      <c r="D6" s="66">
        <v>3.2330984686052591</v>
      </c>
      <c r="E6" s="63">
        <v>-0.56127556482643548</v>
      </c>
    </row>
    <row r="7" spans="1:56" x14ac:dyDescent="0.25">
      <c r="B7" s="58">
        <v>4016</v>
      </c>
      <c r="C7" s="66">
        <v>7.1228420872097697E-3</v>
      </c>
      <c r="D7" s="66">
        <v>3.9320110728853903</v>
      </c>
      <c r="E7" s="63">
        <v>-0.72835066874019694</v>
      </c>
    </row>
    <row r="8" spans="1:56" x14ac:dyDescent="0.25">
      <c r="B8" s="58">
        <v>4381</v>
      </c>
      <c r="C8" s="66">
        <v>5.9320846372441245E-3</v>
      </c>
      <c r="D8" s="66">
        <v>4.7350765696872212</v>
      </c>
      <c r="E8" s="63">
        <v>-0.86280895228569388</v>
      </c>
    </row>
    <row r="9" spans="1:56" x14ac:dyDescent="0.25">
      <c r="B9" s="59"/>
      <c r="C9" s="67"/>
      <c r="D9" s="67"/>
      <c r="E9" s="64"/>
    </row>
  </sheetData>
  <sheetProtection algorithmName="SHA-512" hashValue="rqGG34smflmdlyrrx2fP6i4zBfC8oTo6Hn+jbivWZRXYY5TYPv86oBDxs/JtHiHKIwgh+lmA6bjxWRG8W2w2vA==" saltValue="14ldS1edokSq+SLcpK4ANw==" spinCount="100000" sheet="1" objects="1" scenarios="1"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  <headerFooter>
    <oddFooter>&amp;L&amp;1#&amp;"Calibri"&amp;1&amp;KFFFFFFC2 - Internal Natixis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9A571-6DC2-4442-B45B-93F4C1ED5DBF}">
  <dimension ref="B1:BB53"/>
  <sheetViews>
    <sheetView topLeftCell="A19" zoomScale="86" zoomScaleNormal="86" workbookViewId="0">
      <selection activeCell="D38" sqref="D38"/>
    </sheetView>
  </sheetViews>
  <sheetFormatPr defaultColWidth="11.42578125" defaultRowHeight="15" x14ac:dyDescent="0.25"/>
  <cols>
    <col min="1" max="1" width="11.42578125" style="33"/>
    <col min="2" max="2" width="8" style="33" customWidth="1"/>
    <col min="3" max="3" width="29.28515625" style="33" bestFit="1" customWidth="1"/>
    <col min="4" max="4" width="24.7109375" style="33" bestFit="1" customWidth="1"/>
    <col min="5" max="257" width="11.42578125" style="33"/>
    <col min="258" max="258" width="8" style="33" customWidth="1"/>
    <col min="259" max="259" width="29.28515625" style="33" bestFit="1" customWidth="1"/>
    <col min="260" max="513" width="11.42578125" style="33"/>
    <col min="514" max="514" width="8" style="33" customWidth="1"/>
    <col min="515" max="515" width="29.28515625" style="33" bestFit="1" customWidth="1"/>
    <col min="516" max="769" width="11.42578125" style="33"/>
    <col min="770" max="770" width="8" style="33" customWidth="1"/>
    <col min="771" max="771" width="29.28515625" style="33" bestFit="1" customWidth="1"/>
    <col min="772" max="1025" width="11.42578125" style="33"/>
    <col min="1026" max="1026" width="8" style="33" customWidth="1"/>
    <col min="1027" max="1027" width="29.28515625" style="33" bestFit="1" customWidth="1"/>
    <col min="1028" max="1281" width="11.42578125" style="33"/>
    <col min="1282" max="1282" width="8" style="33" customWidth="1"/>
    <col min="1283" max="1283" width="29.28515625" style="33" bestFit="1" customWidth="1"/>
    <col min="1284" max="1537" width="11.42578125" style="33"/>
    <col min="1538" max="1538" width="8" style="33" customWidth="1"/>
    <col min="1539" max="1539" width="29.28515625" style="33" bestFit="1" customWidth="1"/>
    <col min="1540" max="1793" width="11.42578125" style="33"/>
    <col min="1794" max="1794" width="8" style="33" customWidth="1"/>
    <col min="1795" max="1795" width="29.28515625" style="33" bestFit="1" customWidth="1"/>
    <col min="1796" max="2049" width="11.42578125" style="33"/>
    <col min="2050" max="2050" width="8" style="33" customWidth="1"/>
    <col min="2051" max="2051" width="29.28515625" style="33" bestFit="1" customWidth="1"/>
    <col min="2052" max="2305" width="11.42578125" style="33"/>
    <col min="2306" max="2306" width="8" style="33" customWidth="1"/>
    <col min="2307" max="2307" width="29.28515625" style="33" bestFit="1" customWidth="1"/>
    <col min="2308" max="2561" width="11.42578125" style="33"/>
    <col min="2562" max="2562" width="8" style="33" customWidth="1"/>
    <col min="2563" max="2563" width="29.28515625" style="33" bestFit="1" customWidth="1"/>
    <col min="2564" max="2817" width="11.42578125" style="33"/>
    <col min="2818" max="2818" width="8" style="33" customWidth="1"/>
    <col min="2819" max="2819" width="29.28515625" style="33" bestFit="1" customWidth="1"/>
    <col min="2820" max="3073" width="11.42578125" style="33"/>
    <col min="3074" max="3074" width="8" style="33" customWidth="1"/>
    <col min="3075" max="3075" width="29.28515625" style="33" bestFit="1" customWidth="1"/>
    <col min="3076" max="3329" width="11.42578125" style="33"/>
    <col min="3330" max="3330" width="8" style="33" customWidth="1"/>
    <col min="3331" max="3331" width="29.28515625" style="33" bestFit="1" customWidth="1"/>
    <col min="3332" max="3585" width="11.42578125" style="33"/>
    <col min="3586" max="3586" width="8" style="33" customWidth="1"/>
    <col min="3587" max="3587" width="29.28515625" style="33" bestFit="1" customWidth="1"/>
    <col min="3588" max="3841" width="11.42578125" style="33"/>
    <col min="3842" max="3842" width="8" style="33" customWidth="1"/>
    <col min="3843" max="3843" width="29.28515625" style="33" bestFit="1" customWidth="1"/>
    <col min="3844" max="4097" width="11.42578125" style="33"/>
    <col min="4098" max="4098" width="8" style="33" customWidth="1"/>
    <col min="4099" max="4099" width="29.28515625" style="33" bestFit="1" customWidth="1"/>
    <col min="4100" max="4353" width="11.42578125" style="33"/>
    <col min="4354" max="4354" width="8" style="33" customWidth="1"/>
    <col min="4355" max="4355" width="29.28515625" style="33" bestFit="1" customWidth="1"/>
    <col min="4356" max="4609" width="11.42578125" style="33"/>
    <col min="4610" max="4610" width="8" style="33" customWidth="1"/>
    <col min="4611" max="4611" width="29.28515625" style="33" bestFit="1" customWidth="1"/>
    <col min="4612" max="4865" width="11.42578125" style="33"/>
    <col min="4866" max="4866" width="8" style="33" customWidth="1"/>
    <col min="4867" max="4867" width="29.28515625" style="33" bestFit="1" customWidth="1"/>
    <col min="4868" max="5121" width="11.42578125" style="33"/>
    <col min="5122" max="5122" width="8" style="33" customWidth="1"/>
    <col min="5123" max="5123" width="29.28515625" style="33" bestFit="1" customWidth="1"/>
    <col min="5124" max="5377" width="11.42578125" style="33"/>
    <col min="5378" max="5378" width="8" style="33" customWidth="1"/>
    <col min="5379" max="5379" width="29.28515625" style="33" bestFit="1" customWidth="1"/>
    <col min="5380" max="5633" width="11.42578125" style="33"/>
    <col min="5634" max="5634" width="8" style="33" customWidth="1"/>
    <col min="5635" max="5635" width="29.28515625" style="33" bestFit="1" customWidth="1"/>
    <col min="5636" max="5889" width="11.42578125" style="33"/>
    <col min="5890" max="5890" width="8" style="33" customWidth="1"/>
    <col min="5891" max="5891" width="29.28515625" style="33" bestFit="1" customWidth="1"/>
    <col min="5892" max="6145" width="11.42578125" style="33"/>
    <col min="6146" max="6146" width="8" style="33" customWidth="1"/>
    <col min="6147" max="6147" width="29.28515625" style="33" bestFit="1" customWidth="1"/>
    <col min="6148" max="6401" width="11.42578125" style="33"/>
    <col min="6402" max="6402" width="8" style="33" customWidth="1"/>
    <col min="6403" max="6403" width="29.28515625" style="33" bestFit="1" customWidth="1"/>
    <col min="6404" max="6657" width="11.42578125" style="33"/>
    <col min="6658" max="6658" width="8" style="33" customWidth="1"/>
    <col min="6659" max="6659" width="29.28515625" style="33" bestFit="1" customWidth="1"/>
    <col min="6660" max="6913" width="11.42578125" style="33"/>
    <col min="6914" max="6914" width="8" style="33" customWidth="1"/>
    <col min="6915" max="6915" width="29.28515625" style="33" bestFit="1" customWidth="1"/>
    <col min="6916" max="7169" width="11.42578125" style="33"/>
    <col min="7170" max="7170" width="8" style="33" customWidth="1"/>
    <col min="7171" max="7171" width="29.28515625" style="33" bestFit="1" customWidth="1"/>
    <col min="7172" max="7425" width="11.42578125" style="33"/>
    <col min="7426" max="7426" width="8" style="33" customWidth="1"/>
    <col min="7427" max="7427" width="29.28515625" style="33" bestFit="1" customWidth="1"/>
    <col min="7428" max="7681" width="11.42578125" style="33"/>
    <col min="7682" max="7682" width="8" style="33" customWidth="1"/>
    <col min="7683" max="7683" width="29.28515625" style="33" bestFit="1" customWidth="1"/>
    <col min="7684" max="7937" width="11.42578125" style="33"/>
    <col min="7938" max="7938" width="8" style="33" customWidth="1"/>
    <col min="7939" max="7939" width="29.28515625" style="33" bestFit="1" customWidth="1"/>
    <col min="7940" max="8193" width="11.42578125" style="33"/>
    <col min="8194" max="8194" width="8" style="33" customWidth="1"/>
    <col min="8195" max="8195" width="29.28515625" style="33" bestFit="1" customWidth="1"/>
    <col min="8196" max="8449" width="11.42578125" style="33"/>
    <col min="8450" max="8450" width="8" style="33" customWidth="1"/>
    <col min="8451" max="8451" width="29.28515625" style="33" bestFit="1" customWidth="1"/>
    <col min="8452" max="8705" width="11.42578125" style="33"/>
    <col min="8706" max="8706" width="8" style="33" customWidth="1"/>
    <col min="8707" max="8707" width="29.28515625" style="33" bestFit="1" customWidth="1"/>
    <col min="8708" max="8961" width="11.42578125" style="33"/>
    <col min="8962" max="8962" width="8" style="33" customWidth="1"/>
    <col min="8963" max="8963" width="29.28515625" style="33" bestFit="1" customWidth="1"/>
    <col min="8964" max="9217" width="11.42578125" style="33"/>
    <col min="9218" max="9218" width="8" style="33" customWidth="1"/>
    <col min="9219" max="9219" width="29.28515625" style="33" bestFit="1" customWidth="1"/>
    <col min="9220" max="9473" width="11.42578125" style="33"/>
    <col min="9474" max="9474" width="8" style="33" customWidth="1"/>
    <col min="9475" max="9475" width="29.28515625" style="33" bestFit="1" customWidth="1"/>
    <col min="9476" max="9729" width="11.42578125" style="33"/>
    <col min="9730" max="9730" width="8" style="33" customWidth="1"/>
    <col min="9731" max="9731" width="29.28515625" style="33" bestFit="1" customWidth="1"/>
    <col min="9732" max="9985" width="11.42578125" style="33"/>
    <col min="9986" max="9986" width="8" style="33" customWidth="1"/>
    <col min="9987" max="9987" width="29.28515625" style="33" bestFit="1" customWidth="1"/>
    <col min="9988" max="10241" width="11.42578125" style="33"/>
    <col min="10242" max="10242" width="8" style="33" customWidth="1"/>
    <col min="10243" max="10243" width="29.28515625" style="33" bestFit="1" customWidth="1"/>
    <col min="10244" max="10497" width="11.42578125" style="33"/>
    <col min="10498" max="10498" width="8" style="33" customWidth="1"/>
    <col min="10499" max="10499" width="29.28515625" style="33" bestFit="1" customWidth="1"/>
    <col min="10500" max="10753" width="11.42578125" style="33"/>
    <col min="10754" max="10754" width="8" style="33" customWidth="1"/>
    <col min="10755" max="10755" width="29.28515625" style="33" bestFit="1" customWidth="1"/>
    <col min="10756" max="11009" width="11.42578125" style="33"/>
    <col min="11010" max="11010" width="8" style="33" customWidth="1"/>
    <col min="11011" max="11011" width="29.28515625" style="33" bestFit="1" customWidth="1"/>
    <col min="11012" max="11265" width="11.42578125" style="33"/>
    <col min="11266" max="11266" width="8" style="33" customWidth="1"/>
    <col min="11267" max="11267" width="29.28515625" style="33" bestFit="1" customWidth="1"/>
    <col min="11268" max="11521" width="11.42578125" style="33"/>
    <col min="11522" max="11522" width="8" style="33" customWidth="1"/>
    <col min="11523" max="11523" width="29.28515625" style="33" bestFit="1" customWidth="1"/>
    <col min="11524" max="11777" width="11.42578125" style="33"/>
    <col min="11778" max="11778" width="8" style="33" customWidth="1"/>
    <col min="11779" max="11779" width="29.28515625" style="33" bestFit="1" customWidth="1"/>
    <col min="11780" max="12033" width="11.42578125" style="33"/>
    <col min="12034" max="12034" width="8" style="33" customWidth="1"/>
    <col min="12035" max="12035" width="29.28515625" style="33" bestFit="1" customWidth="1"/>
    <col min="12036" max="12289" width="11.42578125" style="33"/>
    <col min="12290" max="12290" width="8" style="33" customWidth="1"/>
    <col min="12291" max="12291" width="29.28515625" style="33" bestFit="1" customWidth="1"/>
    <col min="12292" max="12545" width="11.42578125" style="33"/>
    <col min="12546" max="12546" width="8" style="33" customWidth="1"/>
    <col min="12547" max="12547" width="29.28515625" style="33" bestFit="1" customWidth="1"/>
    <col min="12548" max="12801" width="11.42578125" style="33"/>
    <col min="12802" max="12802" width="8" style="33" customWidth="1"/>
    <col min="12803" max="12803" width="29.28515625" style="33" bestFit="1" customWidth="1"/>
    <col min="12804" max="13057" width="11.42578125" style="33"/>
    <col min="13058" max="13058" width="8" style="33" customWidth="1"/>
    <col min="13059" max="13059" width="29.28515625" style="33" bestFit="1" customWidth="1"/>
    <col min="13060" max="13313" width="11.42578125" style="33"/>
    <col min="13314" max="13314" width="8" style="33" customWidth="1"/>
    <col min="13315" max="13315" width="29.28515625" style="33" bestFit="1" customWidth="1"/>
    <col min="13316" max="13569" width="11.42578125" style="33"/>
    <col min="13570" max="13570" width="8" style="33" customWidth="1"/>
    <col min="13571" max="13571" width="29.28515625" style="33" bestFit="1" customWidth="1"/>
    <col min="13572" max="13825" width="11.42578125" style="33"/>
    <col min="13826" max="13826" width="8" style="33" customWidth="1"/>
    <col min="13827" max="13827" width="29.28515625" style="33" bestFit="1" customWidth="1"/>
    <col min="13828" max="14081" width="11.42578125" style="33"/>
    <col min="14082" max="14082" width="8" style="33" customWidth="1"/>
    <col min="14083" max="14083" width="29.28515625" style="33" bestFit="1" customWidth="1"/>
    <col min="14084" max="14337" width="11.42578125" style="33"/>
    <col min="14338" max="14338" width="8" style="33" customWidth="1"/>
    <col min="14339" max="14339" width="29.28515625" style="33" bestFit="1" customWidth="1"/>
    <col min="14340" max="14593" width="11.42578125" style="33"/>
    <col min="14594" max="14594" width="8" style="33" customWidth="1"/>
    <col min="14595" max="14595" width="29.28515625" style="33" bestFit="1" customWidth="1"/>
    <col min="14596" max="14849" width="11.42578125" style="33"/>
    <col min="14850" max="14850" width="8" style="33" customWidth="1"/>
    <col min="14851" max="14851" width="29.28515625" style="33" bestFit="1" customWidth="1"/>
    <col min="14852" max="15105" width="11.42578125" style="33"/>
    <col min="15106" max="15106" width="8" style="33" customWidth="1"/>
    <col min="15107" max="15107" width="29.28515625" style="33" bestFit="1" customWidth="1"/>
    <col min="15108" max="15361" width="11.42578125" style="33"/>
    <col min="15362" max="15362" width="8" style="33" customWidth="1"/>
    <col min="15363" max="15363" width="29.28515625" style="33" bestFit="1" customWidth="1"/>
    <col min="15364" max="15617" width="11.42578125" style="33"/>
    <col min="15618" max="15618" width="8" style="33" customWidth="1"/>
    <col min="15619" max="15619" width="29.28515625" style="33" bestFit="1" customWidth="1"/>
    <col min="15620" max="15873" width="11.42578125" style="33"/>
    <col min="15874" max="15874" width="8" style="33" customWidth="1"/>
    <col min="15875" max="15875" width="29.28515625" style="33" bestFit="1" customWidth="1"/>
    <col min="15876" max="16129" width="11.42578125" style="33"/>
    <col min="16130" max="16130" width="8" style="33" customWidth="1"/>
    <col min="16131" max="16131" width="29.28515625" style="33" bestFit="1" customWidth="1"/>
    <col min="16132" max="16384" width="11.42578125" style="33"/>
  </cols>
  <sheetData>
    <row r="1" spans="2:54" s="2" customFormat="1" ht="35.1" customHeight="1" x14ac:dyDescent="0.25">
      <c r="B1" s="2" t="str">
        <f>UPPER("Pricing Model")</f>
        <v>PRICING MODEL</v>
      </c>
      <c r="BB1" s="3"/>
    </row>
    <row r="3" spans="2:54" x14ac:dyDescent="0.25">
      <c r="B3" s="9" t="s">
        <v>15</v>
      </c>
      <c r="C3" s="9"/>
      <c r="D3" s="9"/>
      <c r="E3" s="9"/>
    </row>
    <row r="4" spans="2:54" x14ac:dyDescent="0.25">
      <c r="B4" s="11"/>
      <c r="C4" s="11"/>
      <c r="D4" s="11"/>
      <c r="E4" s="12"/>
    </row>
    <row r="5" spans="2:54" x14ac:dyDescent="0.25">
      <c r="B5" s="11"/>
      <c r="C5" s="14" t="s">
        <v>81</v>
      </c>
      <c r="D5" s="14"/>
      <c r="E5" s="11"/>
    </row>
    <row r="6" spans="2:54" x14ac:dyDescent="0.25">
      <c r="B6" s="11"/>
      <c r="C6" s="16" t="s">
        <v>82</v>
      </c>
      <c r="D6" s="17" t="s">
        <v>83</v>
      </c>
      <c r="E6" s="11"/>
    </row>
    <row r="7" spans="2:54" x14ac:dyDescent="0.25">
      <c r="B7" s="11"/>
      <c r="C7" s="16" t="s">
        <v>84</v>
      </c>
      <c r="D7" s="17" t="s">
        <v>127</v>
      </c>
      <c r="E7" s="11"/>
    </row>
    <row r="8" spans="2:54" x14ac:dyDescent="0.25">
      <c r="B8" s="11"/>
      <c r="C8" s="16"/>
      <c r="D8" s="34"/>
      <c r="E8" s="11"/>
    </row>
    <row r="9" spans="2:54" x14ac:dyDescent="0.25">
      <c r="B9" s="11"/>
      <c r="C9" s="14" t="s">
        <v>85</v>
      </c>
      <c r="D9" s="14"/>
      <c r="E9" s="11"/>
    </row>
    <row r="10" spans="2:54" x14ac:dyDescent="0.25">
      <c r="B10" s="11"/>
      <c r="C10" s="16" t="s">
        <v>86</v>
      </c>
      <c r="D10" s="20">
        <f>GLOBAL.CONTEXT.STARTDATE</f>
        <v>48395</v>
      </c>
      <c r="E10" s="11"/>
    </row>
    <row r="11" spans="2:54" x14ac:dyDescent="0.25">
      <c r="B11" s="11"/>
      <c r="C11" s="16" t="s">
        <v>87</v>
      </c>
      <c r="D11" s="20">
        <f>GLOBAL.CONTEXT.ENDDATE</f>
        <v>48760</v>
      </c>
      <c r="E11" s="11"/>
    </row>
    <row r="12" spans="2:54" x14ac:dyDescent="0.25">
      <c r="B12" s="11"/>
      <c r="C12" s="16" t="s">
        <v>88</v>
      </c>
      <c r="D12" s="17" t="str">
        <f>GLOBAL.SCHEDULE.FREQ</f>
        <v>A</v>
      </c>
      <c r="E12" s="11"/>
    </row>
    <row r="13" spans="2:54" x14ac:dyDescent="0.25">
      <c r="B13" s="11"/>
      <c r="C13" s="16" t="s">
        <v>89</v>
      </c>
      <c r="D13" s="17" t="s">
        <v>55</v>
      </c>
      <c r="E13" s="11"/>
    </row>
    <row r="14" spans="2:54" x14ac:dyDescent="0.25">
      <c r="B14" s="11"/>
      <c r="C14" s="16" t="s">
        <v>90</v>
      </c>
      <c r="D14" s="17"/>
      <c r="E14" s="11"/>
    </row>
    <row r="15" spans="2:54" x14ac:dyDescent="0.25">
      <c r="B15" s="11"/>
      <c r="C15" s="16" t="s">
        <v>91</v>
      </c>
      <c r="D15" s="17" t="s">
        <v>128</v>
      </c>
      <c r="E15" s="11"/>
    </row>
    <row r="16" spans="2:54" x14ac:dyDescent="0.25">
      <c r="B16" s="11"/>
      <c r="C16" s="16" t="s">
        <v>92</v>
      </c>
      <c r="D16" s="17" t="s">
        <v>129</v>
      </c>
      <c r="E16" s="11"/>
    </row>
    <row r="17" spans="2:5" x14ac:dyDescent="0.25">
      <c r="B17" s="11"/>
      <c r="C17" s="16" t="s">
        <v>93</v>
      </c>
      <c r="D17" s="17"/>
      <c r="E17" s="11"/>
    </row>
    <row r="18" spans="2:5" x14ac:dyDescent="0.25">
      <c r="B18" s="11"/>
      <c r="C18" s="16" t="s">
        <v>94</v>
      </c>
      <c r="D18" s="17"/>
      <c r="E18" s="11"/>
    </row>
    <row r="19" spans="2:5" x14ac:dyDescent="0.25">
      <c r="B19" s="11"/>
      <c r="C19" s="16" t="s">
        <v>95</v>
      </c>
      <c r="D19" s="17"/>
      <c r="E19" s="11"/>
    </row>
    <row r="20" spans="2:5" x14ac:dyDescent="0.25">
      <c r="B20" s="11"/>
      <c r="C20" s="16" t="s">
        <v>96</v>
      </c>
      <c r="D20" s="17"/>
      <c r="E20" s="11"/>
    </row>
    <row r="21" spans="2:5" x14ac:dyDescent="0.25">
      <c r="B21" s="11"/>
      <c r="C21" s="16" t="s">
        <v>97</v>
      </c>
      <c r="D21" s="17"/>
      <c r="E21" s="11"/>
    </row>
    <row r="22" spans="2:5" x14ac:dyDescent="0.25">
      <c r="B22" s="11"/>
      <c r="C22" s="16" t="s">
        <v>98</v>
      </c>
      <c r="D22" s="17"/>
      <c r="E22" s="11"/>
    </row>
    <row r="23" spans="2:5" x14ac:dyDescent="0.25">
      <c r="B23" s="11"/>
      <c r="C23" s="16" t="s">
        <v>99</v>
      </c>
      <c r="D23" s="17"/>
      <c r="E23" s="11"/>
    </row>
    <row r="24" spans="2:5" x14ac:dyDescent="0.25">
      <c r="B24" s="11"/>
      <c r="C24" s="16" t="s">
        <v>100</v>
      </c>
      <c r="D24" s="17"/>
      <c r="E24" s="11"/>
    </row>
    <row r="25" spans="2:5" x14ac:dyDescent="0.25">
      <c r="B25" s="11"/>
      <c r="C25" s="11"/>
      <c r="D25" s="11"/>
      <c r="E25" s="12"/>
    </row>
    <row r="26" spans="2:5" x14ac:dyDescent="0.25">
      <c r="B26" s="11"/>
      <c r="C26" s="14" t="s">
        <v>101</v>
      </c>
      <c r="D26" s="14"/>
      <c r="E26" s="12"/>
    </row>
    <row r="27" spans="2:5" x14ac:dyDescent="0.25">
      <c r="B27" s="11"/>
      <c r="C27" s="16" t="s">
        <v>102</v>
      </c>
      <c r="D27" s="17" t="s">
        <v>130</v>
      </c>
      <c r="E27" s="12"/>
    </row>
    <row r="28" spans="2:5" x14ac:dyDescent="0.25">
      <c r="B28" s="11"/>
      <c r="C28" s="16" t="s">
        <v>103</v>
      </c>
      <c r="D28" s="20">
        <f>D11</f>
        <v>48760</v>
      </c>
      <c r="E28" s="12"/>
    </row>
    <row r="29" spans="2:5" x14ac:dyDescent="0.25">
      <c r="B29" s="11"/>
      <c r="C29" s="16" t="s">
        <v>104</v>
      </c>
      <c r="D29" s="17" t="str">
        <f>D15</f>
        <v>20Y</v>
      </c>
      <c r="E29" s="12"/>
    </row>
    <row r="30" spans="2:5" x14ac:dyDescent="0.25">
      <c r="B30" s="11"/>
      <c r="C30" s="16" t="s">
        <v>105</v>
      </c>
      <c r="D30" s="17" t="s">
        <v>131</v>
      </c>
      <c r="E30" s="12"/>
    </row>
    <row r="31" spans="2:5" x14ac:dyDescent="0.25">
      <c r="B31" s="11"/>
      <c r="C31" s="16" t="s">
        <v>106</v>
      </c>
      <c r="D31" s="20">
        <f>D11</f>
        <v>48760</v>
      </c>
      <c r="E31" s="12"/>
    </row>
    <row r="32" spans="2:5" x14ac:dyDescent="0.25">
      <c r="B32" s="11"/>
      <c r="C32" s="16" t="s">
        <v>107</v>
      </c>
      <c r="D32" s="17" t="str">
        <f>D15</f>
        <v>20Y</v>
      </c>
      <c r="E32" s="12"/>
    </row>
    <row r="33" spans="2:5" x14ac:dyDescent="0.25">
      <c r="B33" s="11"/>
      <c r="C33" s="16" t="s">
        <v>108</v>
      </c>
      <c r="D33" s="17"/>
      <c r="E33" s="12"/>
    </row>
    <row r="34" spans="2:5" x14ac:dyDescent="0.25">
      <c r="B34" s="11"/>
      <c r="C34" s="16" t="s">
        <v>109</v>
      </c>
      <c r="D34" s="17"/>
      <c r="E34" s="12"/>
    </row>
    <row r="35" spans="2:5" x14ac:dyDescent="0.25">
      <c r="B35" s="11"/>
      <c r="C35" s="11"/>
      <c r="D35" s="11"/>
      <c r="E35" s="12"/>
    </row>
    <row r="36" spans="2:5" x14ac:dyDescent="0.25">
      <c r="B36" s="11"/>
      <c r="C36" s="14" t="s">
        <v>110</v>
      </c>
      <c r="D36" s="14"/>
      <c r="E36" s="11"/>
    </row>
    <row r="37" spans="2:5" x14ac:dyDescent="0.25">
      <c r="B37" s="11"/>
      <c r="C37" s="16" t="s">
        <v>111</v>
      </c>
      <c r="D37" s="17" t="s">
        <v>132</v>
      </c>
      <c r="E37" s="11"/>
    </row>
    <row r="38" spans="2:5" x14ac:dyDescent="0.25">
      <c r="B38" s="11"/>
      <c r="C38" s="16" t="s">
        <v>112</v>
      </c>
      <c r="D38" s="17">
        <v>1000000</v>
      </c>
      <c r="E38" s="11"/>
    </row>
    <row r="39" spans="2:5" x14ac:dyDescent="0.25">
      <c r="B39" s="11"/>
      <c r="C39" s="16" t="s">
        <v>113</v>
      </c>
      <c r="D39" s="17">
        <v>50000</v>
      </c>
      <c r="E39" s="11"/>
    </row>
    <row r="40" spans="2:5" x14ac:dyDescent="0.25">
      <c r="B40" s="11"/>
      <c r="C40" s="16" t="s">
        <v>114</v>
      </c>
      <c r="D40" s="17" t="b">
        <v>1</v>
      </c>
      <c r="E40" s="11"/>
    </row>
    <row r="41" spans="2:5" x14ac:dyDescent="0.25">
      <c r="B41" s="11"/>
      <c r="C41" s="16" t="s">
        <v>115</v>
      </c>
      <c r="D41" s="17">
        <v>20000</v>
      </c>
      <c r="E41" s="11"/>
    </row>
    <row r="42" spans="2:5" x14ac:dyDescent="0.25">
      <c r="B42" s="11"/>
      <c r="C42" s="16" t="s">
        <v>116</v>
      </c>
      <c r="D42" s="17" t="b">
        <v>1</v>
      </c>
      <c r="E42" s="11"/>
    </row>
    <row r="43" spans="2:5" x14ac:dyDescent="0.25">
      <c r="B43" s="11"/>
      <c r="C43" s="16" t="s">
        <v>117</v>
      </c>
      <c r="D43" s="17">
        <v>2</v>
      </c>
      <c r="E43" s="11"/>
    </row>
    <row r="44" spans="2:5" x14ac:dyDescent="0.25">
      <c r="B44" s="11"/>
      <c r="C44" s="16" t="s">
        <v>118</v>
      </c>
      <c r="D44" s="17"/>
      <c r="E44" s="11"/>
    </row>
    <row r="45" spans="2:5" x14ac:dyDescent="0.25">
      <c r="B45" s="11"/>
      <c r="C45" s="16" t="s">
        <v>119</v>
      </c>
      <c r="D45" s="17"/>
      <c r="E45" s="11"/>
    </row>
    <row r="46" spans="2:5" x14ac:dyDescent="0.25">
      <c r="B46" s="11"/>
      <c r="C46" s="11"/>
      <c r="D46" s="11"/>
      <c r="E46" s="11"/>
    </row>
    <row r="47" spans="2:5" x14ac:dyDescent="0.25">
      <c r="B47" s="11"/>
      <c r="C47" s="14" t="s">
        <v>120</v>
      </c>
      <c r="D47" s="14"/>
      <c r="E47" s="11"/>
    </row>
    <row r="48" spans="2:5" x14ac:dyDescent="0.25">
      <c r="B48" s="11"/>
      <c r="C48" s="16" t="s">
        <v>121</v>
      </c>
      <c r="D48" s="20"/>
      <c r="E48" s="11"/>
    </row>
    <row r="49" spans="2:5" x14ac:dyDescent="0.25">
      <c r="B49" s="11"/>
      <c r="C49" s="16" t="s">
        <v>122</v>
      </c>
      <c r="D49" s="20"/>
      <c r="E49" s="11"/>
    </row>
    <row r="50" spans="2:5" x14ac:dyDescent="0.25">
      <c r="B50" s="11"/>
      <c r="C50" s="16" t="s">
        <v>123</v>
      </c>
      <c r="D50" s="20"/>
      <c r="E50" s="11"/>
    </row>
    <row r="51" spans="2:5" x14ac:dyDescent="0.25">
      <c r="B51" s="11"/>
      <c r="C51" s="16" t="s">
        <v>124</v>
      </c>
      <c r="D51" s="20"/>
      <c r="E51" s="11"/>
    </row>
    <row r="52" spans="2:5" x14ac:dyDescent="0.25">
      <c r="B52" s="11"/>
      <c r="C52" s="16" t="s">
        <v>125</v>
      </c>
      <c r="D52" s="20"/>
      <c r="E52" s="11"/>
    </row>
    <row r="53" spans="2:5" x14ac:dyDescent="0.25">
      <c r="B53" s="11"/>
      <c r="C53" s="11"/>
      <c r="D53" s="11"/>
      <c r="E53" s="12"/>
    </row>
  </sheetData>
  <sheetProtection algorithmName="SHA-512" hashValue="ccUYwfXnQ4GENHeheTRpJmhPmyv4yXXFb6Q7bXcKESZXVQ2m9w2Mat//D/ku62tRzdF5Fst8NX5Hpjmvx7R4rA==" saltValue="4thUPHw2jiShSczCabUK4w==" spinCount="100000" sheet="1" objects="1" scenarios="1" formatCells="0" formatColumns="0" formatRows="0" insertColumns="0" insertRows="0" insertHyperlinks="0" deleteColumns="0" deleteRows="0" sort="0" autoFilter="0" pivotTables="0"/>
  <mergeCells count="1">
    <mergeCell ref="B3:E3"/>
  </mergeCells>
  <pageMargins left="0.7" right="0.7" top="0.75" bottom="0.75" header="0.3" footer="0.3"/>
  <pageSetup paperSize="9" orientation="portrait" r:id="rId1"/>
  <headerFooter>
    <oddFooter>&amp;L&amp;1#&amp;"Calibri"&amp;1&amp;KFFFFFFC2 - Internal Natixis</oddFooter>
  </headerFooter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8B358-BBAD-4050-9FD1-E9DB45D1E571}">
  <dimension ref="A1"/>
  <sheetViews>
    <sheetView workbookViewId="0"/>
  </sheetViews>
  <sheetFormatPr defaultRowHeight="15" x14ac:dyDescent="0.25"/>
  <sheetData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63C14-7A90-478B-993E-D36488EF2A8A}">
  <dimension ref="A1:BT24"/>
  <sheetViews>
    <sheetView zoomScale="85" zoomScaleNormal="85" workbookViewId="0">
      <selection activeCell="A24" sqref="A24"/>
    </sheetView>
  </sheetViews>
  <sheetFormatPr defaultColWidth="11.42578125" defaultRowHeight="15" x14ac:dyDescent="0.25"/>
  <cols>
    <col min="2" max="2" width="14.7109375" bestFit="1" customWidth="1"/>
    <col min="3" max="3" width="16.42578125" bestFit="1" customWidth="1"/>
    <col min="4" max="4" width="18.140625" bestFit="1" customWidth="1"/>
    <col min="5" max="5" width="16.42578125" bestFit="1" customWidth="1"/>
    <col min="6" max="6" width="18.140625" bestFit="1" customWidth="1"/>
    <col min="7" max="7" width="16.42578125" bestFit="1" customWidth="1"/>
    <col min="8" max="8" width="18.140625" bestFit="1" customWidth="1"/>
    <col min="9" max="9" width="16.42578125" bestFit="1" customWidth="1"/>
    <col min="10" max="10" width="18.140625" bestFit="1" customWidth="1"/>
    <col min="11" max="11" width="16.42578125" bestFit="1" customWidth="1"/>
    <col min="12" max="12" width="18.140625" bestFit="1" customWidth="1"/>
    <col min="13" max="13" width="16.42578125" bestFit="1" customWidth="1"/>
    <col min="14" max="14" width="18.140625" bestFit="1" customWidth="1"/>
    <col min="15" max="15" width="16.42578125" bestFit="1" customWidth="1"/>
    <col min="16" max="16" width="18.140625" bestFit="1" customWidth="1"/>
    <col min="17" max="17" width="16.42578125" bestFit="1" customWidth="1"/>
    <col min="18" max="18" width="18.140625" bestFit="1" customWidth="1"/>
    <col min="19" max="19" width="16.42578125" bestFit="1" customWidth="1"/>
    <col min="20" max="20" width="18.140625" bestFit="1" customWidth="1"/>
    <col min="21" max="21" width="16.42578125" bestFit="1" customWidth="1"/>
    <col min="22" max="22" width="18.140625" bestFit="1" customWidth="1"/>
    <col min="276" max="276" width="14.85546875" customWidth="1"/>
    <col min="277" max="277" width="23.28515625" bestFit="1" customWidth="1"/>
    <col min="278" max="278" width="25" bestFit="1" customWidth="1"/>
    <col min="532" max="532" width="14.85546875" customWidth="1"/>
    <col min="533" max="533" width="23.28515625" bestFit="1" customWidth="1"/>
    <col min="534" max="534" width="25" bestFit="1" customWidth="1"/>
    <col min="788" max="788" width="14.85546875" customWidth="1"/>
    <col min="789" max="789" width="23.28515625" bestFit="1" customWidth="1"/>
    <col min="790" max="790" width="25" bestFit="1" customWidth="1"/>
    <col min="1044" max="1044" width="14.85546875" customWidth="1"/>
    <col min="1045" max="1045" width="23.28515625" bestFit="1" customWidth="1"/>
    <col min="1046" max="1046" width="25" bestFit="1" customWidth="1"/>
    <col min="1300" max="1300" width="14.85546875" customWidth="1"/>
    <col min="1301" max="1301" width="23.28515625" bestFit="1" customWidth="1"/>
    <col min="1302" max="1302" width="25" bestFit="1" customWidth="1"/>
    <col min="1556" max="1556" width="14.85546875" customWidth="1"/>
    <col min="1557" max="1557" width="23.28515625" bestFit="1" customWidth="1"/>
    <col min="1558" max="1558" width="25" bestFit="1" customWidth="1"/>
    <col min="1812" max="1812" width="14.85546875" customWidth="1"/>
    <col min="1813" max="1813" width="23.28515625" bestFit="1" customWidth="1"/>
    <col min="1814" max="1814" width="25" bestFit="1" customWidth="1"/>
    <col min="2068" max="2068" width="14.85546875" customWidth="1"/>
    <col min="2069" max="2069" width="23.28515625" bestFit="1" customWidth="1"/>
    <col min="2070" max="2070" width="25" bestFit="1" customWidth="1"/>
    <col min="2324" max="2324" width="14.85546875" customWidth="1"/>
    <col min="2325" max="2325" width="23.28515625" bestFit="1" customWidth="1"/>
    <col min="2326" max="2326" width="25" bestFit="1" customWidth="1"/>
    <col min="2580" max="2580" width="14.85546875" customWidth="1"/>
    <col min="2581" max="2581" width="23.28515625" bestFit="1" customWidth="1"/>
    <col min="2582" max="2582" width="25" bestFit="1" customWidth="1"/>
    <col min="2836" max="2836" width="14.85546875" customWidth="1"/>
    <col min="2837" max="2837" width="23.28515625" bestFit="1" customWidth="1"/>
    <col min="2838" max="2838" width="25" bestFit="1" customWidth="1"/>
    <col min="3092" max="3092" width="14.85546875" customWidth="1"/>
    <col min="3093" max="3093" width="23.28515625" bestFit="1" customWidth="1"/>
    <col min="3094" max="3094" width="25" bestFit="1" customWidth="1"/>
    <col min="3348" max="3348" width="14.85546875" customWidth="1"/>
    <col min="3349" max="3349" width="23.28515625" bestFit="1" customWidth="1"/>
    <col min="3350" max="3350" width="25" bestFit="1" customWidth="1"/>
    <col min="3604" max="3604" width="14.85546875" customWidth="1"/>
    <col min="3605" max="3605" width="23.28515625" bestFit="1" customWidth="1"/>
    <col min="3606" max="3606" width="25" bestFit="1" customWidth="1"/>
    <col min="3860" max="3860" width="14.85546875" customWidth="1"/>
    <col min="3861" max="3861" width="23.28515625" bestFit="1" customWidth="1"/>
    <col min="3862" max="3862" width="25" bestFit="1" customWidth="1"/>
    <col min="4116" max="4116" width="14.85546875" customWidth="1"/>
    <col min="4117" max="4117" width="23.28515625" bestFit="1" customWidth="1"/>
    <col min="4118" max="4118" width="25" bestFit="1" customWidth="1"/>
    <col min="4372" max="4372" width="14.85546875" customWidth="1"/>
    <col min="4373" max="4373" width="23.28515625" bestFit="1" customWidth="1"/>
    <col min="4374" max="4374" width="25" bestFit="1" customWidth="1"/>
    <col min="4628" max="4628" width="14.85546875" customWidth="1"/>
    <col min="4629" max="4629" width="23.28515625" bestFit="1" customWidth="1"/>
    <col min="4630" max="4630" width="25" bestFit="1" customWidth="1"/>
    <col min="4884" max="4884" width="14.85546875" customWidth="1"/>
    <col min="4885" max="4885" width="23.28515625" bestFit="1" customWidth="1"/>
    <col min="4886" max="4886" width="25" bestFit="1" customWidth="1"/>
    <col min="5140" max="5140" width="14.85546875" customWidth="1"/>
    <col min="5141" max="5141" width="23.28515625" bestFit="1" customWidth="1"/>
    <col min="5142" max="5142" width="25" bestFit="1" customWidth="1"/>
    <col min="5396" max="5396" width="14.85546875" customWidth="1"/>
    <col min="5397" max="5397" width="23.28515625" bestFit="1" customWidth="1"/>
    <col min="5398" max="5398" width="25" bestFit="1" customWidth="1"/>
    <col min="5652" max="5652" width="14.85546875" customWidth="1"/>
    <col min="5653" max="5653" width="23.28515625" bestFit="1" customWidth="1"/>
    <col min="5654" max="5654" width="25" bestFit="1" customWidth="1"/>
    <col min="5908" max="5908" width="14.85546875" customWidth="1"/>
    <col min="5909" max="5909" width="23.28515625" bestFit="1" customWidth="1"/>
    <col min="5910" max="5910" width="25" bestFit="1" customWidth="1"/>
    <col min="6164" max="6164" width="14.85546875" customWidth="1"/>
    <col min="6165" max="6165" width="23.28515625" bestFit="1" customWidth="1"/>
    <col min="6166" max="6166" width="25" bestFit="1" customWidth="1"/>
    <col min="6420" max="6420" width="14.85546875" customWidth="1"/>
    <col min="6421" max="6421" width="23.28515625" bestFit="1" customWidth="1"/>
    <col min="6422" max="6422" width="25" bestFit="1" customWidth="1"/>
    <col min="6676" max="6676" width="14.85546875" customWidth="1"/>
    <col min="6677" max="6677" width="23.28515625" bestFit="1" customWidth="1"/>
    <col min="6678" max="6678" width="25" bestFit="1" customWidth="1"/>
    <col min="6932" max="6932" width="14.85546875" customWidth="1"/>
    <col min="6933" max="6933" width="23.28515625" bestFit="1" customWidth="1"/>
    <col min="6934" max="6934" width="25" bestFit="1" customWidth="1"/>
    <col min="7188" max="7188" width="14.85546875" customWidth="1"/>
    <col min="7189" max="7189" width="23.28515625" bestFit="1" customWidth="1"/>
    <col min="7190" max="7190" width="25" bestFit="1" customWidth="1"/>
    <col min="7444" max="7444" width="14.85546875" customWidth="1"/>
    <col min="7445" max="7445" width="23.28515625" bestFit="1" customWidth="1"/>
    <col min="7446" max="7446" width="25" bestFit="1" customWidth="1"/>
    <col min="7700" max="7700" width="14.85546875" customWidth="1"/>
    <col min="7701" max="7701" width="23.28515625" bestFit="1" customWidth="1"/>
    <col min="7702" max="7702" width="25" bestFit="1" customWidth="1"/>
    <col min="7956" max="7956" width="14.85546875" customWidth="1"/>
    <col min="7957" max="7957" width="23.28515625" bestFit="1" customWidth="1"/>
    <col min="7958" max="7958" width="25" bestFit="1" customWidth="1"/>
    <col min="8212" max="8212" width="14.85546875" customWidth="1"/>
    <col min="8213" max="8213" width="23.28515625" bestFit="1" customWidth="1"/>
    <col min="8214" max="8214" width="25" bestFit="1" customWidth="1"/>
    <col min="8468" max="8468" width="14.85546875" customWidth="1"/>
    <col min="8469" max="8469" width="23.28515625" bestFit="1" customWidth="1"/>
    <col min="8470" max="8470" width="25" bestFit="1" customWidth="1"/>
    <col min="8724" max="8724" width="14.85546875" customWidth="1"/>
    <col min="8725" max="8725" width="23.28515625" bestFit="1" customWidth="1"/>
    <col min="8726" max="8726" width="25" bestFit="1" customWidth="1"/>
    <col min="8980" max="8980" width="14.85546875" customWidth="1"/>
    <col min="8981" max="8981" width="23.28515625" bestFit="1" customWidth="1"/>
    <col min="8982" max="8982" width="25" bestFit="1" customWidth="1"/>
    <col min="9236" max="9236" width="14.85546875" customWidth="1"/>
    <col min="9237" max="9237" width="23.28515625" bestFit="1" customWidth="1"/>
    <col min="9238" max="9238" width="25" bestFit="1" customWidth="1"/>
    <col min="9492" max="9492" width="14.85546875" customWidth="1"/>
    <col min="9493" max="9493" width="23.28515625" bestFit="1" customWidth="1"/>
    <col min="9494" max="9494" width="25" bestFit="1" customWidth="1"/>
    <col min="9748" max="9748" width="14.85546875" customWidth="1"/>
    <col min="9749" max="9749" width="23.28515625" bestFit="1" customWidth="1"/>
    <col min="9750" max="9750" width="25" bestFit="1" customWidth="1"/>
    <col min="10004" max="10004" width="14.85546875" customWidth="1"/>
    <col min="10005" max="10005" width="23.28515625" bestFit="1" customWidth="1"/>
    <col min="10006" max="10006" width="25" bestFit="1" customWidth="1"/>
    <col min="10260" max="10260" width="14.85546875" customWidth="1"/>
    <col min="10261" max="10261" width="23.28515625" bestFit="1" customWidth="1"/>
    <col min="10262" max="10262" width="25" bestFit="1" customWidth="1"/>
    <col min="10516" max="10516" width="14.85546875" customWidth="1"/>
    <col min="10517" max="10517" width="23.28515625" bestFit="1" customWidth="1"/>
    <col min="10518" max="10518" width="25" bestFit="1" customWidth="1"/>
    <col min="10772" max="10772" width="14.85546875" customWidth="1"/>
    <col min="10773" max="10773" width="23.28515625" bestFit="1" customWidth="1"/>
    <col min="10774" max="10774" width="25" bestFit="1" customWidth="1"/>
    <col min="11028" max="11028" width="14.85546875" customWidth="1"/>
    <col min="11029" max="11029" width="23.28515625" bestFit="1" customWidth="1"/>
    <col min="11030" max="11030" width="25" bestFit="1" customWidth="1"/>
    <col min="11284" max="11284" width="14.85546875" customWidth="1"/>
    <col min="11285" max="11285" width="23.28515625" bestFit="1" customWidth="1"/>
    <col min="11286" max="11286" width="25" bestFit="1" customWidth="1"/>
    <col min="11540" max="11540" width="14.85546875" customWidth="1"/>
    <col min="11541" max="11541" width="23.28515625" bestFit="1" customWidth="1"/>
    <col min="11542" max="11542" width="25" bestFit="1" customWidth="1"/>
    <col min="11796" max="11796" width="14.85546875" customWidth="1"/>
    <col min="11797" max="11797" width="23.28515625" bestFit="1" customWidth="1"/>
    <col min="11798" max="11798" width="25" bestFit="1" customWidth="1"/>
    <col min="12052" max="12052" width="14.85546875" customWidth="1"/>
    <col min="12053" max="12053" width="23.28515625" bestFit="1" customWidth="1"/>
    <col min="12054" max="12054" width="25" bestFit="1" customWidth="1"/>
    <col min="12308" max="12308" width="14.85546875" customWidth="1"/>
    <col min="12309" max="12309" width="23.28515625" bestFit="1" customWidth="1"/>
    <col min="12310" max="12310" width="25" bestFit="1" customWidth="1"/>
    <col min="12564" max="12564" width="14.85546875" customWidth="1"/>
    <col min="12565" max="12565" width="23.28515625" bestFit="1" customWidth="1"/>
    <col min="12566" max="12566" width="25" bestFit="1" customWidth="1"/>
    <col min="12820" max="12820" width="14.85546875" customWidth="1"/>
    <col min="12821" max="12821" width="23.28515625" bestFit="1" customWidth="1"/>
    <col min="12822" max="12822" width="25" bestFit="1" customWidth="1"/>
    <col min="13076" max="13076" width="14.85546875" customWidth="1"/>
    <col min="13077" max="13077" width="23.28515625" bestFit="1" customWidth="1"/>
    <col min="13078" max="13078" width="25" bestFit="1" customWidth="1"/>
    <col min="13332" max="13332" width="14.85546875" customWidth="1"/>
    <col min="13333" max="13333" width="23.28515625" bestFit="1" customWidth="1"/>
    <col min="13334" max="13334" width="25" bestFit="1" customWidth="1"/>
    <col min="13588" max="13588" width="14.85546875" customWidth="1"/>
    <col min="13589" max="13589" width="23.28515625" bestFit="1" customWidth="1"/>
    <col min="13590" max="13590" width="25" bestFit="1" customWidth="1"/>
    <col min="13844" max="13844" width="14.85546875" customWidth="1"/>
    <col min="13845" max="13845" width="23.28515625" bestFit="1" customWidth="1"/>
    <col min="13846" max="13846" width="25" bestFit="1" customWidth="1"/>
    <col min="14100" max="14100" width="14.85546875" customWidth="1"/>
    <col min="14101" max="14101" width="23.28515625" bestFit="1" customWidth="1"/>
    <col min="14102" max="14102" width="25" bestFit="1" customWidth="1"/>
    <col min="14356" max="14356" width="14.85546875" customWidth="1"/>
    <col min="14357" max="14357" width="23.28515625" bestFit="1" customWidth="1"/>
    <col min="14358" max="14358" width="25" bestFit="1" customWidth="1"/>
    <col min="14612" max="14612" width="14.85546875" customWidth="1"/>
    <col min="14613" max="14613" width="23.28515625" bestFit="1" customWidth="1"/>
    <col min="14614" max="14614" width="25" bestFit="1" customWidth="1"/>
    <col min="14868" max="14868" width="14.85546875" customWidth="1"/>
    <col min="14869" max="14869" width="23.28515625" bestFit="1" customWidth="1"/>
    <col min="14870" max="14870" width="25" bestFit="1" customWidth="1"/>
    <col min="15124" max="15124" width="14.85546875" customWidth="1"/>
    <col min="15125" max="15125" width="23.28515625" bestFit="1" customWidth="1"/>
    <col min="15126" max="15126" width="25" bestFit="1" customWidth="1"/>
    <col min="15380" max="15380" width="14.85546875" customWidth="1"/>
    <col min="15381" max="15381" width="23.28515625" bestFit="1" customWidth="1"/>
    <col min="15382" max="15382" width="25" bestFit="1" customWidth="1"/>
    <col min="15636" max="15636" width="14.85546875" customWidth="1"/>
    <col min="15637" max="15637" width="23.28515625" bestFit="1" customWidth="1"/>
    <col min="15638" max="15638" width="25" bestFit="1" customWidth="1"/>
    <col min="15892" max="15892" width="14.85546875" customWidth="1"/>
    <col min="15893" max="15893" width="23.28515625" bestFit="1" customWidth="1"/>
    <col min="15894" max="15894" width="25" bestFit="1" customWidth="1"/>
    <col min="16148" max="16148" width="14.85546875" customWidth="1"/>
    <col min="16149" max="16149" width="23.28515625" bestFit="1" customWidth="1"/>
    <col min="16150" max="16150" width="25" bestFit="1" customWidth="1"/>
  </cols>
  <sheetData>
    <row r="1" spans="1:72" ht="34.5" customHeight="1" x14ac:dyDescent="0.25">
      <c r="A1" s="2"/>
      <c r="B1" s="2" t="s">
        <v>221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3"/>
    </row>
    <row r="4" spans="1:72" x14ac:dyDescent="0.25">
      <c r="C4" s="68" t="s">
        <v>8</v>
      </c>
      <c r="D4" s="68"/>
      <c r="E4" s="68" t="s">
        <v>133</v>
      </c>
      <c r="F4" s="68"/>
      <c r="G4" s="68" t="s">
        <v>134</v>
      </c>
      <c r="H4" s="68"/>
      <c r="I4" s="68" t="s">
        <v>135</v>
      </c>
      <c r="J4" s="68"/>
      <c r="K4" s="68" t="s">
        <v>136</v>
      </c>
      <c r="L4" s="68"/>
      <c r="M4" s="68" t="s">
        <v>137</v>
      </c>
      <c r="N4" s="68"/>
      <c r="O4" s="68" t="s">
        <v>138</v>
      </c>
      <c r="P4" s="68"/>
      <c r="Q4" s="68" t="s">
        <v>139</v>
      </c>
      <c r="R4" s="68"/>
      <c r="S4" s="68" t="s">
        <v>140</v>
      </c>
      <c r="T4" s="68"/>
      <c r="U4" s="68" t="s">
        <v>141</v>
      </c>
      <c r="V4" s="68"/>
    </row>
    <row r="5" spans="1:72" x14ac:dyDescent="0.25">
      <c r="B5" s="56" t="s">
        <v>8</v>
      </c>
      <c r="C5" s="69">
        <v>3175.472692643174</v>
      </c>
      <c r="D5" s="70"/>
      <c r="E5" s="69">
        <v>1632.3434642486684</v>
      </c>
      <c r="F5" s="70"/>
      <c r="G5" s="69">
        <v>3266.8272786383422</v>
      </c>
      <c r="H5" s="70"/>
      <c r="I5" s="69">
        <v>4120.0161035035944</v>
      </c>
      <c r="J5" s="70"/>
      <c r="K5" s="69">
        <v>-3598.976583908749</v>
      </c>
      <c r="L5" s="70"/>
      <c r="M5" s="69">
        <v>1022.0897087996603</v>
      </c>
      <c r="N5" s="70"/>
      <c r="O5" s="69">
        <v>0</v>
      </c>
      <c r="P5" s="70"/>
      <c r="Q5" s="69">
        <v>-3107.5786584831649</v>
      </c>
      <c r="R5" s="70"/>
      <c r="S5" s="69">
        <v>3443.4338505015576</v>
      </c>
      <c r="T5" s="70"/>
      <c r="U5" s="69">
        <v>-178.63956024090777</v>
      </c>
      <c r="V5" s="70"/>
    </row>
    <row r="6" spans="1:72" x14ac:dyDescent="0.25">
      <c r="B6" s="56" t="s">
        <v>9</v>
      </c>
      <c r="C6" s="69">
        <v>1.7827760864077249</v>
      </c>
      <c r="D6" s="70"/>
      <c r="E6" s="69">
        <v>0.79032361012704377</v>
      </c>
      <c r="F6" s="70"/>
      <c r="G6" s="69">
        <v>2.4070199920320863</v>
      </c>
      <c r="H6" s="70"/>
      <c r="I6" s="69">
        <v>1.7091973007456829</v>
      </c>
      <c r="J6" s="70"/>
      <c r="K6" s="69">
        <v>1.4935174352916047</v>
      </c>
      <c r="L6" s="70"/>
      <c r="M6" s="69">
        <v>1.2873936805591035</v>
      </c>
      <c r="N6" s="70"/>
      <c r="O6" s="69">
        <v>0</v>
      </c>
      <c r="P6" s="70"/>
      <c r="Q6" s="69">
        <v>2.7589429649120523</v>
      </c>
      <c r="R6" s="70"/>
      <c r="S6" s="69">
        <v>1.9599817392212751</v>
      </c>
      <c r="T6" s="70"/>
      <c r="U6" s="69">
        <v>0.3460409957870848</v>
      </c>
      <c r="V6" s="70"/>
    </row>
    <row r="7" spans="1:72" x14ac:dyDescent="0.25">
      <c r="B7" s="71" t="s">
        <v>222</v>
      </c>
      <c r="C7" s="74" t="s">
        <v>223</v>
      </c>
      <c r="D7" s="75" t="s">
        <v>224</v>
      </c>
      <c r="E7" s="74" t="s">
        <v>223</v>
      </c>
      <c r="F7" s="75" t="s">
        <v>224</v>
      </c>
      <c r="G7" s="74" t="s">
        <v>223</v>
      </c>
      <c r="H7" s="75" t="s">
        <v>224</v>
      </c>
      <c r="I7" s="74" t="s">
        <v>223</v>
      </c>
      <c r="J7" s="75" t="s">
        <v>224</v>
      </c>
      <c r="K7" s="74" t="s">
        <v>223</v>
      </c>
      <c r="L7" s="75" t="s">
        <v>224</v>
      </c>
      <c r="M7" s="74" t="s">
        <v>223</v>
      </c>
      <c r="N7" s="75" t="s">
        <v>224</v>
      </c>
      <c r="O7" s="74" t="s">
        <v>223</v>
      </c>
      <c r="P7" s="75" t="s">
        <v>224</v>
      </c>
      <c r="Q7" s="74" t="s">
        <v>223</v>
      </c>
      <c r="R7" s="75" t="s">
        <v>224</v>
      </c>
      <c r="S7" s="74" t="s">
        <v>223</v>
      </c>
      <c r="T7" s="75" t="s">
        <v>224</v>
      </c>
      <c r="U7" s="74" t="s">
        <v>223</v>
      </c>
      <c r="V7" s="74" t="s">
        <v>224</v>
      </c>
    </row>
    <row r="8" spans="1:72" x14ac:dyDescent="0.25">
      <c r="B8" s="72">
        <v>22282</v>
      </c>
      <c r="C8" s="60">
        <v>0</v>
      </c>
      <c r="D8" s="58">
        <v>0</v>
      </c>
      <c r="E8" s="60">
        <v>0</v>
      </c>
      <c r="F8" s="58">
        <v>0</v>
      </c>
      <c r="G8" s="60">
        <v>0</v>
      </c>
      <c r="H8" s="58">
        <v>0</v>
      </c>
      <c r="I8" s="60">
        <v>0</v>
      </c>
      <c r="J8" s="58">
        <v>0</v>
      </c>
      <c r="K8" s="60">
        <v>0</v>
      </c>
      <c r="L8" s="58">
        <v>0</v>
      </c>
      <c r="M8" s="60">
        <v>0</v>
      </c>
      <c r="N8" s="58">
        <v>0</v>
      </c>
      <c r="O8" s="60">
        <v>0</v>
      </c>
      <c r="P8" s="58">
        <v>0</v>
      </c>
      <c r="Q8" s="60">
        <v>0</v>
      </c>
      <c r="R8" s="58">
        <v>0</v>
      </c>
      <c r="S8" s="60">
        <v>0</v>
      </c>
      <c r="T8" s="58">
        <v>0</v>
      </c>
      <c r="U8" s="60">
        <v>0</v>
      </c>
      <c r="V8" s="60">
        <v>0</v>
      </c>
    </row>
    <row r="9" spans="1:72" x14ac:dyDescent="0.25">
      <c r="B9" s="72">
        <v>45105</v>
      </c>
      <c r="C9" s="60">
        <v>178.31755742683944</v>
      </c>
      <c r="D9" s="58">
        <v>0.266920027527145</v>
      </c>
      <c r="E9" s="60">
        <v>178.31755742683944</v>
      </c>
      <c r="F9" s="58">
        <v>0.266920027527145</v>
      </c>
      <c r="G9" s="60">
        <v>247.24926321489926</v>
      </c>
      <c r="H9" s="58">
        <v>6.2992342191990375E-2</v>
      </c>
      <c r="I9" s="60">
        <v>0</v>
      </c>
      <c r="J9" s="58">
        <v>0</v>
      </c>
      <c r="K9" s="60">
        <v>0</v>
      </c>
      <c r="L9" s="58">
        <v>0</v>
      </c>
      <c r="M9" s="60">
        <v>0</v>
      </c>
      <c r="N9" s="58">
        <v>0</v>
      </c>
      <c r="O9" s="60">
        <v>0</v>
      </c>
      <c r="P9" s="58">
        <v>0</v>
      </c>
      <c r="Q9" s="60">
        <v>95.621418875797787</v>
      </c>
      <c r="R9" s="58">
        <v>0.22768194285246415</v>
      </c>
      <c r="S9" s="60">
        <v>199.1673634851291</v>
      </c>
      <c r="T9" s="58">
        <v>0.10832894456234642</v>
      </c>
      <c r="U9" s="60">
        <v>48.140978463784052</v>
      </c>
      <c r="V9" s="60">
        <v>4.5589627000914811E-2</v>
      </c>
    </row>
    <row r="10" spans="1:72" x14ac:dyDescent="0.25">
      <c r="B10" s="72">
        <v>45470</v>
      </c>
      <c r="C10" s="60">
        <v>241.42612613536249</v>
      </c>
      <c r="D10" s="58">
        <v>0.29992027601908011</v>
      </c>
      <c r="E10" s="60">
        <v>241.42612613536249</v>
      </c>
      <c r="F10" s="58">
        <v>0.29992027601908011</v>
      </c>
      <c r="G10" s="60">
        <v>252.71396406830564</v>
      </c>
      <c r="H10" s="58">
        <v>0.12511207971080832</v>
      </c>
      <c r="I10" s="60">
        <v>0</v>
      </c>
      <c r="J10" s="58">
        <v>0</v>
      </c>
      <c r="K10" s="60">
        <v>0</v>
      </c>
      <c r="L10" s="58">
        <v>0</v>
      </c>
      <c r="M10" s="60">
        <v>0</v>
      </c>
      <c r="N10" s="58">
        <v>0</v>
      </c>
      <c r="O10" s="60">
        <v>0</v>
      </c>
      <c r="P10" s="58">
        <v>0</v>
      </c>
      <c r="Q10" s="60">
        <v>40.290611261777585</v>
      </c>
      <c r="R10" s="58">
        <v>0.30045592172534086</v>
      </c>
      <c r="S10" s="60">
        <v>206.7144396902541</v>
      </c>
      <c r="T10" s="58">
        <v>0.17082131171865073</v>
      </c>
      <c r="U10" s="60">
        <v>46.23086885051621</v>
      </c>
      <c r="V10" s="60">
        <v>4.7125573466477839E-2</v>
      </c>
    </row>
    <row r="11" spans="1:72" x14ac:dyDescent="0.25">
      <c r="B11" s="72">
        <v>45834</v>
      </c>
      <c r="C11" s="60">
        <v>288.00716277699269</v>
      </c>
      <c r="D11" s="58">
        <v>0.30552929124162104</v>
      </c>
      <c r="E11" s="60">
        <v>288.00716277699121</v>
      </c>
      <c r="F11" s="58">
        <v>0.30552929124161943</v>
      </c>
      <c r="G11" s="60">
        <v>254.89037862263899</v>
      </c>
      <c r="H11" s="58">
        <v>0.17562844334858818</v>
      </c>
      <c r="I11" s="60">
        <v>1.4573154392615816E-12</v>
      </c>
      <c r="J11" s="58">
        <v>0</v>
      </c>
      <c r="K11" s="60">
        <v>0</v>
      </c>
      <c r="L11" s="58">
        <v>0</v>
      </c>
      <c r="M11" s="60">
        <v>0</v>
      </c>
      <c r="N11" s="58">
        <v>0</v>
      </c>
      <c r="O11" s="60">
        <v>0</v>
      </c>
      <c r="P11" s="58">
        <v>0</v>
      </c>
      <c r="Q11" s="60">
        <v>-31.63672471645463</v>
      </c>
      <c r="R11" s="58">
        <v>0.31822390143520751</v>
      </c>
      <c r="S11" s="60">
        <v>221.19842914233453</v>
      </c>
      <c r="T11" s="58">
        <v>0.21641858819728366</v>
      </c>
      <c r="U11" s="60">
        <v>33.909288034319168</v>
      </c>
      <c r="V11" s="60">
        <v>5.4597280029309726E-2</v>
      </c>
    </row>
    <row r="12" spans="1:72" x14ac:dyDescent="0.25">
      <c r="B12" s="72">
        <v>46199</v>
      </c>
      <c r="C12" s="60">
        <v>334.92004210512721</v>
      </c>
      <c r="D12" s="58">
        <v>0.29981505279963994</v>
      </c>
      <c r="E12" s="60">
        <v>205.6556330365016</v>
      </c>
      <c r="F12" s="58">
        <v>0.31486376828582585</v>
      </c>
      <c r="G12" s="60">
        <v>253.13596431622025</v>
      </c>
      <c r="H12" s="58">
        <v>0.20154578042700527</v>
      </c>
      <c r="I12" s="60">
        <v>129.26440906862501</v>
      </c>
      <c r="J12" s="58">
        <v>0.28272832704625661</v>
      </c>
      <c r="K12" s="60">
        <v>0</v>
      </c>
      <c r="L12" s="58">
        <v>0</v>
      </c>
      <c r="M12" s="60">
        <v>0</v>
      </c>
      <c r="N12" s="58">
        <v>0</v>
      </c>
      <c r="O12" s="60">
        <v>0</v>
      </c>
      <c r="P12" s="58">
        <v>0</v>
      </c>
      <c r="Q12" s="60">
        <v>-101.94986002550772</v>
      </c>
      <c r="R12" s="58">
        <v>0.32200676524544708</v>
      </c>
      <c r="S12" s="60">
        <v>233.73758209652493</v>
      </c>
      <c r="T12" s="58">
        <v>0.24929063253258968</v>
      </c>
      <c r="U12" s="60">
        <v>19.554179633170975</v>
      </c>
      <c r="V12" s="60">
        <v>5.6705881074330715E-2</v>
      </c>
    </row>
    <row r="13" spans="1:72" x14ac:dyDescent="0.25">
      <c r="B13" s="72">
        <v>46566</v>
      </c>
      <c r="C13" s="60">
        <v>366.12141098563183</v>
      </c>
      <c r="D13" s="58">
        <v>0.29163332218763388</v>
      </c>
      <c r="E13" s="60">
        <v>157.75413431410243</v>
      </c>
      <c r="F13" s="58">
        <v>0.29851019437385745</v>
      </c>
      <c r="G13" s="60">
        <v>247.46447471448906</v>
      </c>
      <c r="H13" s="58">
        <v>0.20303022099809842</v>
      </c>
      <c r="I13" s="60">
        <v>208.36727667152883</v>
      </c>
      <c r="J13" s="58">
        <v>0.32485417332326916</v>
      </c>
      <c r="K13" s="60">
        <v>0</v>
      </c>
      <c r="L13" s="58">
        <v>0</v>
      </c>
      <c r="M13" s="60">
        <v>0</v>
      </c>
      <c r="N13" s="58">
        <v>0</v>
      </c>
      <c r="O13" s="60">
        <v>0</v>
      </c>
      <c r="P13" s="58">
        <v>0</v>
      </c>
      <c r="Q13" s="60">
        <v>-146.59073770226689</v>
      </c>
      <c r="R13" s="58">
        <v>0.32056719494146907</v>
      </c>
      <c r="S13" s="60">
        <v>239.58912434683305</v>
      </c>
      <c r="T13" s="58">
        <v>0.26281819519755806</v>
      </c>
      <c r="U13" s="60">
        <v>8.3894210290133469</v>
      </c>
      <c r="V13" s="60">
        <v>5.6932692445145684E-2</v>
      </c>
    </row>
    <row r="14" spans="1:72" x14ac:dyDescent="0.25">
      <c r="B14" s="72">
        <v>46932</v>
      </c>
      <c r="C14" s="60">
        <v>392.68491409691217</v>
      </c>
      <c r="D14" s="58">
        <v>0.27243956495960969</v>
      </c>
      <c r="E14" s="60">
        <v>127.48055124524134</v>
      </c>
      <c r="F14" s="58">
        <v>0.2775794448366139</v>
      </c>
      <c r="G14" s="60">
        <v>241.90257963409613</v>
      </c>
      <c r="H14" s="58">
        <v>0.2178888627808796</v>
      </c>
      <c r="I14" s="60">
        <v>265.2043628516704</v>
      </c>
      <c r="J14" s="58">
        <v>0.33242464744862932</v>
      </c>
      <c r="K14" s="60">
        <v>0</v>
      </c>
      <c r="L14" s="58">
        <v>0</v>
      </c>
      <c r="M14" s="60">
        <v>0</v>
      </c>
      <c r="N14" s="58">
        <v>0</v>
      </c>
      <c r="O14" s="60">
        <v>0</v>
      </c>
      <c r="P14" s="58">
        <v>0</v>
      </c>
      <c r="Q14" s="60">
        <v>-194.6726053951156</v>
      </c>
      <c r="R14" s="58">
        <v>0.31304460929771488</v>
      </c>
      <c r="S14" s="60">
        <v>245.15184321901185</v>
      </c>
      <c r="T14" s="58">
        <v>0.26970737610939211</v>
      </c>
      <c r="U14" s="60">
        <v>-2.7127393926839929</v>
      </c>
      <c r="V14" s="60">
        <v>5.7413231367583979E-2</v>
      </c>
    </row>
    <row r="15" spans="1:72" x14ac:dyDescent="0.25">
      <c r="B15" s="72">
        <v>47297</v>
      </c>
      <c r="C15" s="60">
        <v>424.17779920615112</v>
      </c>
      <c r="D15" s="58">
        <v>0.23883048095156714</v>
      </c>
      <c r="E15" s="60">
        <v>107.92075040093333</v>
      </c>
      <c r="F15" s="58">
        <v>0.25970536606734018</v>
      </c>
      <c r="G15" s="60">
        <v>234.9693364992456</v>
      </c>
      <c r="H15" s="58">
        <v>0.22518709543193757</v>
      </c>
      <c r="I15" s="60">
        <v>316.25704880521732</v>
      </c>
      <c r="J15" s="58">
        <v>0.32143839890505782</v>
      </c>
      <c r="K15" s="60">
        <v>0</v>
      </c>
      <c r="L15" s="58">
        <v>0</v>
      </c>
      <c r="M15" s="60">
        <v>0</v>
      </c>
      <c r="N15" s="58">
        <v>0</v>
      </c>
      <c r="O15" s="60">
        <v>0</v>
      </c>
      <c r="P15" s="58">
        <v>0</v>
      </c>
      <c r="Q15" s="60">
        <v>-250.27782300338441</v>
      </c>
      <c r="R15" s="58">
        <v>0.30345932609635462</v>
      </c>
      <c r="S15" s="60">
        <v>252.61296931394304</v>
      </c>
      <c r="T15" s="58">
        <v>0.26996554188042005</v>
      </c>
      <c r="U15" s="60">
        <v>-17.173763526380448</v>
      </c>
      <c r="V15" s="60">
        <v>5.6630015479678504E-2</v>
      </c>
    </row>
    <row r="16" spans="1:72" x14ac:dyDescent="0.25">
      <c r="B16" s="72">
        <v>47661</v>
      </c>
      <c r="C16" s="60">
        <v>448.77584979577313</v>
      </c>
      <c r="D16" s="58">
        <v>0.20784375899068039</v>
      </c>
      <c r="E16" s="60">
        <v>90.417282562960423</v>
      </c>
      <c r="F16" s="58">
        <v>0.24035967557566579</v>
      </c>
      <c r="G16" s="60">
        <v>226.82095856135095</v>
      </c>
      <c r="H16" s="58">
        <v>0.22898919851747165</v>
      </c>
      <c r="I16" s="60">
        <v>358.35856723281233</v>
      </c>
      <c r="J16" s="58">
        <v>0.29871834268151448</v>
      </c>
      <c r="K16" s="60">
        <v>0</v>
      </c>
      <c r="L16" s="58">
        <v>0</v>
      </c>
      <c r="M16" s="60">
        <v>0</v>
      </c>
      <c r="N16" s="58">
        <v>0</v>
      </c>
      <c r="O16" s="60">
        <v>0</v>
      </c>
      <c r="P16" s="58">
        <v>0</v>
      </c>
      <c r="Q16" s="60">
        <v>-297.92274819384602</v>
      </c>
      <c r="R16" s="58">
        <v>0.29896421689586011</v>
      </c>
      <c r="S16" s="60">
        <v>257.67803042606647</v>
      </c>
      <c r="T16" s="58">
        <v>0.26623759677498415</v>
      </c>
      <c r="U16" s="60">
        <v>-30.565463892968921</v>
      </c>
      <c r="V16" s="60">
        <v>5.5134853455209097E-2</v>
      </c>
    </row>
    <row r="17" spans="2:22" x14ac:dyDescent="0.25">
      <c r="B17" s="72">
        <v>48025</v>
      </c>
      <c r="C17" s="60">
        <v>466.13170737898224</v>
      </c>
      <c r="D17" s="58">
        <v>0.18399102468826278</v>
      </c>
      <c r="E17" s="60">
        <v>72.680216479062054</v>
      </c>
      <c r="F17" s="58">
        <v>0.21806791798742226</v>
      </c>
      <c r="G17" s="60">
        <v>217.37909644506144</v>
      </c>
      <c r="H17" s="58">
        <v>0.22851106315231667</v>
      </c>
      <c r="I17" s="60">
        <v>393.45149089991986</v>
      </c>
      <c r="J17" s="58">
        <v>0.27042545583718053</v>
      </c>
      <c r="K17" s="60">
        <v>0</v>
      </c>
      <c r="L17" s="58">
        <v>0</v>
      </c>
      <c r="M17" s="60">
        <v>0</v>
      </c>
      <c r="N17" s="58">
        <v>0</v>
      </c>
      <c r="O17" s="60">
        <v>0</v>
      </c>
      <c r="P17" s="58">
        <v>0</v>
      </c>
      <c r="Q17" s="60">
        <v>-333.31152632765964</v>
      </c>
      <c r="R17" s="58">
        <v>0.29583260118354893</v>
      </c>
      <c r="S17" s="60">
        <v>259.19133389659396</v>
      </c>
      <c r="T17" s="58">
        <v>0.26122464031817921</v>
      </c>
      <c r="U17" s="60">
        <v>-41.783910590781659</v>
      </c>
      <c r="V17" s="60">
        <v>5.3017209277297132E-2</v>
      </c>
    </row>
    <row r="18" spans="2:22" x14ac:dyDescent="0.25">
      <c r="B18" s="72">
        <v>48393</v>
      </c>
      <c r="C18" s="60">
        <v>476.13078866308649</v>
      </c>
      <c r="D18" s="58">
        <v>0.17060161998862874</v>
      </c>
      <c r="E18" s="60">
        <v>55.602589907498626</v>
      </c>
      <c r="F18" s="58">
        <v>0.19194201028759397</v>
      </c>
      <c r="G18" s="60">
        <v>207.47432494169561</v>
      </c>
      <c r="H18" s="58">
        <v>0.22854538960589826</v>
      </c>
      <c r="I18" s="60">
        <v>420.52819875558754</v>
      </c>
      <c r="J18" s="58">
        <v>0.24203575008755521</v>
      </c>
      <c r="K18" s="60">
        <v>0</v>
      </c>
      <c r="L18" s="58">
        <v>0</v>
      </c>
      <c r="M18" s="60">
        <v>0</v>
      </c>
      <c r="N18" s="58">
        <v>0</v>
      </c>
      <c r="O18" s="60">
        <v>0</v>
      </c>
      <c r="P18" s="58">
        <v>0</v>
      </c>
      <c r="Q18" s="60">
        <v>-356.63149259291521</v>
      </c>
      <c r="R18" s="58">
        <v>0.29421435255510281</v>
      </c>
      <c r="S18" s="60">
        <v>257.43399113373692</v>
      </c>
      <c r="T18" s="58">
        <v>0.255719087973516</v>
      </c>
      <c r="U18" s="60">
        <v>-50.284154334940673</v>
      </c>
      <c r="V18" s="60">
        <v>5.012209857594755E-2</v>
      </c>
    </row>
    <row r="19" spans="2:22" x14ac:dyDescent="0.25">
      <c r="B19" s="72">
        <v>48758</v>
      </c>
      <c r="C19" s="60">
        <v>475.0215919739162</v>
      </c>
      <c r="D19" s="58">
        <v>0.16402849028652716</v>
      </c>
      <c r="E19" s="60">
        <v>39.960323048252569</v>
      </c>
      <c r="F19" s="58">
        <v>0.16302191197960986</v>
      </c>
      <c r="G19" s="60">
        <v>196.61306517706629</v>
      </c>
      <c r="H19" s="58">
        <v>0.22368679529426935</v>
      </c>
      <c r="I19" s="60">
        <v>435.06126892566351</v>
      </c>
      <c r="J19" s="58">
        <v>0.21695265050954507</v>
      </c>
      <c r="K19" s="60">
        <v>0</v>
      </c>
      <c r="L19" s="58">
        <v>0</v>
      </c>
      <c r="M19" s="60">
        <v>0</v>
      </c>
      <c r="N19" s="58">
        <v>0</v>
      </c>
      <c r="O19" s="60">
        <v>0</v>
      </c>
      <c r="P19" s="58">
        <v>0</v>
      </c>
      <c r="Q19" s="60">
        <v>-362.45080840311243</v>
      </c>
      <c r="R19" s="58">
        <v>0.29070279043838593</v>
      </c>
      <c r="S19" s="60">
        <v>249.6009588308238</v>
      </c>
      <c r="T19" s="58">
        <v>0.24832379694730522</v>
      </c>
      <c r="U19" s="60">
        <v>-53.565476247711509</v>
      </c>
      <c r="V19" s="60">
        <v>4.6651913311685854E-2</v>
      </c>
    </row>
    <row r="20" spans="2:22" x14ac:dyDescent="0.25">
      <c r="B20" s="72">
        <v>49123</v>
      </c>
      <c r="C20" s="60">
        <v>460.34672749895185</v>
      </c>
      <c r="D20" s="58">
        <v>0.15937822198414073</v>
      </c>
      <c r="E20" s="60">
        <v>27.593422202209137</v>
      </c>
      <c r="F20" s="58">
        <v>0.1343255522135571</v>
      </c>
      <c r="G20" s="60">
        <v>185.68814788163533</v>
      </c>
      <c r="H20" s="58">
        <v>0.21530119033438166</v>
      </c>
      <c r="I20" s="60">
        <v>432.75330529674261</v>
      </c>
      <c r="J20" s="58">
        <v>0.19755723179819412</v>
      </c>
      <c r="K20" s="60">
        <v>0</v>
      </c>
      <c r="L20" s="58">
        <v>0</v>
      </c>
      <c r="M20" s="60">
        <v>0</v>
      </c>
      <c r="N20" s="58">
        <v>0</v>
      </c>
      <c r="O20" s="60">
        <v>0</v>
      </c>
      <c r="P20" s="58">
        <v>0</v>
      </c>
      <c r="Q20" s="60">
        <v>-348.59743799149692</v>
      </c>
      <c r="R20" s="58">
        <v>0.28338487562968734</v>
      </c>
      <c r="S20" s="60">
        <v>235.32973057251854</v>
      </c>
      <c r="T20" s="58">
        <v>0.23419067612242703</v>
      </c>
      <c r="U20" s="60">
        <v>-50.681427885643402</v>
      </c>
      <c r="V20" s="60">
        <v>4.2191819636065601E-2</v>
      </c>
    </row>
    <row r="21" spans="2:22" x14ac:dyDescent="0.25">
      <c r="B21" s="72">
        <v>49488</v>
      </c>
      <c r="C21" s="60">
        <v>432.02811019837691</v>
      </c>
      <c r="D21" s="58">
        <v>0.1620699228710781</v>
      </c>
      <c r="E21" s="60">
        <v>18.254621530628739</v>
      </c>
      <c r="F21" s="58">
        <v>0.10788661260119456</v>
      </c>
      <c r="G21" s="60">
        <v>175.59669079852239</v>
      </c>
      <c r="H21" s="58">
        <v>0.20686709033985967</v>
      </c>
      <c r="I21" s="60">
        <v>413.7734886677481</v>
      </c>
      <c r="J21" s="58">
        <v>0.18713428789485861</v>
      </c>
      <c r="K21" s="60">
        <v>0</v>
      </c>
      <c r="L21" s="58">
        <v>0</v>
      </c>
      <c r="M21" s="60">
        <v>0</v>
      </c>
      <c r="N21" s="58">
        <v>0</v>
      </c>
      <c r="O21" s="60">
        <v>0</v>
      </c>
      <c r="P21" s="58">
        <v>0</v>
      </c>
      <c r="Q21" s="60">
        <v>-314.53378310114886</v>
      </c>
      <c r="R21" s="58">
        <v>0.27424217898790371</v>
      </c>
      <c r="S21" s="60">
        <v>216.00719938918618</v>
      </c>
      <c r="T21" s="58">
        <v>0.22379998742362367</v>
      </c>
      <c r="U21" s="60">
        <v>-41.281053081437484</v>
      </c>
      <c r="V21" s="60">
        <v>3.7088336828484898E-2</v>
      </c>
    </row>
    <row r="22" spans="2:22" x14ac:dyDescent="0.25">
      <c r="B22" s="72">
        <v>49852</v>
      </c>
      <c r="C22" s="60">
        <v>398.08670803819439</v>
      </c>
      <c r="D22" s="58">
        <v>0.17618351781104288</v>
      </c>
      <c r="E22" s="60">
        <v>12.356616132698967</v>
      </c>
      <c r="F22" s="58">
        <v>8.7005922598896598E-2</v>
      </c>
      <c r="G22" s="60">
        <v>166.31828262738628</v>
      </c>
      <c r="H22" s="58">
        <v>0.19756406073848135</v>
      </c>
      <c r="I22" s="60">
        <v>385.73009190549533</v>
      </c>
      <c r="J22" s="58">
        <v>0.19112461262014643</v>
      </c>
      <c r="K22" s="60">
        <v>0</v>
      </c>
      <c r="L22" s="58">
        <v>0</v>
      </c>
      <c r="M22" s="60">
        <v>0</v>
      </c>
      <c r="N22" s="58">
        <v>0</v>
      </c>
      <c r="O22" s="60">
        <v>0</v>
      </c>
      <c r="P22" s="58">
        <v>0</v>
      </c>
      <c r="Q22" s="60">
        <v>-270.62850478565463</v>
      </c>
      <c r="R22" s="58">
        <v>0.27001903831741114</v>
      </c>
      <c r="S22" s="60">
        <v>194.27018985712499</v>
      </c>
      <c r="T22" s="58">
        <v>0.20430524464132899</v>
      </c>
      <c r="U22" s="60">
        <v>-28.691825055115679</v>
      </c>
      <c r="V22" s="60">
        <v>3.0274459062269877E-2</v>
      </c>
    </row>
    <row r="23" spans="2:22" x14ac:dyDescent="0.25">
      <c r="B23" s="72">
        <v>50217</v>
      </c>
      <c r="C23" s="60">
        <v>-2206.7038036371241</v>
      </c>
      <c r="D23" s="58">
        <v>0.7738082636854795</v>
      </c>
      <c r="E23" s="60">
        <v>8.9164770493861329</v>
      </c>
      <c r="F23" s="58">
        <v>7.212561113625976E-2</v>
      </c>
      <c r="G23" s="60">
        <v>158.61075113572832</v>
      </c>
      <c r="H23" s="58">
        <v>0.18866585596072588</v>
      </c>
      <c r="I23" s="60">
        <v>361.26659442257801</v>
      </c>
      <c r="J23" s="58">
        <v>0.19895811520885032</v>
      </c>
      <c r="K23" s="60">
        <v>-3598.976583908749</v>
      </c>
      <c r="L23" s="58">
        <v>1.4935174352916047</v>
      </c>
      <c r="M23" s="60">
        <v>1022.0897087996603</v>
      </c>
      <c r="N23" s="58">
        <v>1.2873936805591035</v>
      </c>
      <c r="O23" s="60">
        <v>0</v>
      </c>
      <c r="P23" s="58">
        <v>0</v>
      </c>
      <c r="Q23" s="60">
        <v>-234.28663638217739</v>
      </c>
      <c r="R23" s="58">
        <v>0.27411444375169169</v>
      </c>
      <c r="S23" s="60">
        <v>175.75066510147607</v>
      </c>
      <c r="T23" s="58">
        <v>0.18233141578919576</v>
      </c>
      <c r="U23" s="60">
        <v>-18.124482244047769</v>
      </c>
      <c r="V23" s="60">
        <v>2.275808187331553E-2</v>
      </c>
    </row>
    <row r="24" spans="2:22" x14ac:dyDescent="0.25">
      <c r="B24" s="73"/>
      <c r="C24" s="61"/>
      <c r="D24" s="59"/>
      <c r="E24" s="61"/>
      <c r="F24" s="59"/>
      <c r="G24" s="61"/>
      <c r="H24" s="59"/>
      <c r="I24" s="61"/>
      <c r="J24" s="59"/>
      <c r="K24" s="61"/>
      <c r="L24" s="59"/>
      <c r="M24" s="61"/>
      <c r="N24" s="59"/>
      <c r="O24" s="61"/>
      <c r="P24" s="59"/>
      <c r="Q24" s="61"/>
      <c r="R24" s="59"/>
      <c r="S24" s="61"/>
      <c r="T24" s="59"/>
      <c r="U24" s="61"/>
      <c r="V24" s="61"/>
    </row>
  </sheetData>
  <sheetProtection algorithmName="SHA-512" hashValue="GuZbQkDSlgC96BLqHP4BOcfX9FJ1bh0vrHIrZu5/QcvXiKG/T51lW05jw+Xa+zonfR3EQfYLT0zseLcGtADnWQ==" saltValue="G3B7j0CSvb2wWdwl8+RmJA==" spinCount="100000" sheet="1" objects="1" scenarios="1" formatCells="0" formatColumns="0" formatRows="0" insertColumns="0" insertRows="0" insertHyperlinks="0" deleteColumns="0" deleteRows="0" sort="0" autoFilter="0" pivotTables="0"/>
  <mergeCells count="30">
    <mergeCell ref="O6:P6"/>
    <mergeCell ref="Q6:R6"/>
    <mergeCell ref="S6:T6"/>
    <mergeCell ref="U6:V6"/>
    <mergeCell ref="O5:P5"/>
    <mergeCell ref="Q5:R5"/>
    <mergeCell ref="S5:T5"/>
    <mergeCell ref="U5:V5"/>
    <mergeCell ref="C6:D6"/>
    <mergeCell ref="E6:F6"/>
    <mergeCell ref="G6:H6"/>
    <mergeCell ref="I6:J6"/>
    <mergeCell ref="K6:L6"/>
    <mergeCell ref="M6:N6"/>
    <mergeCell ref="O4:P4"/>
    <mergeCell ref="Q4:R4"/>
    <mergeCell ref="S4:T4"/>
    <mergeCell ref="U4:V4"/>
    <mergeCell ref="C5:D5"/>
    <mergeCell ref="E5:F5"/>
    <mergeCell ref="G5:H5"/>
    <mergeCell ref="I5:J5"/>
    <mergeCell ref="K5:L5"/>
    <mergeCell ref="M5:N5"/>
    <mergeCell ref="C4:D4"/>
    <mergeCell ref="E4:F4"/>
    <mergeCell ref="G4:H4"/>
    <mergeCell ref="I4:J4"/>
    <mergeCell ref="K4:L4"/>
    <mergeCell ref="M4:N4"/>
  </mergeCells>
  <pageMargins left="0.7" right="0.7" top="0.75" bottom="0.75" header="0.3" footer="0.3"/>
  <pageSetup orientation="portrait" r:id="rId1"/>
  <headerFooter>
    <oddFooter>&amp;L&amp;1#&amp;"Calibri"&amp;1&amp;KFFFFFFC1 - Public Natixis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21271-FD32-4A8C-81A0-C9C8973C85C6}">
  <dimension ref="B1:SM153"/>
  <sheetViews>
    <sheetView zoomScale="85" zoomScaleNormal="85" workbookViewId="0">
      <selection activeCell="H7" sqref="H7:I36"/>
    </sheetView>
  </sheetViews>
  <sheetFormatPr defaultRowHeight="15" x14ac:dyDescent="0.25"/>
  <cols>
    <col min="1" max="1" width="9.140625" style="33" customWidth="1"/>
    <col min="2" max="2" width="35" style="33" bestFit="1" customWidth="1"/>
    <col min="3" max="3" width="11.42578125" style="33" bestFit="1" customWidth="1"/>
    <col min="4" max="4" width="5.140625" style="33" bestFit="1" customWidth="1"/>
    <col min="5" max="5" width="13.85546875" style="33" bestFit="1" customWidth="1"/>
    <col min="6" max="6" width="12.85546875" style="33" bestFit="1" customWidth="1"/>
    <col min="7" max="256" width="11.42578125" style="33" customWidth="1"/>
    <col min="257" max="257" width="9.140625" style="33"/>
    <col min="258" max="258" width="14.140625" style="33" bestFit="1" customWidth="1"/>
    <col min="259" max="259" width="10.85546875" style="33" bestFit="1" customWidth="1"/>
    <col min="260" max="261" width="13.7109375" style="33" bestFit="1" customWidth="1"/>
    <col min="262" max="512" width="11.42578125" style="33" customWidth="1"/>
    <col min="513" max="513" width="9.140625" style="33"/>
    <col min="514" max="514" width="14.140625" style="33" bestFit="1" customWidth="1"/>
    <col min="515" max="515" width="10.85546875" style="33" bestFit="1" customWidth="1"/>
    <col min="516" max="517" width="13.7109375" style="33" bestFit="1" customWidth="1"/>
    <col min="518" max="768" width="11.42578125" style="33" customWidth="1"/>
    <col min="769" max="769" width="9.140625" style="33"/>
    <col min="770" max="770" width="14.140625" style="33" bestFit="1" customWidth="1"/>
    <col min="771" max="771" width="10.85546875" style="33" bestFit="1" customWidth="1"/>
    <col min="772" max="773" width="13.7109375" style="33" bestFit="1" customWidth="1"/>
    <col min="774" max="1024" width="11.42578125" style="33" customWidth="1"/>
    <col min="1025" max="1025" width="9.140625" style="33"/>
    <col min="1026" max="1026" width="14.140625" style="33" bestFit="1" customWidth="1"/>
    <col min="1027" max="1027" width="10.85546875" style="33" bestFit="1" customWidth="1"/>
    <col min="1028" max="1029" width="13.7109375" style="33" bestFit="1" customWidth="1"/>
    <col min="1030" max="1280" width="11.42578125" style="33" customWidth="1"/>
    <col min="1281" max="1281" width="9.140625" style="33"/>
    <col min="1282" max="1282" width="14.140625" style="33" bestFit="1" customWidth="1"/>
    <col min="1283" max="1283" width="10.85546875" style="33" bestFit="1" customWidth="1"/>
    <col min="1284" max="1285" width="13.7109375" style="33" bestFit="1" customWidth="1"/>
    <col min="1286" max="1536" width="11.42578125" style="33" customWidth="1"/>
    <col min="1537" max="1537" width="9.140625" style="33"/>
    <col min="1538" max="1538" width="14.140625" style="33" bestFit="1" customWidth="1"/>
    <col min="1539" max="1539" width="10.85546875" style="33" bestFit="1" customWidth="1"/>
    <col min="1540" max="1541" width="13.7109375" style="33" bestFit="1" customWidth="1"/>
    <col min="1542" max="1792" width="11.42578125" style="33" customWidth="1"/>
    <col min="1793" max="1793" width="9.140625" style="33"/>
    <col min="1794" max="1794" width="14.140625" style="33" bestFit="1" customWidth="1"/>
    <col min="1795" max="1795" width="10.85546875" style="33" bestFit="1" customWidth="1"/>
    <col min="1796" max="1797" width="13.7109375" style="33" bestFit="1" customWidth="1"/>
    <col min="1798" max="2048" width="11.42578125" style="33" customWidth="1"/>
    <col min="2049" max="2049" width="9.140625" style="33"/>
    <col min="2050" max="2050" width="14.140625" style="33" bestFit="1" customWidth="1"/>
    <col min="2051" max="2051" width="10.85546875" style="33" bestFit="1" customWidth="1"/>
    <col min="2052" max="2053" width="13.7109375" style="33" bestFit="1" customWidth="1"/>
    <col min="2054" max="2304" width="11.42578125" style="33" customWidth="1"/>
    <col min="2305" max="2305" width="9.140625" style="33"/>
    <col min="2306" max="2306" width="14.140625" style="33" bestFit="1" customWidth="1"/>
    <col min="2307" max="2307" width="10.85546875" style="33" bestFit="1" customWidth="1"/>
    <col min="2308" max="2309" width="13.7109375" style="33" bestFit="1" customWidth="1"/>
    <col min="2310" max="2560" width="11.42578125" style="33" customWidth="1"/>
    <col min="2561" max="2561" width="9.140625" style="33"/>
    <col min="2562" max="2562" width="14.140625" style="33" bestFit="1" customWidth="1"/>
    <col min="2563" max="2563" width="10.85546875" style="33" bestFit="1" customWidth="1"/>
    <col min="2564" max="2565" width="13.7109375" style="33" bestFit="1" customWidth="1"/>
    <col min="2566" max="2816" width="11.42578125" style="33" customWidth="1"/>
    <col min="2817" max="2817" width="9.140625" style="33"/>
    <col min="2818" max="2818" width="14.140625" style="33" bestFit="1" customWidth="1"/>
    <col min="2819" max="2819" width="10.85546875" style="33" bestFit="1" customWidth="1"/>
    <col min="2820" max="2821" width="13.7109375" style="33" bestFit="1" customWidth="1"/>
    <col min="2822" max="3072" width="11.42578125" style="33" customWidth="1"/>
    <col min="3073" max="3073" width="9.140625" style="33"/>
    <col min="3074" max="3074" width="14.140625" style="33" bestFit="1" customWidth="1"/>
    <col min="3075" max="3075" width="10.85546875" style="33" bestFit="1" customWidth="1"/>
    <col min="3076" max="3077" width="13.7109375" style="33" bestFit="1" customWidth="1"/>
    <col min="3078" max="3328" width="11.42578125" style="33" customWidth="1"/>
    <col min="3329" max="3329" width="9.140625" style="33"/>
    <col min="3330" max="3330" width="14.140625" style="33" bestFit="1" customWidth="1"/>
    <col min="3331" max="3331" width="10.85546875" style="33" bestFit="1" customWidth="1"/>
    <col min="3332" max="3333" width="13.7109375" style="33" bestFit="1" customWidth="1"/>
    <col min="3334" max="3584" width="11.42578125" style="33" customWidth="1"/>
    <col min="3585" max="3585" width="9.140625" style="33"/>
    <col min="3586" max="3586" width="14.140625" style="33" bestFit="1" customWidth="1"/>
    <col min="3587" max="3587" width="10.85546875" style="33" bestFit="1" customWidth="1"/>
    <col min="3588" max="3589" width="13.7109375" style="33" bestFit="1" customWidth="1"/>
    <col min="3590" max="3840" width="11.42578125" style="33" customWidth="1"/>
    <col min="3841" max="3841" width="9.140625" style="33"/>
    <col min="3842" max="3842" width="14.140625" style="33" bestFit="1" customWidth="1"/>
    <col min="3843" max="3843" width="10.85546875" style="33" bestFit="1" customWidth="1"/>
    <col min="3844" max="3845" width="13.7109375" style="33" bestFit="1" customWidth="1"/>
    <col min="3846" max="4096" width="11.42578125" style="33" customWidth="1"/>
    <col min="4097" max="4097" width="9.140625" style="33"/>
    <col min="4098" max="4098" width="14.140625" style="33" bestFit="1" customWidth="1"/>
    <col min="4099" max="4099" width="10.85546875" style="33" bestFit="1" customWidth="1"/>
    <col min="4100" max="4101" width="13.7109375" style="33" bestFit="1" customWidth="1"/>
    <col min="4102" max="4352" width="11.42578125" style="33" customWidth="1"/>
    <col min="4353" max="4353" width="9.140625" style="33"/>
    <col min="4354" max="4354" width="14.140625" style="33" bestFit="1" customWidth="1"/>
    <col min="4355" max="4355" width="10.85546875" style="33" bestFit="1" customWidth="1"/>
    <col min="4356" max="4357" width="13.7109375" style="33" bestFit="1" customWidth="1"/>
    <col min="4358" max="4608" width="11.42578125" style="33" customWidth="1"/>
    <col min="4609" max="4609" width="9.140625" style="33"/>
    <col min="4610" max="4610" width="14.140625" style="33" bestFit="1" customWidth="1"/>
    <col min="4611" max="4611" width="10.85546875" style="33" bestFit="1" customWidth="1"/>
    <col min="4612" max="4613" width="13.7109375" style="33" bestFit="1" customWidth="1"/>
    <col min="4614" max="4864" width="11.42578125" style="33" customWidth="1"/>
    <col min="4865" max="4865" width="9.140625" style="33"/>
    <col min="4866" max="4866" width="14.140625" style="33" bestFit="1" customWidth="1"/>
    <col min="4867" max="4867" width="10.85546875" style="33" bestFit="1" customWidth="1"/>
    <col min="4868" max="4869" width="13.7109375" style="33" bestFit="1" customWidth="1"/>
    <col min="4870" max="5120" width="11.42578125" style="33" customWidth="1"/>
    <col min="5121" max="5121" width="9.140625" style="33"/>
    <col min="5122" max="5122" width="14.140625" style="33" bestFit="1" customWidth="1"/>
    <col min="5123" max="5123" width="10.85546875" style="33" bestFit="1" customWidth="1"/>
    <col min="5124" max="5125" width="13.7109375" style="33" bestFit="1" customWidth="1"/>
    <col min="5126" max="5376" width="11.42578125" style="33" customWidth="1"/>
    <col min="5377" max="5377" width="9.140625" style="33"/>
    <col min="5378" max="5378" width="14.140625" style="33" bestFit="1" customWidth="1"/>
    <col min="5379" max="5379" width="10.85546875" style="33" bestFit="1" customWidth="1"/>
    <col min="5380" max="5381" width="13.7109375" style="33" bestFit="1" customWidth="1"/>
    <col min="5382" max="5632" width="11.42578125" style="33" customWidth="1"/>
    <col min="5633" max="5633" width="9.140625" style="33"/>
    <col min="5634" max="5634" width="14.140625" style="33" bestFit="1" customWidth="1"/>
    <col min="5635" max="5635" width="10.85546875" style="33" bestFit="1" customWidth="1"/>
    <col min="5636" max="5637" width="13.7109375" style="33" bestFit="1" customWidth="1"/>
    <col min="5638" max="5888" width="11.42578125" style="33" customWidth="1"/>
    <col min="5889" max="5889" width="9.140625" style="33"/>
    <col min="5890" max="5890" width="14.140625" style="33" bestFit="1" customWidth="1"/>
    <col min="5891" max="5891" width="10.85546875" style="33" bestFit="1" customWidth="1"/>
    <col min="5892" max="5893" width="13.7109375" style="33" bestFit="1" customWidth="1"/>
    <col min="5894" max="6144" width="11.42578125" style="33" customWidth="1"/>
    <col min="6145" max="6145" width="9.140625" style="33"/>
    <col min="6146" max="6146" width="14.140625" style="33" bestFit="1" customWidth="1"/>
    <col min="6147" max="6147" width="10.85546875" style="33" bestFit="1" customWidth="1"/>
    <col min="6148" max="6149" width="13.7109375" style="33" bestFit="1" customWidth="1"/>
    <col min="6150" max="6400" width="11.42578125" style="33" customWidth="1"/>
    <col min="6401" max="6401" width="9.140625" style="33"/>
    <col min="6402" max="6402" width="14.140625" style="33" bestFit="1" customWidth="1"/>
    <col min="6403" max="6403" width="10.85546875" style="33" bestFit="1" customWidth="1"/>
    <col min="6404" max="6405" width="13.7109375" style="33" bestFit="1" customWidth="1"/>
    <col min="6406" max="6656" width="11.42578125" style="33" customWidth="1"/>
    <col min="6657" max="6657" width="9.140625" style="33"/>
    <col min="6658" max="6658" width="14.140625" style="33" bestFit="1" customWidth="1"/>
    <col min="6659" max="6659" width="10.85546875" style="33" bestFit="1" customWidth="1"/>
    <col min="6660" max="6661" width="13.7109375" style="33" bestFit="1" customWidth="1"/>
    <col min="6662" max="6912" width="11.42578125" style="33" customWidth="1"/>
    <col min="6913" max="6913" width="9.140625" style="33"/>
    <col min="6914" max="6914" width="14.140625" style="33" bestFit="1" customWidth="1"/>
    <col min="6915" max="6915" width="10.85546875" style="33" bestFit="1" customWidth="1"/>
    <col min="6916" max="6917" width="13.7109375" style="33" bestFit="1" customWidth="1"/>
    <col min="6918" max="7168" width="11.42578125" style="33" customWidth="1"/>
    <col min="7169" max="7169" width="9.140625" style="33"/>
    <col min="7170" max="7170" width="14.140625" style="33" bestFit="1" customWidth="1"/>
    <col min="7171" max="7171" width="10.85546875" style="33" bestFit="1" customWidth="1"/>
    <col min="7172" max="7173" width="13.7109375" style="33" bestFit="1" customWidth="1"/>
    <col min="7174" max="7424" width="11.42578125" style="33" customWidth="1"/>
    <col min="7425" max="7425" width="9.140625" style="33"/>
    <col min="7426" max="7426" width="14.140625" style="33" bestFit="1" customWidth="1"/>
    <col min="7427" max="7427" width="10.85546875" style="33" bestFit="1" customWidth="1"/>
    <col min="7428" max="7429" width="13.7109375" style="33" bestFit="1" customWidth="1"/>
    <col min="7430" max="7680" width="11.42578125" style="33" customWidth="1"/>
    <col min="7681" max="7681" width="9.140625" style="33"/>
    <col min="7682" max="7682" width="14.140625" style="33" bestFit="1" customWidth="1"/>
    <col min="7683" max="7683" width="10.85546875" style="33" bestFit="1" customWidth="1"/>
    <col min="7684" max="7685" width="13.7109375" style="33" bestFit="1" customWidth="1"/>
    <col min="7686" max="7936" width="11.42578125" style="33" customWidth="1"/>
    <col min="7937" max="7937" width="9.140625" style="33"/>
    <col min="7938" max="7938" width="14.140625" style="33" bestFit="1" customWidth="1"/>
    <col min="7939" max="7939" width="10.85546875" style="33" bestFit="1" customWidth="1"/>
    <col min="7940" max="7941" width="13.7109375" style="33" bestFit="1" customWidth="1"/>
    <col min="7942" max="8192" width="11.42578125" style="33" customWidth="1"/>
    <col min="8193" max="8193" width="9.140625" style="33"/>
    <col min="8194" max="8194" width="14.140625" style="33" bestFit="1" customWidth="1"/>
    <col min="8195" max="8195" width="10.85546875" style="33" bestFit="1" customWidth="1"/>
    <col min="8196" max="8197" width="13.7109375" style="33" bestFit="1" customWidth="1"/>
    <col min="8198" max="8448" width="11.42578125" style="33" customWidth="1"/>
    <col min="8449" max="8449" width="9.140625" style="33"/>
    <col min="8450" max="8450" width="14.140625" style="33" bestFit="1" customWidth="1"/>
    <col min="8451" max="8451" width="10.85546875" style="33" bestFit="1" customWidth="1"/>
    <col min="8452" max="8453" width="13.7109375" style="33" bestFit="1" customWidth="1"/>
    <col min="8454" max="8704" width="11.42578125" style="33" customWidth="1"/>
    <col min="8705" max="8705" width="9.140625" style="33"/>
    <col min="8706" max="8706" width="14.140625" style="33" bestFit="1" customWidth="1"/>
    <col min="8707" max="8707" width="10.85546875" style="33" bestFit="1" customWidth="1"/>
    <col min="8708" max="8709" width="13.7109375" style="33" bestFit="1" customWidth="1"/>
    <col min="8710" max="8960" width="11.42578125" style="33" customWidth="1"/>
    <col min="8961" max="8961" width="9.140625" style="33"/>
    <col min="8962" max="8962" width="14.140625" style="33" bestFit="1" customWidth="1"/>
    <col min="8963" max="8963" width="10.85546875" style="33" bestFit="1" customWidth="1"/>
    <col min="8964" max="8965" width="13.7109375" style="33" bestFit="1" customWidth="1"/>
    <col min="8966" max="9216" width="11.42578125" style="33" customWidth="1"/>
    <col min="9217" max="9217" width="9.140625" style="33"/>
    <col min="9218" max="9218" width="14.140625" style="33" bestFit="1" customWidth="1"/>
    <col min="9219" max="9219" width="10.85546875" style="33" bestFit="1" customWidth="1"/>
    <col min="9220" max="9221" width="13.7109375" style="33" bestFit="1" customWidth="1"/>
    <col min="9222" max="9472" width="11.42578125" style="33" customWidth="1"/>
    <col min="9473" max="9473" width="9.140625" style="33"/>
    <col min="9474" max="9474" width="14.140625" style="33" bestFit="1" customWidth="1"/>
    <col min="9475" max="9475" width="10.85546875" style="33" bestFit="1" customWidth="1"/>
    <col min="9476" max="9477" width="13.7109375" style="33" bestFit="1" customWidth="1"/>
    <col min="9478" max="9728" width="11.42578125" style="33" customWidth="1"/>
    <col min="9729" max="9729" width="9.140625" style="33"/>
    <col min="9730" max="9730" width="14.140625" style="33" bestFit="1" customWidth="1"/>
    <col min="9731" max="9731" width="10.85546875" style="33" bestFit="1" customWidth="1"/>
    <col min="9732" max="9733" width="13.7109375" style="33" bestFit="1" customWidth="1"/>
    <col min="9734" max="9984" width="11.42578125" style="33" customWidth="1"/>
    <col min="9985" max="9985" width="9.140625" style="33"/>
    <col min="9986" max="9986" width="14.140625" style="33" bestFit="1" customWidth="1"/>
    <col min="9987" max="9987" width="10.85546875" style="33" bestFit="1" customWidth="1"/>
    <col min="9988" max="9989" width="13.7109375" style="33" bestFit="1" customWidth="1"/>
    <col min="9990" max="10240" width="11.42578125" style="33" customWidth="1"/>
    <col min="10241" max="10241" width="9.140625" style="33"/>
    <col min="10242" max="10242" width="14.140625" style="33" bestFit="1" customWidth="1"/>
    <col min="10243" max="10243" width="10.85546875" style="33" bestFit="1" customWidth="1"/>
    <col min="10244" max="10245" width="13.7109375" style="33" bestFit="1" customWidth="1"/>
    <col min="10246" max="10496" width="11.42578125" style="33" customWidth="1"/>
    <col min="10497" max="10497" width="9.140625" style="33"/>
    <col min="10498" max="10498" width="14.140625" style="33" bestFit="1" customWidth="1"/>
    <col min="10499" max="10499" width="10.85546875" style="33" bestFit="1" customWidth="1"/>
    <col min="10500" max="10501" width="13.7109375" style="33" bestFit="1" customWidth="1"/>
    <col min="10502" max="10752" width="11.42578125" style="33" customWidth="1"/>
    <col min="10753" max="10753" width="9.140625" style="33"/>
    <col min="10754" max="10754" width="14.140625" style="33" bestFit="1" customWidth="1"/>
    <col min="10755" max="10755" width="10.85546875" style="33" bestFit="1" customWidth="1"/>
    <col min="10756" max="10757" width="13.7109375" style="33" bestFit="1" customWidth="1"/>
    <col min="10758" max="11008" width="11.42578125" style="33" customWidth="1"/>
    <col min="11009" max="11009" width="9.140625" style="33"/>
    <col min="11010" max="11010" width="14.140625" style="33" bestFit="1" customWidth="1"/>
    <col min="11011" max="11011" width="10.85546875" style="33" bestFit="1" customWidth="1"/>
    <col min="11012" max="11013" width="13.7109375" style="33" bestFit="1" customWidth="1"/>
    <col min="11014" max="11264" width="11.42578125" style="33" customWidth="1"/>
    <col min="11265" max="11265" width="9.140625" style="33"/>
    <col min="11266" max="11266" width="14.140625" style="33" bestFit="1" customWidth="1"/>
    <col min="11267" max="11267" width="10.85546875" style="33" bestFit="1" customWidth="1"/>
    <col min="11268" max="11269" width="13.7109375" style="33" bestFit="1" customWidth="1"/>
    <col min="11270" max="11520" width="11.42578125" style="33" customWidth="1"/>
    <col min="11521" max="11521" width="9.140625" style="33"/>
    <col min="11522" max="11522" width="14.140625" style="33" bestFit="1" customWidth="1"/>
    <col min="11523" max="11523" width="10.85546875" style="33" bestFit="1" customWidth="1"/>
    <col min="11524" max="11525" width="13.7109375" style="33" bestFit="1" customWidth="1"/>
    <col min="11526" max="11776" width="11.42578125" style="33" customWidth="1"/>
    <col min="11777" max="11777" width="9.140625" style="33"/>
    <col min="11778" max="11778" width="14.140625" style="33" bestFit="1" customWidth="1"/>
    <col min="11779" max="11779" width="10.85546875" style="33" bestFit="1" customWidth="1"/>
    <col min="11780" max="11781" width="13.7109375" style="33" bestFit="1" customWidth="1"/>
    <col min="11782" max="12032" width="11.42578125" style="33" customWidth="1"/>
    <col min="12033" max="12033" width="9.140625" style="33"/>
    <col min="12034" max="12034" width="14.140625" style="33" bestFit="1" customWidth="1"/>
    <col min="12035" max="12035" width="10.85546875" style="33" bestFit="1" customWidth="1"/>
    <col min="12036" max="12037" width="13.7109375" style="33" bestFit="1" customWidth="1"/>
    <col min="12038" max="12288" width="11.42578125" style="33" customWidth="1"/>
    <col min="12289" max="12289" width="9.140625" style="33"/>
    <col min="12290" max="12290" width="14.140625" style="33" bestFit="1" customWidth="1"/>
    <col min="12291" max="12291" width="10.85546875" style="33" bestFit="1" customWidth="1"/>
    <col min="12292" max="12293" width="13.7109375" style="33" bestFit="1" customWidth="1"/>
    <col min="12294" max="12544" width="11.42578125" style="33" customWidth="1"/>
    <col min="12545" max="12545" width="9.140625" style="33"/>
    <col min="12546" max="12546" width="14.140625" style="33" bestFit="1" customWidth="1"/>
    <col min="12547" max="12547" width="10.85546875" style="33" bestFit="1" customWidth="1"/>
    <col min="12548" max="12549" width="13.7109375" style="33" bestFit="1" customWidth="1"/>
    <col min="12550" max="12800" width="11.42578125" style="33" customWidth="1"/>
    <col min="12801" max="12801" width="9.140625" style="33"/>
    <col min="12802" max="12802" width="14.140625" style="33" bestFit="1" customWidth="1"/>
    <col min="12803" max="12803" width="10.85546875" style="33" bestFit="1" customWidth="1"/>
    <col min="12804" max="12805" width="13.7109375" style="33" bestFit="1" customWidth="1"/>
    <col min="12806" max="13056" width="11.42578125" style="33" customWidth="1"/>
    <col min="13057" max="13057" width="9.140625" style="33"/>
    <col min="13058" max="13058" width="14.140625" style="33" bestFit="1" customWidth="1"/>
    <col min="13059" max="13059" width="10.85546875" style="33" bestFit="1" customWidth="1"/>
    <col min="13060" max="13061" width="13.7109375" style="33" bestFit="1" customWidth="1"/>
    <col min="13062" max="13312" width="11.42578125" style="33" customWidth="1"/>
    <col min="13313" max="13313" width="9.140625" style="33"/>
    <col min="13314" max="13314" width="14.140625" style="33" bestFit="1" customWidth="1"/>
    <col min="13315" max="13315" width="10.85546875" style="33" bestFit="1" customWidth="1"/>
    <col min="13316" max="13317" width="13.7109375" style="33" bestFit="1" customWidth="1"/>
    <col min="13318" max="13568" width="11.42578125" style="33" customWidth="1"/>
    <col min="13569" max="13569" width="9.140625" style="33"/>
    <col min="13570" max="13570" width="14.140625" style="33" bestFit="1" customWidth="1"/>
    <col min="13571" max="13571" width="10.85546875" style="33" bestFit="1" customWidth="1"/>
    <col min="13572" max="13573" width="13.7109375" style="33" bestFit="1" customWidth="1"/>
    <col min="13574" max="13824" width="11.42578125" style="33" customWidth="1"/>
    <col min="13825" max="13825" width="9.140625" style="33"/>
    <col min="13826" max="13826" width="14.140625" style="33" bestFit="1" customWidth="1"/>
    <col min="13827" max="13827" width="10.85546875" style="33" bestFit="1" customWidth="1"/>
    <col min="13828" max="13829" width="13.7109375" style="33" bestFit="1" customWidth="1"/>
    <col min="13830" max="14080" width="11.42578125" style="33" customWidth="1"/>
    <col min="14081" max="14081" width="9.140625" style="33"/>
    <col min="14082" max="14082" width="14.140625" style="33" bestFit="1" customWidth="1"/>
    <col min="14083" max="14083" width="10.85546875" style="33" bestFit="1" customWidth="1"/>
    <col min="14084" max="14085" width="13.7109375" style="33" bestFit="1" customWidth="1"/>
    <col min="14086" max="14336" width="11.42578125" style="33" customWidth="1"/>
    <col min="14337" max="14337" width="9.140625" style="33"/>
    <col min="14338" max="14338" width="14.140625" style="33" bestFit="1" customWidth="1"/>
    <col min="14339" max="14339" width="10.85546875" style="33" bestFit="1" customWidth="1"/>
    <col min="14340" max="14341" width="13.7109375" style="33" bestFit="1" customWidth="1"/>
    <col min="14342" max="14592" width="11.42578125" style="33" customWidth="1"/>
    <col min="14593" max="14593" width="9.140625" style="33"/>
    <col min="14594" max="14594" width="14.140625" style="33" bestFit="1" customWidth="1"/>
    <col min="14595" max="14595" width="10.85546875" style="33" bestFit="1" customWidth="1"/>
    <col min="14596" max="14597" width="13.7109375" style="33" bestFit="1" customWidth="1"/>
    <col min="14598" max="14848" width="11.42578125" style="33" customWidth="1"/>
    <col min="14849" max="14849" width="9.140625" style="33"/>
    <col min="14850" max="14850" width="14.140625" style="33" bestFit="1" customWidth="1"/>
    <col min="14851" max="14851" width="10.85546875" style="33" bestFit="1" customWidth="1"/>
    <col min="14852" max="14853" width="13.7109375" style="33" bestFit="1" customWidth="1"/>
    <col min="14854" max="15104" width="11.42578125" style="33" customWidth="1"/>
    <col min="15105" max="15105" width="9.140625" style="33"/>
    <col min="15106" max="15106" width="14.140625" style="33" bestFit="1" customWidth="1"/>
    <col min="15107" max="15107" width="10.85546875" style="33" bestFit="1" customWidth="1"/>
    <col min="15108" max="15109" width="13.7109375" style="33" bestFit="1" customWidth="1"/>
    <col min="15110" max="15360" width="11.42578125" style="33" customWidth="1"/>
    <col min="15361" max="15361" width="9.140625" style="33"/>
    <col min="15362" max="15362" width="14.140625" style="33" bestFit="1" customWidth="1"/>
    <col min="15363" max="15363" width="10.85546875" style="33" bestFit="1" customWidth="1"/>
    <col min="15364" max="15365" width="13.7109375" style="33" bestFit="1" customWidth="1"/>
    <col min="15366" max="15616" width="11.42578125" style="33" customWidth="1"/>
    <col min="15617" max="15617" width="9.140625" style="33"/>
    <col min="15618" max="15618" width="14.140625" style="33" bestFit="1" customWidth="1"/>
    <col min="15619" max="15619" width="10.85546875" style="33" bestFit="1" customWidth="1"/>
    <col min="15620" max="15621" width="13.7109375" style="33" bestFit="1" customWidth="1"/>
    <col min="15622" max="15872" width="11.42578125" style="33" customWidth="1"/>
    <col min="15873" max="15873" width="9.140625" style="33"/>
    <col min="15874" max="15874" width="14.140625" style="33" bestFit="1" customWidth="1"/>
    <col min="15875" max="15875" width="10.85546875" style="33" bestFit="1" customWidth="1"/>
    <col min="15876" max="15877" width="13.7109375" style="33" bestFit="1" customWidth="1"/>
    <col min="15878" max="16128" width="11.42578125" style="33" customWidth="1"/>
    <col min="16129" max="16129" width="9.140625" style="33"/>
    <col min="16130" max="16130" width="14.140625" style="33" bestFit="1" customWidth="1"/>
    <col min="16131" max="16131" width="10.85546875" style="33" bestFit="1" customWidth="1"/>
    <col min="16132" max="16133" width="13.7109375" style="33" bestFit="1" customWidth="1"/>
    <col min="16134" max="16384" width="11.42578125" style="33" customWidth="1"/>
  </cols>
  <sheetData>
    <row r="1" spans="2:507" s="40" customFormat="1" ht="35.1" customHeight="1" x14ac:dyDescent="0.25">
      <c r="B1" s="40" t="s">
        <v>144</v>
      </c>
      <c r="BC1" s="41"/>
    </row>
    <row r="3" spans="2:507" ht="15.75" thickBot="1" x14ac:dyDescent="0.3">
      <c r="B3" s="42" t="s">
        <v>0</v>
      </c>
      <c r="C3" s="43"/>
      <c r="D3" s="43"/>
      <c r="E3" s="44"/>
      <c r="F3" s="44"/>
      <c r="G3"/>
      <c r="H3" s="54" t="s">
        <v>151</v>
      </c>
      <c r="I3"/>
      <c r="J3"/>
      <c r="K3" s="54" t="s">
        <v>154</v>
      </c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</row>
    <row r="4" spans="2:507" x14ac:dyDescent="0.25">
      <c r="B4"/>
      <c r="C4"/>
      <c r="D4"/>
      <c r="E4"/>
      <c r="F4"/>
      <c r="G4"/>
      <c r="H4" s="54" t="s">
        <v>174</v>
      </c>
      <c r="I4"/>
      <c r="J4"/>
      <c r="K4" s="54" t="s">
        <v>174</v>
      </c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</row>
    <row r="5" spans="2:507" x14ac:dyDescent="0.25">
      <c r="B5" s="45" t="s">
        <v>16</v>
      </c>
      <c r="C5" t="s">
        <v>32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</row>
    <row r="6" spans="2:507" x14ac:dyDescent="0.25">
      <c r="B6"/>
      <c r="C6"/>
      <c r="D6"/>
      <c r="E6"/>
      <c r="F6"/>
      <c r="G6"/>
      <c r="H6"/>
      <c r="I6" s="54" t="s">
        <v>150</v>
      </c>
      <c r="J6"/>
      <c r="K6"/>
      <c r="L6" s="54" t="s">
        <v>150</v>
      </c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</row>
    <row r="7" spans="2:507" x14ac:dyDescent="0.25">
      <c r="B7" s="45" t="s">
        <v>145</v>
      </c>
      <c r="C7" s="52">
        <v>44742</v>
      </c>
      <c r="D7" s="46"/>
      <c r="E7" s="47"/>
      <c r="F7"/>
      <c r="G7"/>
      <c r="H7" s="55" t="s">
        <v>175</v>
      </c>
      <c r="I7">
        <v>-3.5276223507025861E-3</v>
      </c>
      <c r="J7"/>
      <c r="K7" s="55" t="s">
        <v>175</v>
      </c>
      <c r="L7">
        <v>1.4582247786165681E-5</v>
      </c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</row>
    <row r="8" spans="2:507" x14ac:dyDescent="0.25">
      <c r="B8" s="45" t="s">
        <v>3</v>
      </c>
      <c r="C8" s="47" t="s">
        <v>142</v>
      </c>
      <c r="D8" s="47"/>
      <c r="E8" s="48"/>
      <c r="F8"/>
      <c r="G8"/>
      <c r="H8" s="55" t="s">
        <v>176</v>
      </c>
      <c r="I8">
        <v>-1.2951204553246498E-9</v>
      </c>
      <c r="J8"/>
      <c r="K8" s="55" t="s">
        <v>177</v>
      </c>
      <c r="L8">
        <v>-0.36645350433309432</v>
      </c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</row>
    <row r="9" spans="2:507" x14ac:dyDescent="0.25">
      <c r="B9" s="45" t="s">
        <v>4</v>
      </c>
      <c r="C9" s="47" t="s">
        <v>143</v>
      </c>
      <c r="D9" s="47"/>
      <c r="E9" s="47"/>
      <c r="F9"/>
      <c r="G9"/>
      <c r="H9" s="55" t="s">
        <v>178</v>
      </c>
      <c r="I9">
        <v>1.3196768122725189E-9</v>
      </c>
      <c r="J9"/>
      <c r="K9" s="55" t="s">
        <v>179</v>
      </c>
      <c r="L9">
        <v>-0.29836859822398765</v>
      </c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</row>
    <row r="10" spans="2:507" x14ac:dyDescent="0.25">
      <c r="B10"/>
      <c r="C10"/>
      <c r="D10"/>
      <c r="E10"/>
      <c r="F10"/>
      <c r="G10"/>
      <c r="H10" s="55" t="s">
        <v>180</v>
      </c>
      <c r="I10">
        <v>-1.5515979612246156E-9</v>
      </c>
      <c r="J10"/>
      <c r="K10" s="55" t="s">
        <v>181</v>
      </c>
      <c r="L10">
        <v>-0.33144060282847931</v>
      </c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</row>
    <row r="11" spans="2:507" x14ac:dyDescent="0.25">
      <c r="B11" s="45" t="s">
        <v>146</v>
      </c>
      <c r="C11" s="49">
        <v>44841.74294045139</v>
      </c>
      <c r="D11" s="50"/>
      <c r="E11"/>
      <c r="F11"/>
      <c r="G11"/>
      <c r="H11" s="55" t="s">
        <v>177</v>
      </c>
      <c r="I11">
        <v>2.9390321287792176E-9</v>
      </c>
      <c r="J11"/>
      <c r="K11" s="55" t="s">
        <v>182</v>
      </c>
      <c r="L11">
        <v>-0.35518516584261306</v>
      </c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</row>
    <row r="12" spans="2:507" x14ac:dyDescent="0.25">
      <c r="G12"/>
      <c r="H12" s="55" t="s">
        <v>183</v>
      </c>
      <c r="I12">
        <v>1.5411387721542269E-9</v>
      </c>
      <c r="J12"/>
      <c r="K12" s="55" t="s">
        <v>184</v>
      </c>
      <c r="L12">
        <v>-0.24219480398960513</v>
      </c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</row>
    <row r="13" spans="2:507" x14ac:dyDescent="0.25">
      <c r="B13" s="51" t="s">
        <v>147</v>
      </c>
      <c r="C13" s="51" t="s">
        <v>82</v>
      </c>
      <c r="D13" s="51" t="s">
        <v>148</v>
      </c>
      <c r="E13" s="51" t="s">
        <v>149</v>
      </c>
      <c r="F13" s="51" t="s">
        <v>150</v>
      </c>
      <c r="G13"/>
      <c r="H13" s="55" t="s">
        <v>185</v>
      </c>
      <c r="I13">
        <v>-1.083662937162444E-9</v>
      </c>
      <c r="J13"/>
      <c r="K13" s="55" t="s">
        <v>186</v>
      </c>
      <c r="L13">
        <v>-0.18420522737687861</v>
      </c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</row>
    <row r="14" spans="2:507" x14ac:dyDescent="0.25">
      <c r="B14" s="33" t="s">
        <v>151</v>
      </c>
      <c r="C14" s="33" t="s">
        <v>152</v>
      </c>
      <c r="D14" s="33">
        <v>1</v>
      </c>
      <c r="E14" s="33" t="s">
        <v>153</v>
      </c>
      <c r="F14" s="53">
        <v>-0.2931575326483653</v>
      </c>
      <c r="G14"/>
      <c r="H14" s="55" t="s">
        <v>187</v>
      </c>
      <c r="I14">
        <v>1.3863647614016372E-3</v>
      </c>
      <c r="J14"/>
      <c r="K14" s="55" t="s">
        <v>188</v>
      </c>
      <c r="L14">
        <v>-0.18045428976256517</v>
      </c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</row>
    <row r="15" spans="2:507" x14ac:dyDescent="0.25">
      <c r="B15" s="33" t="s">
        <v>154</v>
      </c>
      <c r="C15" s="33" t="s">
        <v>152</v>
      </c>
      <c r="D15" s="33">
        <v>1</v>
      </c>
      <c r="E15" s="33" t="s">
        <v>153</v>
      </c>
      <c r="F15" s="53">
        <v>1.3271902745373154</v>
      </c>
      <c r="G15"/>
      <c r="H15" s="55" t="s">
        <v>189</v>
      </c>
      <c r="I15">
        <v>-5.3351674614532385E-4</v>
      </c>
      <c r="J15"/>
      <c r="K15" s="55" t="s">
        <v>190</v>
      </c>
      <c r="L15">
        <v>-0.19674563891203434</v>
      </c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</row>
    <row r="16" spans="2:507" x14ac:dyDescent="0.25">
      <c r="G16"/>
      <c r="H16" s="55" t="s">
        <v>191</v>
      </c>
      <c r="I16">
        <v>-3.5862841354628472E-2</v>
      </c>
      <c r="J16"/>
      <c r="K16" s="55" t="s">
        <v>192</v>
      </c>
      <c r="L16">
        <v>-2.6280102553755569E-2</v>
      </c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</row>
    <row r="17" spans="2:507" x14ac:dyDescent="0.25">
      <c r="B17" s="51" t="s">
        <v>147</v>
      </c>
      <c r="C17" s="51" t="s">
        <v>82</v>
      </c>
      <c r="D17" s="51" t="s">
        <v>148</v>
      </c>
      <c r="E17" s="51" t="s">
        <v>150</v>
      </c>
      <c r="G17"/>
      <c r="H17" s="55" t="s">
        <v>193</v>
      </c>
      <c r="I17">
        <v>8.3635140822480025E-3</v>
      </c>
      <c r="J17"/>
      <c r="K17" s="55" t="s">
        <v>194</v>
      </c>
      <c r="L17">
        <v>-0.42121446765395376</v>
      </c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</row>
    <row r="18" spans="2:507" x14ac:dyDescent="0.25">
      <c r="B18" s="33" t="s">
        <v>155</v>
      </c>
      <c r="C18" s="33" t="s">
        <v>156</v>
      </c>
      <c r="D18" s="33">
        <v>1</v>
      </c>
      <c r="E18" s="53">
        <v>-8.1238805483653778</v>
      </c>
      <c r="G18"/>
      <c r="H18" s="55" t="s">
        <v>129</v>
      </c>
      <c r="I18">
        <v>-6.6280609488785558E-2</v>
      </c>
      <c r="J18"/>
      <c r="K18" s="55" t="s">
        <v>195</v>
      </c>
      <c r="L18">
        <v>0.11397830127316411</v>
      </c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</row>
    <row r="19" spans="2:507" x14ac:dyDescent="0.25">
      <c r="B19" s="33" t="s">
        <v>157</v>
      </c>
      <c r="C19" s="33" t="s">
        <v>156</v>
      </c>
      <c r="D19" s="33">
        <v>0</v>
      </c>
      <c r="E19" s="53" t="s">
        <v>173</v>
      </c>
      <c r="G19"/>
      <c r="H19" s="55" t="s">
        <v>194</v>
      </c>
      <c r="I19">
        <v>-9.2264554638404661E-2</v>
      </c>
      <c r="J19"/>
      <c r="K19" s="55" t="s">
        <v>196</v>
      </c>
      <c r="L19">
        <v>0.9712995523200334</v>
      </c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</row>
    <row r="20" spans="2:507" x14ac:dyDescent="0.25">
      <c r="B20" s="33" t="s">
        <v>158</v>
      </c>
      <c r="C20" s="33" t="s">
        <v>156</v>
      </c>
      <c r="D20" s="33">
        <v>1</v>
      </c>
      <c r="E20" s="53">
        <v>1.3465239266679419E-2</v>
      </c>
      <c r="G20"/>
      <c r="H20" s="55" t="s">
        <v>195</v>
      </c>
      <c r="I20">
        <v>-0.14920149697945817</v>
      </c>
      <c r="J20"/>
      <c r="K20" s="55" t="s">
        <v>197</v>
      </c>
      <c r="L20">
        <v>1.4419389446679816</v>
      </c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</row>
    <row r="21" spans="2:507" x14ac:dyDescent="0.25">
      <c r="B21" s="33" t="s">
        <v>159</v>
      </c>
      <c r="C21" s="33" t="s">
        <v>156</v>
      </c>
      <c r="D21" s="33">
        <v>0.1</v>
      </c>
      <c r="E21" s="53">
        <v>9.1108378526650995</v>
      </c>
      <c r="G21"/>
      <c r="H21" s="55" t="s">
        <v>196</v>
      </c>
      <c r="I21">
        <v>-0.17939435116750246</v>
      </c>
      <c r="J21"/>
      <c r="K21" s="55" t="s">
        <v>198</v>
      </c>
      <c r="L21">
        <v>1.3158989148560067</v>
      </c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</row>
    <row r="22" spans="2:507" x14ac:dyDescent="0.25">
      <c r="B22" s="33" t="s">
        <v>160</v>
      </c>
      <c r="C22" s="33" t="s">
        <v>156</v>
      </c>
      <c r="D22" s="33">
        <v>0</v>
      </c>
      <c r="E22" s="53" t="s">
        <v>173</v>
      </c>
      <c r="G22"/>
      <c r="H22" s="55" t="s">
        <v>197</v>
      </c>
      <c r="I22">
        <v>-0.25617670900464873</v>
      </c>
      <c r="J22"/>
      <c r="K22" s="55" t="s">
        <v>199</v>
      </c>
      <c r="L22">
        <v>1.1456970405051834</v>
      </c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</row>
    <row r="23" spans="2:507" x14ac:dyDescent="0.25">
      <c r="B23" s="33" t="s">
        <v>161</v>
      </c>
      <c r="C23" s="33" t="s">
        <v>156</v>
      </c>
      <c r="D23" s="33">
        <v>0</v>
      </c>
      <c r="E23" s="53" t="s">
        <v>173</v>
      </c>
      <c r="G23"/>
      <c r="H23" s="55" t="s">
        <v>198</v>
      </c>
      <c r="I23">
        <v>-0.31621153131254687</v>
      </c>
      <c r="J23"/>
      <c r="K23" s="55" t="s">
        <v>200</v>
      </c>
      <c r="L23">
        <v>1.2531208592477014</v>
      </c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</row>
    <row r="24" spans="2:507" x14ac:dyDescent="0.25">
      <c r="B24" s="33" t="s">
        <v>162</v>
      </c>
      <c r="C24" s="33" t="s">
        <v>156</v>
      </c>
      <c r="D24" s="33">
        <v>1</v>
      </c>
      <c r="E24" s="53">
        <v>-14.420149982896874</v>
      </c>
      <c r="G24"/>
      <c r="H24" s="55" t="s">
        <v>199</v>
      </c>
      <c r="I24">
        <v>-0.37692415295032333</v>
      </c>
      <c r="J24"/>
      <c r="K24" s="55" t="s">
        <v>201</v>
      </c>
      <c r="L24">
        <v>1.5666991078182946</v>
      </c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</row>
    <row r="25" spans="2:507" x14ac:dyDescent="0.25">
      <c r="B25" s="33" t="s">
        <v>163</v>
      </c>
      <c r="C25" s="33" t="s">
        <v>156</v>
      </c>
      <c r="D25" s="33">
        <v>0.01</v>
      </c>
      <c r="E25" s="53">
        <v>-14.231573684123305</v>
      </c>
      <c r="G25"/>
      <c r="H25" s="55" t="s">
        <v>200</v>
      </c>
      <c r="I25">
        <v>-0.44794587810383746</v>
      </c>
      <c r="J25"/>
      <c r="K25" s="55" t="s">
        <v>202</v>
      </c>
      <c r="L25">
        <v>1.2016525285789612</v>
      </c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</row>
    <row r="26" spans="2:507" x14ac:dyDescent="0.25">
      <c r="B26" s="33" t="s">
        <v>130</v>
      </c>
      <c r="C26" s="33" t="s">
        <v>156</v>
      </c>
      <c r="D26" s="33">
        <v>0</v>
      </c>
      <c r="E26" s="53" t="s">
        <v>173</v>
      </c>
      <c r="G26"/>
      <c r="H26" s="55" t="s">
        <v>201</v>
      </c>
      <c r="I26">
        <v>-0.52790125071624061</v>
      </c>
      <c r="J26"/>
      <c r="K26" s="55" t="s">
        <v>203</v>
      </c>
      <c r="L26">
        <v>1.851679466171845</v>
      </c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</row>
    <row r="27" spans="2:507" x14ac:dyDescent="0.25">
      <c r="B27" s="33" t="s">
        <v>131</v>
      </c>
      <c r="C27" s="33" t="s">
        <v>156</v>
      </c>
      <c r="D27" s="33">
        <v>0.1</v>
      </c>
      <c r="E27" s="53">
        <v>-77.731674692898196</v>
      </c>
      <c r="G27"/>
      <c r="H27" s="55" t="s">
        <v>202</v>
      </c>
      <c r="I27">
        <v>-0.59982088995093363</v>
      </c>
      <c r="J27"/>
      <c r="K27" s="55" t="s">
        <v>204</v>
      </c>
      <c r="L27">
        <v>0.98936395383270792</v>
      </c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</row>
    <row r="28" spans="2:507" x14ac:dyDescent="0.25">
      <c r="B28" s="33" t="s">
        <v>164</v>
      </c>
      <c r="C28" s="33" t="s">
        <v>156</v>
      </c>
      <c r="D28" s="33">
        <v>0.01</v>
      </c>
      <c r="E28" s="53">
        <v>-21.152878431503268</v>
      </c>
      <c r="G28"/>
      <c r="H28" s="55" t="s">
        <v>203</v>
      </c>
      <c r="I28">
        <v>-0.64641448196016427</v>
      </c>
      <c r="J28"/>
      <c r="K28" s="55" t="s">
        <v>205</v>
      </c>
      <c r="L28">
        <v>-0.64152238788983595</v>
      </c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</row>
    <row r="29" spans="2:507" x14ac:dyDescent="0.25">
      <c r="B29" s="33" t="s">
        <v>165</v>
      </c>
      <c r="C29" s="33" t="s">
        <v>156</v>
      </c>
      <c r="D29" s="33">
        <v>0.01</v>
      </c>
      <c r="E29" s="53">
        <v>-5.3276410696012135</v>
      </c>
      <c r="G29"/>
      <c r="H29" s="55" t="s">
        <v>204</v>
      </c>
      <c r="I29">
        <v>-0.69710065122762899</v>
      </c>
      <c r="J29"/>
      <c r="K29" s="55" t="s">
        <v>206</v>
      </c>
      <c r="L29">
        <v>12.267031535176557</v>
      </c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</row>
    <row r="30" spans="2:507" x14ac:dyDescent="0.25">
      <c r="B30" s="33" t="s">
        <v>166</v>
      </c>
      <c r="C30" s="33" t="s">
        <v>156</v>
      </c>
      <c r="D30" s="33">
        <v>0.01</v>
      </c>
      <c r="E30" s="53">
        <v>-5.327641117105486</v>
      </c>
      <c r="G30"/>
      <c r="H30" s="55" t="s">
        <v>205</v>
      </c>
      <c r="I30">
        <v>-0.67910821559553369</v>
      </c>
      <c r="J30"/>
      <c r="K30" s="55" t="s">
        <v>128</v>
      </c>
      <c r="L30">
        <v>2.3503374243182407</v>
      </c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</row>
    <row r="31" spans="2:507" x14ac:dyDescent="0.25">
      <c r="B31" s="33" t="s">
        <v>167</v>
      </c>
      <c r="C31" s="33" t="s">
        <v>156</v>
      </c>
      <c r="D31" s="33">
        <v>0</v>
      </c>
      <c r="E31" s="53" t="s">
        <v>173</v>
      </c>
      <c r="G31"/>
      <c r="H31" s="55" t="s">
        <v>206</v>
      </c>
      <c r="I31">
        <v>3.8232160389793535</v>
      </c>
      <c r="J31"/>
      <c r="K31" s="55" t="s">
        <v>207</v>
      </c>
      <c r="L31">
        <v>-8.6259640140274314</v>
      </c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</row>
    <row r="32" spans="2:507" x14ac:dyDescent="0.25">
      <c r="B32" s="33" t="s">
        <v>168</v>
      </c>
      <c r="C32" s="33" t="s">
        <v>156</v>
      </c>
      <c r="D32" s="33">
        <v>0.1</v>
      </c>
      <c r="E32" s="53">
        <v>-11.127232815488242</v>
      </c>
      <c r="G32"/>
      <c r="H32" s="55" t="s">
        <v>128</v>
      </c>
      <c r="I32">
        <v>4.8623229206896212E-2</v>
      </c>
      <c r="J32"/>
      <c r="K32" s="55" t="s">
        <v>208</v>
      </c>
      <c r="L32">
        <v>-10.192549897639765</v>
      </c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</row>
    <row r="33" spans="2:507" x14ac:dyDescent="0.25">
      <c r="B33" s="33" t="s">
        <v>169</v>
      </c>
      <c r="C33" s="33" t="s">
        <v>156</v>
      </c>
      <c r="D33" s="33">
        <v>1</v>
      </c>
      <c r="E33" s="53">
        <v>0</v>
      </c>
      <c r="G33"/>
      <c r="H33" s="55" t="s">
        <v>207</v>
      </c>
      <c r="I33">
        <v>0.37158254025962378</v>
      </c>
      <c r="J33"/>
      <c r="K33" s="55" t="s">
        <v>209</v>
      </c>
      <c r="L33">
        <v>-3.0789432354431483</v>
      </c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</row>
    <row r="34" spans="2:507" x14ac:dyDescent="0.25">
      <c r="B34" s="33" t="s">
        <v>170</v>
      </c>
      <c r="C34" s="33" t="s">
        <v>156</v>
      </c>
      <c r="D34" s="33">
        <v>1</v>
      </c>
      <c r="E34" s="53">
        <v>0</v>
      </c>
      <c r="G34"/>
      <c r="H34" s="55" t="s">
        <v>208</v>
      </c>
      <c r="I34">
        <v>0.39422693197593617</v>
      </c>
      <c r="J34"/>
      <c r="K34" s="55" t="s">
        <v>210</v>
      </c>
      <c r="L34">
        <v>0</v>
      </c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</row>
    <row r="35" spans="2:507" x14ac:dyDescent="0.25">
      <c r="B35" s="33" t="s">
        <v>171</v>
      </c>
      <c r="C35" s="33" t="s">
        <v>156</v>
      </c>
      <c r="D35" s="33">
        <v>1</v>
      </c>
      <c r="E35" s="53">
        <v>-8.4903919171515554</v>
      </c>
      <c r="G35"/>
      <c r="H35" s="55" t="s">
        <v>209</v>
      </c>
      <c r="I35">
        <v>0.13411259976419387</v>
      </c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</row>
    <row r="36" spans="2:507" x14ac:dyDescent="0.25">
      <c r="B36" s="33" t="s">
        <v>172</v>
      </c>
      <c r="C36" s="33" t="s">
        <v>156</v>
      </c>
      <c r="D36" s="33">
        <v>1</v>
      </c>
      <c r="E36" s="53">
        <v>0</v>
      </c>
      <c r="G36"/>
      <c r="H36" s="55" t="s">
        <v>210</v>
      </c>
      <c r="I36">
        <v>0</v>
      </c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</row>
    <row r="37" spans="2:507" x14ac:dyDescent="0.25"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</row>
    <row r="38" spans="2:507" x14ac:dyDescent="0.25">
      <c r="G38"/>
      <c r="H38" s="54" t="s">
        <v>155</v>
      </c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</row>
    <row r="39" spans="2:507" x14ac:dyDescent="0.25">
      <c r="G39"/>
      <c r="H39" s="54" t="s">
        <v>211</v>
      </c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</row>
    <row r="40" spans="2:507" x14ac:dyDescent="0.25"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</row>
    <row r="41" spans="2:507" x14ac:dyDescent="0.25">
      <c r="G41"/>
      <c r="H41"/>
      <c r="I41" s="55" t="s">
        <v>196</v>
      </c>
      <c r="J41" s="55" t="s">
        <v>201</v>
      </c>
      <c r="K41" s="55" t="s">
        <v>206</v>
      </c>
      <c r="L41" s="55" t="s">
        <v>128</v>
      </c>
      <c r="M41" s="55" t="s">
        <v>208</v>
      </c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</row>
    <row r="42" spans="2:507" x14ac:dyDescent="0.25">
      <c r="G42"/>
      <c r="H42" s="54" t="s">
        <v>212</v>
      </c>
      <c r="I42">
        <v>0</v>
      </c>
      <c r="J42">
        <v>0</v>
      </c>
      <c r="K42">
        <v>0</v>
      </c>
      <c r="L42">
        <v>-8.1238805483653778</v>
      </c>
      <c r="M42">
        <v>0</v>
      </c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</row>
    <row r="43" spans="2:507" x14ac:dyDescent="0.25"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</row>
    <row r="44" spans="2:507" x14ac:dyDescent="0.25">
      <c r="G44"/>
      <c r="H44" s="54" t="s">
        <v>158</v>
      </c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</row>
    <row r="45" spans="2:507" x14ac:dyDescent="0.25">
      <c r="G45"/>
      <c r="H45" s="54" t="s">
        <v>211</v>
      </c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</row>
    <row r="46" spans="2:507" x14ac:dyDescent="0.25"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</row>
    <row r="47" spans="2:507" x14ac:dyDescent="0.25">
      <c r="G47"/>
      <c r="H47"/>
      <c r="I47" s="55" t="s">
        <v>178</v>
      </c>
      <c r="J47" s="55" t="s">
        <v>177</v>
      </c>
      <c r="K47" s="55" t="s">
        <v>187</v>
      </c>
      <c r="L47" s="55" t="s">
        <v>213</v>
      </c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</row>
    <row r="48" spans="2:507" x14ac:dyDescent="0.25">
      <c r="G48"/>
      <c r="H48" s="54" t="s">
        <v>212</v>
      </c>
      <c r="I48">
        <v>0</v>
      </c>
      <c r="J48">
        <v>0</v>
      </c>
      <c r="K48">
        <v>5.0014582661788154E-3</v>
      </c>
      <c r="L48">
        <v>8.4637810005006031E-3</v>
      </c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</row>
    <row r="49" spans="7:507" x14ac:dyDescent="0.25"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</row>
    <row r="50" spans="7:507" x14ac:dyDescent="0.25">
      <c r="G50"/>
      <c r="H50" s="54" t="s">
        <v>159</v>
      </c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</row>
    <row r="51" spans="7:507" x14ac:dyDescent="0.25">
      <c r="G51"/>
      <c r="H51" s="54" t="s">
        <v>211</v>
      </c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</row>
    <row r="52" spans="7:507" x14ac:dyDescent="0.25"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</row>
    <row r="53" spans="7:507" x14ac:dyDescent="0.25">
      <c r="G53"/>
      <c r="H53"/>
      <c r="I53" s="55" t="s">
        <v>191</v>
      </c>
      <c r="J53" s="55" t="s">
        <v>129</v>
      </c>
      <c r="K53" s="55" t="s">
        <v>196</v>
      </c>
      <c r="L53" s="55" t="s">
        <v>201</v>
      </c>
      <c r="M53" s="55" t="s">
        <v>128</v>
      </c>
      <c r="N53" s="55" t="s">
        <v>208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</row>
    <row r="54" spans="7:507" x14ac:dyDescent="0.25">
      <c r="G54"/>
      <c r="H54" s="54" t="s">
        <v>212</v>
      </c>
      <c r="I54">
        <v>7.3463045737298671E-5</v>
      </c>
      <c r="J54">
        <v>-2.7298029977137048</v>
      </c>
      <c r="K54">
        <v>-1.533918069981155E-3</v>
      </c>
      <c r="L54">
        <v>7.1043063871911727E-4</v>
      </c>
      <c r="M54">
        <v>11.84078369276358</v>
      </c>
      <c r="N54">
        <v>6.071820007491624E-4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</row>
    <row r="55" spans="7:507" x14ac:dyDescent="0.25"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</row>
    <row r="56" spans="7:507" x14ac:dyDescent="0.25">
      <c r="G56"/>
      <c r="H56" s="54" t="s">
        <v>162</v>
      </c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</row>
    <row r="57" spans="7:507" x14ac:dyDescent="0.25">
      <c r="G57"/>
      <c r="H57" s="54" t="s">
        <v>211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</row>
    <row r="58" spans="7:507" x14ac:dyDescent="0.25"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</row>
    <row r="59" spans="7:507" x14ac:dyDescent="0.25">
      <c r="G59"/>
      <c r="H59"/>
      <c r="I59" s="55" t="s">
        <v>191</v>
      </c>
      <c r="J59" s="55" t="s">
        <v>129</v>
      </c>
      <c r="K59" s="55" t="s">
        <v>194</v>
      </c>
      <c r="L59" s="55" t="s">
        <v>195</v>
      </c>
      <c r="M59" s="55" t="s">
        <v>196</v>
      </c>
      <c r="N59" s="55" t="s">
        <v>197</v>
      </c>
      <c r="O59" s="55" t="s">
        <v>198</v>
      </c>
      <c r="P59" s="55" t="s">
        <v>199</v>
      </c>
      <c r="Q59" s="55" t="s">
        <v>200</v>
      </c>
      <c r="R59" s="55" t="s">
        <v>201</v>
      </c>
      <c r="S59" s="55" t="s">
        <v>206</v>
      </c>
      <c r="T59" s="55" t="s">
        <v>128</v>
      </c>
      <c r="U59" s="55" t="s">
        <v>207</v>
      </c>
      <c r="V59" s="55" t="s">
        <v>208</v>
      </c>
      <c r="W59" s="55" t="s">
        <v>214</v>
      </c>
      <c r="X59" s="55" t="s">
        <v>209</v>
      </c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</row>
    <row r="60" spans="7:507" x14ac:dyDescent="0.25">
      <c r="G60"/>
      <c r="H60" s="54" t="s">
        <v>212</v>
      </c>
      <c r="I60">
        <v>0</v>
      </c>
      <c r="J60">
        <v>11.845025978690501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-26.265175961587374</v>
      </c>
      <c r="U60">
        <v>0</v>
      </c>
      <c r="V60">
        <v>0</v>
      </c>
      <c r="W60">
        <v>0</v>
      </c>
      <c r="X60">
        <v>0</v>
      </c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</row>
    <row r="61" spans="7:507" x14ac:dyDescent="0.25"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</row>
    <row r="62" spans="7:507" x14ac:dyDescent="0.25">
      <c r="G62"/>
      <c r="H62" s="54" t="s">
        <v>163</v>
      </c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</row>
    <row r="63" spans="7:507" x14ac:dyDescent="0.25">
      <c r="G63"/>
      <c r="H63" s="54" t="s">
        <v>211</v>
      </c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</row>
    <row r="64" spans="7:507" x14ac:dyDescent="0.25"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</row>
    <row r="65" spans="7:507" x14ac:dyDescent="0.25">
      <c r="G65"/>
      <c r="H65"/>
      <c r="I65" s="55" t="s">
        <v>129</v>
      </c>
      <c r="J65" s="55" t="s">
        <v>196</v>
      </c>
      <c r="K65" s="55" t="s">
        <v>198</v>
      </c>
      <c r="L65" s="55" t="s">
        <v>201</v>
      </c>
      <c r="M65" s="55" t="s">
        <v>206</v>
      </c>
      <c r="N65" s="55" t="s">
        <v>128</v>
      </c>
      <c r="O65" s="55" t="s">
        <v>207</v>
      </c>
      <c r="P65" s="55" t="s">
        <v>208</v>
      </c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</row>
    <row r="66" spans="7:507" x14ac:dyDescent="0.25">
      <c r="G66"/>
      <c r="H66" s="54" t="s">
        <v>212</v>
      </c>
      <c r="I66">
        <v>0.40929446072823339</v>
      </c>
      <c r="J66">
        <v>4.3927921979047824E-5</v>
      </c>
      <c r="K66">
        <v>0</v>
      </c>
      <c r="L66">
        <v>0</v>
      </c>
      <c r="M66">
        <v>5.7824823306873441E-4</v>
      </c>
      <c r="N66">
        <v>-14.640125684971736</v>
      </c>
      <c r="O66">
        <v>-1.364636034850264E-3</v>
      </c>
      <c r="P66">
        <v>0</v>
      </c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</row>
    <row r="67" spans="7:507" x14ac:dyDescent="0.25"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</row>
    <row r="68" spans="7:507" x14ac:dyDescent="0.25">
      <c r="G68"/>
      <c r="H68" s="54" t="s">
        <v>131</v>
      </c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</row>
    <row r="69" spans="7:507" x14ac:dyDescent="0.25">
      <c r="G69"/>
      <c r="H69" s="54" t="s">
        <v>211</v>
      </c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</row>
    <row r="70" spans="7:507" x14ac:dyDescent="0.25"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</row>
    <row r="71" spans="7:507" x14ac:dyDescent="0.25">
      <c r="G71"/>
      <c r="H71"/>
      <c r="I71" s="55" t="s">
        <v>191</v>
      </c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</row>
    <row r="72" spans="7:507" x14ac:dyDescent="0.25">
      <c r="G72"/>
      <c r="H72" s="54" t="s">
        <v>212</v>
      </c>
      <c r="I72">
        <v>-77.731674692898196</v>
      </c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</row>
    <row r="73" spans="7:507" x14ac:dyDescent="0.25"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</row>
    <row r="74" spans="7:507" x14ac:dyDescent="0.25">
      <c r="G74"/>
      <c r="H74" s="54" t="s">
        <v>164</v>
      </c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</row>
    <row r="75" spans="7:507" x14ac:dyDescent="0.25">
      <c r="G75"/>
      <c r="H75" s="54" t="s">
        <v>211</v>
      </c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</row>
    <row r="76" spans="7:507" x14ac:dyDescent="0.25"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</row>
    <row r="77" spans="7:507" x14ac:dyDescent="0.25">
      <c r="G77"/>
      <c r="H77"/>
      <c r="I77" s="55" t="s">
        <v>191</v>
      </c>
      <c r="J77" s="55" t="s">
        <v>129</v>
      </c>
      <c r="K77" s="55" t="s">
        <v>196</v>
      </c>
      <c r="L77" s="55" t="s">
        <v>201</v>
      </c>
      <c r="M77" s="55" t="s">
        <v>128</v>
      </c>
      <c r="N77" s="55" t="s">
        <v>208</v>
      </c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</row>
    <row r="78" spans="7:507" x14ac:dyDescent="0.25">
      <c r="G78"/>
      <c r="H78" s="54" t="s">
        <v>212</v>
      </c>
      <c r="I78">
        <v>3.3197686661878834E-5</v>
      </c>
      <c r="J78">
        <v>12.883692155259268</v>
      </c>
      <c r="K78">
        <v>1.7954176200873917E-5</v>
      </c>
      <c r="L78">
        <v>0</v>
      </c>
      <c r="M78">
        <v>-34.036621738625399</v>
      </c>
      <c r="N78">
        <v>0</v>
      </c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</row>
    <row r="79" spans="7:507" x14ac:dyDescent="0.25"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</row>
    <row r="80" spans="7:507" x14ac:dyDescent="0.25">
      <c r="G80"/>
      <c r="H80" s="54" t="s">
        <v>165</v>
      </c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</row>
    <row r="81" spans="7:507" x14ac:dyDescent="0.25">
      <c r="G81"/>
      <c r="H81" s="54" t="s">
        <v>211</v>
      </c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</row>
    <row r="82" spans="7:507" x14ac:dyDescent="0.25"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</row>
    <row r="83" spans="7:507" x14ac:dyDescent="0.25">
      <c r="G83"/>
      <c r="H83"/>
      <c r="I83" s="55" t="s">
        <v>191</v>
      </c>
      <c r="J83" s="55" t="s">
        <v>129</v>
      </c>
      <c r="K83" s="55" t="s">
        <v>196</v>
      </c>
      <c r="L83" s="55" t="s">
        <v>201</v>
      </c>
      <c r="M83" s="55" t="s">
        <v>128</v>
      </c>
      <c r="N83" s="55" t="s">
        <v>208</v>
      </c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</row>
    <row r="84" spans="7:507" x14ac:dyDescent="0.25">
      <c r="G84"/>
      <c r="H84" s="54" t="s">
        <v>212</v>
      </c>
      <c r="I84">
        <v>4.7586217988282442E-6</v>
      </c>
      <c r="J84">
        <v>-8.7993908665794152E-2</v>
      </c>
      <c r="K84">
        <v>3.2059642762760632E-6</v>
      </c>
      <c r="L84">
        <v>0</v>
      </c>
      <c r="M84">
        <v>-5.2396551255214945</v>
      </c>
      <c r="N84">
        <v>0</v>
      </c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</row>
    <row r="85" spans="7:507" x14ac:dyDescent="0.25"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</row>
    <row r="86" spans="7:507" x14ac:dyDescent="0.25">
      <c r="G86"/>
      <c r="H86" s="54" t="s">
        <v>166</v>
      </c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</row>
    <row r="87" spans="7:507" x14ac:dyDescent="0.25">
      <c r="G87"/>
      <c r="H87" s="54" t="s">
        <v>211</v>
      </c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</row>
    <row r="88" spans="7:507" x14ac:dyDescent="0.25"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</row>
    <row r="89" spans="7:507" x14ac:dyDescent="0.25">
      <c r="G89"/>
      <c r="H89"/>
      <c r="I89" s="55" t="s">
        <v>191</v>
      </c>
      <c r="J89" s="55" t="s">
        <v>129</v>
      </c>
      <c r="K89" s="55" t="s">
        <v>196</v>
      </c>
      <c r="L89" s="55" t="s">
        <v>201</v>
      </c>
      <c r="M89" s="55" t="s">
        <v>128</v>
      </c>
      <c r="N89" s="55" t="s">
        <v>208</v>
      </c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</row>
    <row r="90" spans="7:507" x14ac:dyDescent="0.25">
      <c r="G90"/>
      <c r="H90" s="54" t="s">
        <v>212</v>
      </c>
      <c r="I90">
        <v>4.7586217988282442E-6</v>
      </c>
      <c r="J90">
        <v>-8.7993908337011817E-2</v>
      </c>
      <c r="K90">
        <v>3.2059642762760632E-6</v>
      </c>
      <c r="L90">
        <v>0</v>
      </c>
      <c r="M90">
        <v>-5.2396551733545493</v>
      </c>
      <c r="N90">
        <v>0</v>
      </c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</row>
    <row r="91" spans="7:507" x14ac:dyDescent="0.25"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</row>
    <row r="92" spans="7:507" x14ac:dyDescent="0.25">
      <c r="G92"/>
      <c r="H92" s="54" t="s">
        <v>168</v>
      </c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</row>
    <row r="93" spans="7:507" x14ac:dyDescent="0.25">
      <c r="G93"/>
      <c r="H93" s="54" t="s">
        <v>211</v>
      </c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</row>
    <row r="94" spans="7:507" x14ac:dyDescent="0.25"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</row>
    <row r="95" spans="7:507" x14ac:dyDescent="0.25">
      <c r="G95"/>
      <c r="H95"/>
      <c r="I95" s="55" t="s">
        <v>191</v>
      </c>
      <c r="J95" s="55" t="s">
        <v>129</v>
      </c>
      <c r="K95" s="55" t="s">
        <v>196</v>
      </c>
      <c r="L95" s="55" t="s">
        <v>201</v>
      </c>
      <c r="M95" s="55" t="s">
        <v>128</v>
      </c>
      <c r="N95" s="55" t="s">
        <v>208</v>
      </c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</row>
    <row r="96" spans="7:507" x14ac:dyDescent="0.25">
      <c r="G96"/>
      <c r="H96" s="54" t="s">
        <v>212</v>
      </c>
      <c r="I96">
        <v>3.3683000820019515E-3</v>
      </c>
      <c r="J96">
        <v>6.8263835654597642</v>
      </c>
      <c r="K96">
        <v>3.3513410589876003E-3</v>
      </c>
      <c r="L96">
        <v>2.3574335318699013E-4</v>
      </c>
      <c r="M96">
        <v>-17.95947748447179</v>
      </c>
      <c r="N96">
        <v>-1.094280970391992E-3</v>
      </c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</row>
    <row r="97" spans="7:507" x14ac:dyDescent="0.25"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</row>
    <row r="98" spans="7:507" x14ac:dyDescent="0.25">
      <c r="G98"/>
      <c r="H98" s="54" t="s">
        <v>215</v>
      </c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</row>
    <row r="99" spans="7:507" x14ac:dyDescent="0.25">
      <c r="G99"/>
      <c r="H99" s="54" t="s">
        <v>211</v>
      </c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</row>
    <row r="100" spans="7:507" x14ac:dyDescent="0.25"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</row>
    <row r="101" spans="7:507" x14ac:dyDescent="0.25">
      <c r="G101"/>
      <c r="H101"/>
      <c r="I101" s="54">
        <v>-300</v>
      </c>
      <c r="J101" s="54">
        <v>-150</v>
      </c>
      <c r="K101" s="54">
        <v>-100</v>
      </c>
      <c r="L101" s="54">
        <v>-50</v>
      </c>
      <c r="M101" s="54">
        <v>-25</v>
      </c>
      <c r="N101" s="54">
        <v>0</v>
      </c>
      <c r="O101" s="54">
        <v>25</v>
      </c>
      <c r="P101" s="54">
        <v>50</v>
      </c>
      <c r="Q101" s="54">
        <v>100</v>
      </c>
      <c r="R101" s="54">
        <v>150</v>
      </c>
      <c r="S101" s="54">
        <v>300</v>
      </c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</row>
    <row r="102" spans="7:507" x14ac:dyDescent="0.25">
      <c r="G102"/>
      <c r="H102" s="54" t="s">
        <v>212</v>
      </c>
      <c r="I102">
        <v>-0.79784746702171105</v>
      </c>
      <c r="J102">
        <v>5.7448951831629529</v>
      </c>
      <c r="K102">
        <v>34.575082779206241</v>
      </c>
      <c r="L102">
        <v>-7.8378650282829767</v>
      </c>
      <c r="M102">
        <v>1.8841480592468542</v>
      </c>
      <c r="N102">
        <v>-23.642732012803208</v>
      </c>
      <c r="O102">
        <v>-3.215963454577377</v>
      </c>
      <c r="P102">
        <v>7.3623944704013411</v>
      </c>
      <c r="Q102">
        <v>-22.921738773683046</v>
      </c>
      <c r="R102">
        <v>0.99818345101903105</v>
      </c>
      <c r="S102">
        <v>-0.63894912381965696</v>
      </c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</row>
    <row r="103" spans="7:507" x14ac:dyDescent="0.25"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</row>
    <row r="104" spans="7:507" x14ac:dyDescent="0.25"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</row>
    <row r="105" spans="7:507" x14ac:dyDescent="0.25"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</row>
    <row r="106" spans="7:507" x14ac:dyDescent="0.25"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</row>
    <row r="107" spans="7:507" x14ac:dyDescent="0.25"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</row>
    <row r="108" spans="7:507" x14ac:dyDescent="0.25"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</row>
    <row r="109" spans="7:507" x14ac:dyDescent="0.25"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</row>
    <row r="110" spans="7:507" x14ac:dyDescent="0.25"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</row>
    <row r="111" spans="7:507" x14ac:dyDescent="0.25"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</row>
    <row r="112" spans="7:507" x14ac:dyDescent="0.25"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</row>
    <row r="113" spans="7:507" x14ac:dyDescent="0.25"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</row>
    <row r="114" spans="7:507" x14ac:dyDescent="0.25"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</row>
    <row r="115" spans="7:507" x14ac:dyDescent="0.25"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</row>
    <row r="116" spans="7:507" x14ac:dyDescent="0.25"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</row>
    <row r="117" spans="7:507" x14ac:dyDescent="0.25"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</row>
    <row r="118" spans="7:507" x14ac:dyDescent="0.25"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</row>
    <row r="119" spans="7:507" x14ac:dyDescent="0.25"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</row>
    <row r="120" spans="7:507" x14ac:dyDescent="0.25"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</row>
    <row r="121" spans="7:507" x14ac:dyDescent="0.25"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</row>
    <row r="122" spans="7:507" x14ac:dyDescent="0.25"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</row>
    <row r="123" spans="7:507" x14ac:dyDescent="0.25"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</row>
    <row r="124" spans="7:507" x14ac:dyDescent="0.25"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</row>
    <row r="125" spans="7:507" x14ac:dyDescent="0.25"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</row>
    <row r="126" spans="7:507" x14ac:dyDescent="0.25"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</row>
    <row r="127" spans="7:507" x14ac:dyDescent="0.25"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</row>
    <row r="128" spans="7:507" x14ac:dyDescent="0.25"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</row>
    <row r="129" spans="7:507" x14ac:dyDescent="0.25"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</row>
    <row r="130" spans="7:507" x14ac:dyDescent="0.25"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</row>
    <row r="131" spans="7:507" x14ac:dyDescent="0.25"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</row>
    <row r="132" spans="7:507" x14ac:dyDescent="0.25"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</row>
    <row r="133" spans="7:507" x14ac:dyDescent="0.25"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</row>
    <row r="134" spans="7:507" x14ac:dyDescent="0.25"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</row>
    <row r="135" spans="7:507" x14ac:dyDescent="0.25"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</row>
    <row r="136" spans="7:507" x14ac:dyDescent="0.25"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</row>
    <row r="137" spans="7:507" x14ac:dyDescent="0.25"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</row>
    <row r="138" spans="7:507" x14ac:dyDescent="0.25"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</row>
    <row r="139" spans="7:507" x14ac:dyDescent="0.25"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</row>
    <row r="140" spans="7:507" x14ac:dyDescent="0.25"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</row>
    <row r="141" spans="7:507" x14ac:dyDescent="0.25"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</row>
    <row r="142" spans="7:507" x14ac:dyDescent="0.25"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</row>
    <row r="143" spans="7:507" x14ac:dyDescent="0.25"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</row>
    <row r="144" spans="7:507" x14ac:dyDescent="0.25"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</row>
    <row r="145" spans="7:507" x14ac:dyDescent="0.25"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</row>
    <row r="146" spans="7:507" x14ac:dyDescent="0.25"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</row>
    <row r="147" spans="7:507" x14ac:dyDescent="0.25"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</row>
    <row r="148" spans="7:507" x14ac:dyDescent="0.25"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</row>
    <row r="149" spans="7:507" x14ac:dyDescent="0.25"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</row>
    <row r="150" spans="7:507" x14ac:dyDescent="0.25"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</row>
    <row r="151" spans="7:507" x14ac:dyDescent="0.25"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</row>
    <row r="152" spans="7:507" x14ac:dyDescent="0.25"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</row>
    <row r="153" spans="7:507" x14ac:dyDescent="0.25"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</row>
  </sheetData>
  <sheetProtection algorithmName="SHA-512" hashValue="NNUmRWNy2ok+/jFJEObEtibgekm7ONM9mc4EG8yrG9ifwHN3dacgqls2zaXbz3F/t35mQTaWM4I8nGG1L71Law==" saltValue="RdsNz1UlAzzpX40z5o7llg==" spinCount="100000" sheet="1" objects="1" scenarios="1" formatCells="0" formatColumns="0" formatRows="0" insertColumns="0" insertRows="0" insertHyperlinks="0" deleteColumns="0" deleteRows="0" sort="0" autoFilter="0" pivotTables="0"/>
  <conditionalFormatting sqref="F14:F104">
    <cfRule type="cellIs" dxfId="9" priority="2" stopIfTrue="1" operator="equal">
      <formula>"ERROR"</formula>
    </cfRule>
  </conditionalFormatting>
  <conditionalFormatting sqref="E18:E104">
    <cfRule type="cellIs" dxfId="8" priority="1" stopIfTrue="1" operator="equal">
      <formula>"ERROR"</formula>
    </cfRule>
  </conditionalFormatting>
  <pageMargins left="0.7" right="0.7" top="0.75" bottom="0.75" header="0.3" footer="0.3"/>
  <pageSetup paperSize="9" orientation="portrait" r:id="rId1"/>
  <headerFooter>
    <oddFooter>&amp;L&amp;1#&amp;"Calibri"&amp;1&amp;KFFFFFFC2 - Internal Natixis</oddFooter>
  </headerFooter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7C15B-DC48-4AD8-B92F-03B88CD8B536}">
  <dimension ref="A1:BT24"/>
  <sheetViews>
    <sheetView zoomScale="85" zoomScaleNormal="85" workbookViewId="0">
      <selection activeCell="U4" sqref="U4:V24"/>
    </sheetView>
  </sheetViews>
  <sheetFormatPr defaultColWidth="11.42578125" defaultRowHeight="15" x14ac:dyDescent="0.25"/>
  <cols>
    <col min="2" max="2" width="14.7109375" bestFit="1" customWidth="1"/>
    <col min="3" max="3" width="16.42578125" bestFit="1" customWidth="1"/>
    <col min="4" max="4" width="18.140625" bestFit="1" customWidth="1"/>
    <col min="5" max="5" width="16.42578125" bestFit="1" customWidth="1"/>
    <col min="6" max="6" width="18.140625" bestFit="1" customWidth="1"/>
    <col min="7" max="7" width="16.42578125" bestFit="1" customWidth="1"/>
    <col min="8" max="8" width="18.140625" bestFit="1" customWidth="1"/>
    <col min="9" max="9" width="16.42578125" bestFit="1" customWidth="1"/>
    <col min="10" max="10" width="18.140625" bestFit="1" customWidth="1"/>
    <col min="11" max="11" width="16.42578125" bestFit="1" customWidth="1"/>
    <col min="12" max="12" width="18.140625" bestFit="1" customWidth="1"/>
    <col min="13" max="13" width="16.42578125" bestFit="1" customWidth="1"/>
    <col min="14" max="14" width="18.140625" bestFit="1" customWidth="1"/>
    <col min="15" max="15" width="16.42578125" bestFit="1" customWidth="1"/>
    <col min="16" max="16" width="18.140625" bestFit="1" customWidth="1"/>
    <col min="17" max="17" width="16.42578125" bestFit="1" customWidth="1"/>
    <col min="18" max="18" width="18.140625" bestFit="1" customWidth="1"/>
    <col min="19" max="19" width="16.42578125" bestFit="1" customWidth="1"/>
    <col min="20" max="20" width="18.140625" bestFit="1" customWidth="1"/>
    <col min="21" max="21" width="16.42578125" bestFit="1" customWidth="1"/>
    <col min="22" max="22" width="18.140625" bestFit="1" customWidth="1"/>
    <col min="276" max="276" width="14.85546875" customWidth="1"/>
    <col min="277" max="277" width="23.28515625" bestFit="1" customWidth="1"/>
    <col min="278" max="278" width="25" bestFit="1" customWidth="1"/>
    <col min="532" max="532" width="14.85546875" customWidth="1"/>
    <col min="533" max="533" width="23.28515625" bestFit="1" customWidth="1"/>
    <col min="534" max="534" width="25" bestFit="1" customWidth="1"/>
    <col min="788" max="788" width="14.85546875" customWidth="1"/>
    <col min="789" max="789" width="23.28515625" bestFit="1" customWidth="1"/>
    <col min="790" max="790" width="25" bestFit="1" customWidth="1"/>
    <col min="1044" max="1044" width="14.85546875" customWidth="1"/>
    <col min="1045" max="1045" width="23.28515625" bestFit="1" customWidth="1"/>
    <col min="1046" max="1046" width="25" bestFit="1" customWidth="1"/>
    <col min="1300" max="1300" width="14.85546875" customWidth="1"/>
    <col min="1301" max="1301" width="23.28515625" bestFit="1" customWidth="1"/>
    <col min="1302" max="1302" width="25" bestFit="1" customWidth="1"/>
    <col min="1556" max="1556" width="14.85546875" customWidth="1"/>
    <col min="1557" max="1557" width="23.28515625" bestFit="1" customWidth="1"/>
    <col min="1558" max="1558" width="25" bestFit="1" customWidth="1"/>
    <col min="1812" max="1812" width="14.85546875" customWidth="1"/>
    <col min="1813" max="1813" width="23.28515625" bestFit="1" customWidth="1"/>
    <col min="1814" max="1814" width="25" bestFit="1" customWidth="1"/>
    <col min="2068" max="2068" width="14.85546875" customWidth="1"/>
    <col min="2069" max="2069" width="23.28515625" bestFit="1" customWidth="1"/>
    <col min="2070" max="2070" width="25" bestFit="1" customWidth="1"/>
    <col min="2324" max="2324" width="14.85546875" customWidth="1"/>
    <col min="2325" max="2325" width="23.28515625" bestFit="1" customWidth="1"/>
    <col min="2326" max="2326" width="25" bestFit="1" customWidth="1"/>
    <col min="2580" max="2580" width="14.85546875" customWidth="1"/>
    <col min="2581" max="2581" width="23.28515625" bestFit="1" customWidth="1"/>
    <col min="2582" max="2582" width="25" bestFit="1" customWidth="1"/>
    <col min="2836" max="2836" width="14.85546875" customWidth="1"/>
    <col min="2837" max="2837" width="23.28515625" bestFit="1" customWidth="1"/>
    <col min="2838" max="2838" width="25" bestFit="1" customWidth="1"/>
    <col min="3092" max="3092" width="14.85546875" customWidth="1"/>
    <col min="3093" max="3093" width="23.28515625" bestFit="1" customWidth="1"/>
    <col min="3094" max="3094" width="25" bestFit="1" customWidth="1"/>
    <col min="3348" max="3348" width="14.85546875" customWidth="1"/>
    <col min="3349" max="3349" width="23.28515625" bestFit="1" customWidth="1"/>
    <col min="3350" max="3350" width="25" bestFit="1" customWidth="1"/>
    <col min="3604" max="3604" width="14.85546875" customWidth="1"/>
    <col min="3605" max="3605" width="23.28515625" bestFit="1" customWidth="1"/>
    <col min="3606" max="3606" width="25" bestFit="1" customWidth="1"/>
    <col min="3860" max="3860" width="14.85546875" customWidth="1"/>
    <col min="3861" max="3861" width="23.28515625" bestFit="1" customWidth="1"/>
    <col min="3862" max="3862" width="25" bestFit="1" customWidth="1"/>
    <col min="4116" max="4116" width="14.85546875" customWidth="1"/>
    <col min="4117" max="4117" width="23.28515625" bestFit="1" customWidth="1"/>
    <col min="4118" max="4118" width="25" bestFit="1" customWidth="1"/>
    <col min="4372" max="4372" width="14.85546875" customWidth="1"/>
    <col min="4373" max="4373" width="23.28515625" bestFit="1" customWidth="1"/>
    <col min="4374" max="4374" width="25" bestFit="1" customWidth="1"/>
    <col min="4628" max="4628" width="14.85546875" customWidth="1"/>
    <col min="4629" max="4629" width="23.28515625" bestFit="1" customWidth="1"/>
    <col min="4630" max="4630" width="25" bestFit="1" customWidth="1"/>
    <col min="4884" max="4884" width="14.85546875" customWidth="1"/>
    <col min="4885" max="4885" width="23.28515625" bestFit="1" customWidth="1"/>
    <col min="4886" max="4886" width="25" bestFit="1" customWidth="1"/>
    <col min="5140" max="5140" width="14.85546875" customWidth="1"/>
    <col min="5141" max="5141" width="23.28515625" bestFit="1" customWidth="1"/>
    <col min="5142" max="5142" width="25" bestFit="1" customWidth="1"/>
    <col min="5396" max="5396" width="14.85546875" customWidth="1"/>
    <col min="5397" max="5397" width="23.28515625" bestFit="1" customWidth="1"/>
    <col min="5398" max="5398" width="25" bestFit="1" customWidth="1"/>
    <col min="5652" max="5652" width="14.85546875" customWidth="1"/>
    <col min="5653" max="5653" width="23.28515625" bestFit="1" customWidth="1"/>
    <col min="5654" max="5654" width="25" bestFit="1" customWidth="1"/>
    <col min="5908" max="5908" width="14.85546875" customWidth="1"/>
    <col min="5909" max="5909" width="23.28515625" bestFit="1" customWidth="1"/>
    <col min="5910" max="5910" width="25" bestFit="1" customWidth="1"/>
    <col min="6164" max="6164" width="14.85546875" customWidth="1"/>
    <col min="6165" max="6165" width="23.28515625" bestFit="1" customWidth="1"/>
    <col min="6166" max="6166" width="25" bestFit="1" customWidth="1"/>
    <col min="6420" max="6420" width="14.85546875" customWidth="1"/>
    <col min="6421" max="6421" width="23.28515625" bestFit="1" customWidth="1"/>
    <col min="6422" max="6422" width="25" bestFit="1" customWidth="1"/>
    <col min="6676" max="6676" width="14.85546875" customWidth="1"/>
    <col min="6677" max="6677" width="23.28515625" bestFit="1" customWidth="1"/>
    <col min="6678" max="6678" width="25" bestFit="1" customWidth="1"/>
    <col min="6932" max="6932" width="14.85546875" customWidth="1"/>
    <col min="6933" max="6933" width="23.28515625" bestFit="1" customWidth="1"/>
    <col min="6934" max="6934" width="25" bestFit="1" customWidth="1"/>
    <col min="7188" max="7188" width="14.85546875" customWidth="1"/>
    <col min="7189" max="7189" width="23.28515625" bestFit="1" customWidth="1"/>
    <col min="7190" max="7190" width="25" bestFit="1" customWidth="1"/>
    <col min="7444" max="7444" width="14.85546875" customWidth="1"/>
    <col min="7445" max="7445" width="23.28515625" bestFit="1" customWidth="1"/>
    <col min="7446" max="7446" width="25" bestFit="1" customWidth="1"/>
    <col min="7700" max="7700" width="14.85546875" customWidth="1"/>
    <col min="7701" max="7701" width="23.28515625" bestFit="1" customWidth="1"/>
    <col min="7702" max="7702" width="25" bestFit="1" customWidth="1"/>
    <col min="7956" max="7956" width="14.85546875" customWidth="1"/>
    <col min="7957" max="7957" width="23.28515625" bestFit="1" customWidth="1"/>
    <col min="7958" max="7958" width="25" bestFit="1" customWidth="1"/>
    <col min="8212" max="8212" width="14.85546875" customWidth="1"/>
    <col min="8213" max="8213" width="23.28515625" bestFit="1" customWidth="1"/>
    <col min="8214" max="8214" width="25" bestFit="1" customWidth="1"/>
    <col min="8468" max="8468" width="14.85546875" customWidth="1"/>
    <col min="8469" max="8469" width="23.28515625" bestFit="1" customWidth="1"/>
    <col min="8470" max="8470" width="25" bestFit="1" customWidth="1"/>
    <col min="8724" max="8724" width="14.85546875" customWidth="1"/>
    <col min="8725" max="8725" width="23.28515625" bestFit="1" customWidth="1"/>
    <col min="8726" max="8726" width="25" bestFit="1" customWidth="1"/>
    <col min="8980" max="8980" width="14.85546875" customWidth="1"/>
    <col min="8981" max="8981" width="23.28515625" bestFit="1" customWidth="1"/>
    <col min="8982" max="8982" width="25" bestFit="1" customWidth="1"/>
    <col min="9236" max="9236" width="14.85546875" customWidth="1"/>
    <col min="9237" max="9237" width="23.28515625" bestFit="1" customWidth="1"/>
    <col min="9238" max="9238" width="25" bestFit="1" customWidth="1"/>
    <col min="9492" max="9492" width="14.85546875" customWidth="1"/>
    <col min="9493" max="9493" width="23.28515625" bestFit="1" customWidth="1"/>
    <col min="9494" max="9494" width="25" bestFit="1" customWidth="1"/>
    <col min="9748" max="9748" width="14.85546875" customWidth="1"/>
    <col min="9749" max="9749" width="23.28515625" bestFit="1" customWidth="1"/>
    <col min="9750" max="9750" width="25" bestFit="1" customWidth="1"/>
    <col min="10004" max="10004" width="14.85546875" customWidth="1"/>
    <col min="10005" max="10005" width="23.28515625" bestFit="1" customWidth="1"/>
    <col min="10006" max="10006" width="25" bestFit="1" customWidth="1"/>
    <col min="10260" max="10260" width="14.85546875" customWidth="1"/>
    <col min="10261" max="10261" width="23.28515625" bestFit="1" customWidth="1"/>
    <col min="10262" max="10262" width="25" bestFit="1" customWidth="1"/>
    <col min="10516" max="10516" width="14.85546875" customWidth="1"/>
    <col min="10517" max="10517" width="23.28515625" bestFit="1" customWidth="1"/>
    <col min="10518" max="10518" width="25" bestFit="1" customWidth="1"/>
    <col min="10772" max="10772" width="14.85546875" customWidth="1"/>
    <col min="10773" max="10773" width="23.28515625" bestFit="1" customWidth="1"/>
    <col min="10774" max="10774" width="25" bestFit="1" customWidth="1"/>
    <col min="11028" max="11028" width="14.85546875" customWidth="1"/>
    <col min="11029" max="11029" width="23.28515625" bestFit="1" customWidth="1"/>
    <col min="11030" max="11030" width="25" bestFit="1" customWidth="1"/>
    <col min="11284" max="11284" width="14.85546875" customWidth="1"/>
    <col min="11285" max="11285" width="23.28515625" bestFit="1" customWidth="1"/>
    <col min="11286" max="11286" width="25" bestFit="1" customWidth="1"/>
    <col min="11540" max="11540" width="14.85546875" customWidth="1"/>
    <col min="11541" max="11541" width="23.28515625" bestFit="1" customWidth="1"/>
    <col min="11542" max="11542" width="25" bestFit="1" customWidth="1"/>
    <col min="11796" max="11796" width="14.85546875" customWidth="1"/>
    <col min="11797" max="11797" width="23.28515625" bestFit="1" customWidth="1"/>
    <col min="11798" max="11798" width="25" bestFit="1" customWidth="1"/>
    <col min="12052" max="12052" width="14.85546875" customWidth="1"/>
    <col min="12053" max="12053" width="23.28515625" bestFit="1" customWidth="1"/>
    <col min="12054" max="12054" width="25" bestFit="1" customWidth="1"/>
    <col min="12308" max="12308" width="14.85546875" customWidth="1"/>
    <col min="12309" max="12309" width="23.28515625" bestFit="1" customWidth="1"/>
    <col min="12310" max="12310" width="25" bestFit="1" customWidth="1"/>
    <col min="12564" max="12564" width="14.85546875" customWidth="1"/>
    <col min="12565" max="12565" width="23.28515625" bestFit="1" customWidth="1"/>
    <col min="12566" max="12566" width="25" bestFit="1" customWidth="1"/>
    <col min="12820" max="12820" width="14.85546875" customWidth="1"/>
    <col min="12821" max="12821" width="23.28515625" bestFit="1" customWidth="1"/>
    <col min="12822" max="12822" width="25" bestFit="1" customWidth="1"/>
    <col min="13076" max="13076" width="14.85546875" customWidth="1"/>
    <col min="13077" max="13077" width="23.28515625" bestFit="1" customWidth="1"/>
    <col min="13078" max="13078" width="25" bestFit="1" customWidth="1"/>
    <col min="13332" max="13332" width="14.85546875" customWidth="1"/>
    <col min="13333" max="13333" width="23.28515625" bestFit="1" customWidth="1"/>
    <col min="13334" max="13334" width="25" bestFit="1" customWidth="1"/>
    <col min="13588" max="13588" width="14.85546875" customWidth="1"/>
    <col min="13589" max="13589" width="23.28515625" bestFit="1" customWidth="1"/>
    <col min="13590" max="13590" width="25" bestFit="1" customWidth="1"/>
    <col min="13844" max="13844" width="14.85546875" customWidth="1"/>
    <col min="13845" max="13845" width="23.28515625" bestFit="1" customWidth="1"/>
    <col min="13846" max="13846" width="25" bestFit="1" customWidth="1"/>
    <col min="14100" max="14100" width="14.85546875" customWidth="1"/>
    <col min="14101" max="14101" width="23.28515625" bestFit="1" customWidth="1"/>
    <col min="14102" max="14102" width="25" bestFit="1" customWidth="1"/>
    <col min="14356" max="14356" width="14.85546875" customWidth="1"/>
    <col min="14357" max="14357" width="23.28515625" bestFit="1" customWidth="1"/>
    <col min="14358" max="14358" width="25" bestFit="1" customWidth="1"/>
    <col min="14612" max="14612" width="14.85546875" customWidth="1"/>
    <col min="14613" max="14613" width="23.28515625" bestFit="1" customWidth="1"/>
    <col min="14614" max="14614" width="25" bestFit="1" customWidth="1"/>
    <col min="14868" max="14868" width="14.85546875" customWidth="1"/>
    <col min="14869" max="14869" width="23.28515625" bestFit="1" customWidth="1"/>
    <col min="14870" max="14870" width="25" bestFit="1" customWidth="1"/>
    <col min="15124" max="15124" width="14.85546875" customWidth="1"/>
    <col min="15125" max="15125" width="23.28515625" bestFit="1" customWidth="1"/>
    <col min="15126" max="15126" width="25" bestFit="1" customWidth="1"/>
    <col min="15380" max="15380" width="14.85546875" customWidth="1"/>
    <col min="15381" max="15381" width="23.28515625" bestFit="1" customWidth="1"/>
    <col min="15382" max="15382" width="25" bestFit="1" customWidth="1"/>
    <col min="15636" max="15636" width="14.85546875" customWidth="1"/>
    <col min="15637" max="15637" width="23.28515625" bestFit="1" customWidth="1"/>
    <col min="15638" max="15638" width="25" bestFit="1" customWidth="1"/>
    <col min="15892" max="15892" width="14.85546875" customWidth="1"/>
    <col min="15893" max="15893" width="23.28515625" bestFit="1" customWidth="1"/>
    <col min="15894" max="15894" width="25" bestFit="1" customWidth="1"/>
    <col min="16148" max="16148" width="14.85546875" customWidth="1"/>
    <col min="16149" max="16149" width="23.28515625" bestFit="1" customWidth="1"/>
    <col min="16150" max="16150" width="25" bestFit="1" customWidth="1"/>
  </cols>
  <sheetData>
    <row r="1" spans="1:72" ht="34.5" customHeight="1" x14ac:dyDescent="0.25">
      <c r="A1" s="2"/>
      <c r="B1" s="2" t="s">
        <v>221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3"/>
    </row>
    <row r="4" spans="1:72" x14ac:dyDescent="0.25">
      <c r="C4" s="68" t="s">
        <v>8</v>
      </c>
      <c r="D4" s="68"/>
      <c r="E4" s="68" t="s">
        <v>133</v>
      </c>
      <c r="F4" s="68"/>
      <c r="G4" s="68" t="s">
        <v>134</v>
      </c>
      <c r="H4" s="68"/>
      <c r="I4" s="68" t="s">
        <v>135</v>
      </c>
      <c r="J4" s="68"/>
      <c r="K4" s="68" t="s">
        <v>136</v>
      </c>
      <c r="L4" s="68"/>
      <c r="M4" s="68" t="s">
        <v>137</v>
      </c>
      <c r="N4" s="68"/>
      <c r="O4" s="68" t="s">
        <v>138</v>
      </c>
      <c r="P4" s="68"/>
      <c r="Q4" s="68" t="s">
        <v>139</v>
      </c>
      <c r="R4" s="68"/>
      <c r="S4" s="68" t="s">
        <v>140</v>
      </c>
      <c r="T4" s="68"/>
      <c r="U4" s="68" t="s">
        <v>141</v>
      </c>
      <c r="V4" s="68"/>
    </row>
    <row r="5" spans="1:72" x14ac:dyDescent="0.25">
      <c r="B5" s="56" t="s">
        <v>8</v>
      </c>
      <c r="C5" s="69">
        <v>8.9164770493861329</v>
      </c>
      <c r="D5" s="70"/>
      <c r="E5" s="69">
        <v>8.9164770493861329</v>
      </c>
      <c r="F5" s="70"/>
      <c r="G5" s="69">
        <v>158.61075113572832</v>
      </c>
      <c r="H5" s="70"/>
      <c r="I5" s="69">
        <v>361.26659442257801</v>
      </c>
      <c r="J5" s="70"/>
      <c r="K5" s="69">
        <v>-361.26659442257801</v>
      </c>
      <c r="L5" s="70"/>
      <c r="M5" s="69">
        <v>0</v>
      </c>
      <c r="N5" s="70"/>
      <c r="O5" s="69">
        <v>0</v>
      </c>
      <c r="P5" s="70"/>
      <c r="Q5" s="69">
        <v>-234.28663638217739</v>
      </c>
      <c r="R5" s="70"/>
      <c r="S5" s="69">
        <v>175.75066510147607</v>
      </c>
      <c r="T5" s="70"/>
      <c r="U5" s="69">
        <v>-18.124482244047769</v>
      </c>
      <c r="V5" s="70"/>
    </row>
    <row r="6" spans="1:72" x14ac:dyDescent="0.25">
      <c r="B6" s="56" t="s">
        <v>9</v>
      </c>
      <c r="C6" s="69">
        <v>7.212561113625976E-2</v>
      </c>
      <c r="D6" s="70"/>
      <c r="E6" s="69">
        <v>7.212561113625976E-2</v>
      </c>
      <c r="F6" s="70"/>
      <c r="G6" s="69">
        <v>0.18866585596072588</v>
      </c>
      <c r="H6" s="70"/>
      <c r="I6" s="69">
        <v>0.19895811520885032</v>
      </c>
      <c r="J6" s="70"/>
      <c r="K6" s="69">
        <v>0.19895811520885032</v>
      </c>
      <c r="L6" s="70"/>
      <c r="M6" s="69">
        <v>0</v>
      </c>
      <c r="N6" s="70"/>
      <c r="O6" s="69">
        <v>0</v>
      </c>
      <c r="P6" s="70"/>
      <c r="Q6" s="69">
        <v>0.27411444375169169</v>
      </c>
      <c r="R6" s="70"/>
      <c r="S6" s="69">
        <v>0.18233141578919576</v>
      </c>
      <c r="T6" s="70"/>
      <c r="U6" s="69">
        <v>2.275808187331553E-2</v>
      </c>
      <c r="V6" s="70"/>
    </row>
    <row r="7" spans="1:72" x14ac:dyDescent="0.25">
      <c r="B7" s="71" t="s">
        <v>222</v>
      </c>
      <c r="C7" s="74" t="s">
        <v>223</v>
      </c>
      <c r="D7" s="75" t="s">
        <v>224</v>
      </c>
      <c r="E7" s="74" t="s">
        <v>223</v>
      </c>
      <c r="F7" s="75" t="s">
        <v>224</v>
      </c>
      <c r="G7" s="74" t="s">
        <v>223</v>
      </c>
      <c r="H7" s="75" t="s">
        <v>224</v>
      </c>
      <c r="I7" s="74" t="s">
        <v>223</v>
      </c>
      <c r="J7" s="75" t="s">
        <v>224</v>
      </c>
      <c r="K7" s="74" t="s">
        <v>223</v>
      </c>
      <c r="L7" s="75" t="s">
        <v>224</v>
      </c>
      <c r="M7" s="74" t="s">
        <v>223</v>
      </c>
      <c r="N7" s="75" t="s">
        <v>224</v>
      </c>
      <c r="O7" s="74" t="s">
        <v>223</v>
      </c>
      <c r="P7" s="75" t="s">
        <v>224</v>
      </c>
      <c r="Q7" s="74" t="s">
        <v>223</v>
      </c>
      <c r="R7" s="75" t="s">
        <v>224</v>
      </c>
      <c r="S7" s="74" t="s">
        <v>223</v>
      </c>
      <c r="T7" s="75" t="s">
        <v>224</v>
      </c>
      <c r="U7" s="74" t="s">
        <v>223</v>
      </c>
      <c r="V7" s="74" t="s">
        <v>224</v>
      </c>
    </row>
    <row r="8" spans="1:72" x14ac:dyDescent="0.25">
      <c r="B8" s="72">
        <v>22282</v>
      </c>
      <c r="C8" s="60">
        <v>0</v>
      </c>
      <c r="D8" s="58">
        <v>0</v>
      </c>
      <c r="E8" s="60">
        <v>0</v>
      </c>
      <c r="F8" s="58">
        <v>0</v>
      </c>
      <c r="G8" s="60">
        <v>0</v>
      </c>
      <c r="H8" s="58">
        <v>0</v>
      </c>
      <c r="I8" s="60">
        <v>0</v>
      </c>
      <c r="J8" s="58">
        <v>0</v>
      </c>
      <c r="K8" s="60">
        <v>0</v>
      </c>
      <c r="L8" s="58">
        <v>0</v>
      </c>
      <c r="M8" s="60">
        <v>0</v>
      </c>
      <c r="N8" s="58">
        <v>0</v>
      </c>
      <c r="O8" s="60">
        <v>0</v>
      </c>
      <c r="P8" s="58">
        <v>0</v>
      </c>
      <c r="Q8" s="60">
        <v>0</v>
      </c>
      <c r="R8" s="58">
        <v>0</v>
      </c>
      <c r="S8" s="60">
        <v>0</v>
      </c>
      <c r="T8" s="58">
        <v>0</v>
      </c>
      <c r="U8" s="60">
        <v>0</v>
      </c>
      <c r="V8" s="60">
        <v>0</v>
      </c>
    </row>
    <row r="9" spans="1:72" x14ac:dyDescent="0.25">
      <c r="B9" s="72">
        <v>45105</v>
      </c>
      <c r="C9" s="60">
        <v>0</v>
      </c>
      <c r="D9" s="58">
        <v>0</v>
      </c>
      <c r="E9" s="60">
        <v>0</v>
      </c>
      <c r="F9" s="58">
        <v>0</v>
      </c>
      <c r="G9" s="60">
        <v>0</v>
      </c>
      <c r="H9" s="58">
        <v>0</v>
      </c>
      <c r="I9" s="60">
        <v>0</v>
      </c>
      <c r="J9" s="58">
        <v>0</v>
      </c>
      <c r="K9" s="60">
        <v>0</v>
      </c>
      <c r="L9" s="58">
        <v>0</v>
      </c>
      <c r="M9" s="60">
        <v>0</v>
      </c>
      <c r="N9" s="58">
        <v>0</v>
      </c>
      <c r="O9" s="60">
        <v>0</v>
      </c>
      <c r="P9" s="58">
        <v>0</v>
      </c>
      <c r="Q9" s="60">
        <v>0</v>
      </c>
      <c r="R9" s="58">
        <v>0</v>
      </c>
      <c r="S9" s="60">
        <v>0</v>
      </c>
      <c r="T9" s="58">
        <v>0</v>
      </c>
      <c r="U9" s="60">
        <v>0</v>
      </c>
      <c r="V9" s="60">
        <v>0</v>
      </c>
    </row>
    <row r="10" spans="1:72" x14ac:dyDescent="0.25">
      <c r="B10" s="72">
        <v>45470</v>
      </c>
      <c r="C10" s="60">
        <v>0</v>
      </c>
      <c r="D10" s="58">
        <v>0</v>
      </c>
      <c r="E10" s="60">
        <v>0</v>
      </c>
      <c r="F10" s="58">
        <v>0</v>
      </c>
      <c r="G10" s="60">
        <v>0</v>
      </c>
      <c r="H10" s="58">
        <v>0</v>
      </c>
      <c r="I10" s="60">
        <v>0</v>
      </c>
      <c r="J10" s="58">
        <v>0</v>
      </c>
      <c r="K10" s="60">
        <v>0</v>
      </c>
      <c r="L10" s="58">
        <v>0</v>
      </c>
      <c r="M10" s="60">
        <v>0</v>
      </c>
      <c r="N10" s="58">
        <v>0</v>
      </c>
      <c r="O10" s="60">
        <v>0</v>
      </c>
      <c r="P10" s="58">
        <v>0</v>
      </c>
      <c r="Q10" s="60">
        <v>0</v>
      </c>
      <c r="R10" s="58">
        <v>0</v>
      </c>
      <c r="S10" s="60">
        <v>0</v>
      </c>
      <c r="T10" s="58">
        <v>0</v>
      </c>
      <c r="U10" s="60">
        <v>0</v>
      </c>
      <c r="V10" s="60">
        <v>0</v>
      </c>
    </row>
    <row r="11" spans="1:72" x14ac:dyDescent="0.25">
      <c r="B11" s="72">
        <v>45834</v>
      </c>
      <c r="C11" s="60">
        <v>0</v>
      </c>
      <c r="D11" s="58">
        <v>0</v>
      </c>
      <c r="E11" s="60">
        <v>0</v>
      </c>
      <c r="F11" s="58">
        <v>0</v>
      </c>
      <c r="G11" s="60">
        <v>0</v>
      </c>
      <c r="H11" s="58">
        <v>0</v>
      </c>
      <c r="I11" s="60">
        <v>0</v>
      </c>
      <c r="J11" s="58">
        <v>0</v>
      </c>
      <c r="K11" s="60">
        <v>0</v>
      </c>
      <c r="L11" s="58">
        <v>0</v>
      </c>
      <c r="M11" s="60">
        <v>0</v>
      </c>
      <c r="N11" s="58">
        <v>0</v>
      </c>
      <c r="O11" s="60">
        <v>0</v>
      </c>
      <c r="P11" s="58">
        <v>0</v>
      </c>
      <c r="Q11" s="60">
        <v>0</v>
      </c>
      <c r="R11" s="58">
        <v>0</v>
      </c>
      <c r="S11" s="60">
        <v>0</v>
      </c>
      <c r="T11" s="58">
        <v>0</v>
      </c>
      <c r="U11" s="60">
        <v>0</v>
      </c>
      <c r="V11" s="60">
        <v>0</v>
      </c>
    </row>
    <row r="12" spans="1:72" x14ac:dyDescent="0.25">
      <c r="B12" s="72">
        <v>46199</v>
      </c>
      <c r="C12" s="60">
        <v>0</v>
      </c>
      <c r="D12" s="58">
        <v>0</v>
      </c>
      <c r="E12" s="60">
        <v>0</v>
      </c>
      <c r="F12" s="58">
        <v>0</v>
      </c>
      <c r="G12" s="60">
        <v>0</v>
      </c>
      <c r="H12" s="58">
        <v>0</v>
      </c>
      <c r="I12" s="60">
        <v>0</v>
      </c>
      <c r="J12" s="58">
        <v>0</v>
      </c>
      <c r="K12" s="60">
        <v>0</v>
      </c>
      <c r="L12" s="58">
        <v>0</v>
      </c>
      <c r="M12" s="60">
        <v>0</v>
      </c>
      <c r="N12" s="58">
        <v>0</v>
      </c>
      <c r="O12" s="60">
        <v>0</v>
      </c>
      <c r="P12" s="58">
        <v>0</v>
      </c>
      <c r="Q12" s="60">
        <v>0</v>
      </c>
      <c r="R12" s="58">
        <v>0</v>
      </c>
      <c r="S12" s="60">
        <v>0</v>
      </c>
      <c r="T12" s="58">
        <v>0</v>
      </c>
      <c r="U12" s="60">
        <v>0</v>
      </c>
      <c r="V12" s="60">
        <v>0</v>
      </c>
    </row>
    <row r="13" spans="1:72" x14ac:dyDescent="0.25">
      <c r="B13" s="72">
        <v>46566</v>
      </c>
      <c r="C13" s="60">
        <v>0</v>
      </c>
      <c r="D13" s="58">
        <v>0</v>
      </c>
      <c r="E13" s="60">
        <v>0</v>
      </c>
      <c r="F13" s="58">
        <v>0</v>
      </c>
      <c r="G13" s="60">
        <v>0</v>
      </c>
      <c r="H13" s="58">
        <v>0</v>
      </c>
      <c r="I13" s="60">
        <v>0</v>
      </c>
      <c r="J13" s="58">
        <v>0</v>
      </c>
      <c r="K13" s="60">
        <v>0</v>
      </c>
      <c r="L13" s="58">
        <v>0</v>
      </c>
      <c r="M13" s="60">
        <v>0</v>
      </c>
      <c r="N13" s="58">
        <v>0</v>
      </c>
      <c r="O13" s="60">
        <v>0</v>
      </c>
      <c r="P13" s="58">
        <v>0</v>
      </c>
      <c r="Q13" s="60">
        <v>0</v>
      </c>
      <c r="R13" s="58">
        <v>0</v>
      </c>
      <c r="S13" s="60">
        <v>0</v>
      </c>
      <c r="T13" s="58">
        <v>0</v>
      </c>
      <c r="U13" s="60">
        <v>0</v>
      </c>
      <c r="V13" s="60">
        <v>0</v>
      </c>
    </row>
    <row r="14" spans="1:72" x14ac:dyDescent="0.25">
      <c r="B14" s="72">
        <v>46932</v>
      </c>
      <c r="C14" s="60">
        <v>0</v>
      </c>
      <c r="D14" s="58">
        <v>0</v>
      </c>
      <c r="E14" s="60">
        <v>0</v>
      </c>
      <c r="F14" s="58">
        <v>0</v>
      </c>
      <c r="G14" s="60">
        <v>0</v>
      </c>
      <c r="H14" s="58">
        <v>0</v>
      </c>
      <c r="I14" s="60">
        <v>0</v>
      </c>
      <c r="J14" s="58">
        <v>0</v>
      </c>
      <c r="K14" s="60">
        <v>0</v>
      </c>
      <c r="L14" s="58">
        <v>0</v>
      </c>
      <c r="M14" s="60">
        <v>0</v>
      </c>
      <c r="N14" s="58">
        <v>0</v>
      </c>
      <c r="O14" s="60">
        <v>0</v>
      </c>
      <c r="P14" s="58">
        <v>0</v>
      </c>
      <c r="Q14" s="60">
        <v>0</v>
      </c>
      <c r="R14" s="58">
        <v>0</v>
      </c>
      <c r="S14" s="60">
        <v>0</v>
      </c>
      <c r="T14" s="58">
        <v>0</v>
      </c>
      <c r="U14" s="60">
        <v>0</v>
      </c>
      <c r="V14" s="60">
        <v>0</v>
      </c>
    </row>
    <row r="15" spans="1:72" x14ac:dyDescent="0.25">
      <c r="B15" s="72">
        <v>47297</v>
      </c>
      <c r="C15" s="60">
        <v>0</v>
      </c>
      <c r="D15" s="58">
        <v>0</v>
      </c>
      <c r="E15" s="60">
        <v>0</v>
      </c>
      <c r="F15" s="58">
        <v>0</v>
      </c>
      <c r="G15" s="60">
        <v>0</v>
      </c>
      <c r="H15" s="58">
        <v>0</v>
      </c>
      <c r="I15" s="60">
        <v>0</v>
      </c>
      <c r="J15" s="58">
        <v>0</v>
      </c>
      <c r="K15" s="60">
        <v>0</v>
      </c>
      <c r="L15" s="58">
        <v>0</v>
      </c>
      <c r="M15" s="60">
        <v>0</v>
      </c>
      <c r="N15" s="58">
        <v>0</v>
      </c>
      <c r="O15" s="60">
        <v>0</v>
      </c>
      <c r="P15" s="58">
        <v>0</v>
      </c>
      <c r="Q15" s="60">
        <v>0</v>
      </c>
      <c r="R15" s="58">
        <v>0</v>
      </c>
      <c r="S15" s="60">
        <v>0</v>
      </c>
      <c r="T15" s="58">
        <v>0</v>
      </c>
      <c r="U15" s="60">
        <v>0</v>
      </c>
      <c r="V15" s="60">
        <v>0</v>
      </c>
    </row>
    <row r="16" spans="1:72" x14ac:dyDescent="0.25">
      <c r="B16" s="72">
        <v>47661</v>
      </c>
      <c r="C16" s="60">
        <v>0</v>
      </c>
      <c r="D16" s="58">
        <v>0</v>
      </c>
      <c r="E16" s="60">
        <v>0</v>
      </c>
      <c r="F16" s="58">
        <v>0</v>
      </c>
      <c r="G16" s="60">
        <v>0</v>
      </c>
      <c r="H16" s="58">
        <v>0</v>
      </c>
      <c r="I16" s="60">
        <v>0</v>
      </c>
      <c r="J16" s="58">
        <v>0</v>
      </c>
      <c r="K16" s="60">
        <v>0</v>
      </c>
      <c r="L16" s="58">
        <v>0</v>
      </c>
      <c r="M16" s="60">
        <v>0</v>
      </c>
      <c r="N16" s="58">
        <v>0</v>
      </c>
      <c r="O16" s="60">
        <v>0</v>
      </c>
      <c r="P16" s="58">
        <v>0</v>
      </c>
      <c r="Q16" s="60">
        <v>0</v>
      </c>
      <c r="R16" s="58">
        <v>0</v>
      </c>
      <c r="S16" s="60">
        <v>0</v>
      </c>
      <c r="T16" s="58">
        <v>0</v>
      </c>
      <c r="U16" s="60">
        <v>0</v>
      </c>
      <c r="V16" s="60">
        <v>0</v>
      </c>
    </row>
    <row r="17" spans="2:22" x14ac:dyDescent="0.25">
      <c r="B17" s="72">
        <v>48025</v>
      </c>
      <c r="C17" s="60">
        <v>0</v>
      </c>
      <c r="D17" s="58">
        <v>0</v>
      </c>
      <c r="E17" s="60">
        <v>0</v>
      </c>
      <c r="F17" s="58">
        <v>0</v>
      </c>
      <c r="G17" s="60">
        <v>0</v>
      </c>
      <c r="H17" s="58">
        <v>0</v>
      </c>
      <c r="I17" s="60">
        <v>0</v>
      </c>
      <c r="J17" s="58">
        <v>0</v>
      </c>
      <c r="K17" s="60">
        <v>0</v>
      </c>
      <c r="L17" s="58">
        <v>0</v>
      </c>
      <c r="M17" s="60">
        <v>0</v>
      </c>
      <c r="N17" s="58">
        <v>0</v>
      </c>
      <c r="O17" s="60">
        <v>0</v>
      </c>
      <c r="P17" s="58">
        <v>0</v>
      </c>
      <c r="Q17" s="60">
        <v>0</v>
      </c>
      <c r="R17" s="58">
        <v>0</v>
      </c>
      <c r="S17" s="60">
        <v>0</v>
      </c>
      <c r="T17" s="58">
        <v>0</v>
      </c>
      <c r="U17" s="60">
        <v>0</v>
      </c>
      <c r="V17" s="60">
        <v>0</v>
      </c>
    </row>
    <row r="18" spans="2:22" x14ac:dyDescent="0.25">
      <c r="B18" s="72">
        <v>48393</v>
      </c>
      <c r="C18" s="60">
        <v>0</v>
      </c>
      <c r="D18" s="58">
        <v>0</v>
      </c>
      <c r="E18" s="60">
        <v>0</v>
      </c>
      <c r="F18" s="58">
        <v>0</v>
      </c>
      <c r="G18" s="60">
        <v>0</v>
      </c>
      <c r="H18" s="58">
        <v>0</v>
      </c>
      <c r="I18" s="60">
        <v>0</v>
      </c>
      <c r="J18" s="58">
        <v>0</v>
      </c>
      <c r="K18" s="60">
        <v>0</v>
      </c>
      <c r="L18" s="58">
        <v>0</v>
      </c>
      <c r="M18" s="60">
        <v>0</v>
      </c>
      <c r="N18" s="58">
        <v>0</v>
      </c>
      <c r="O18" s="60">
        <v>0</v>
      </c>
      <c r="P18" s="58">
        <v>0</v>
      </c>
      <c r="Q18" s="60">
        <v>0</v>
      </c>
      <c r="R18" s="58">
        <v>0</v>
      </c>
      <c r="S18" s="60">
        <v>0</v>
      </c>
      <c r="T18" s="58">
        <v>0</v>
      </c>
      <c r="U18" s="60">
        <v>0</v>
      </c>
      <c r="V18" s="60">
        <v>0</v>
      </c>
    </row>
    <row r="19" spans="2:22" x14ac:dyDescent="0.25">
      <c r="B19" s="72">
        <v>48758</v>
      </c>
      <c r="C19" s="60">
        <v>0</v>
      </c>
      <c r="D19" s="58">
        <v>0</v>
      </c>
      <c r="E19" s="60">
        <v>0</v>
      </c>
      <c r="F19" s="58">
        <v>0</v>
      </c>
      <c r="G19" s="60">
        <v>0</v>
      </c>
      <c r="H19" s="58">
        <v>0</v>
      </c>
      <c r="I19" s="60">
        <v>0</v>
      </c>
      <c r="J19" s="58">
        <v>0</v>
      </c>
      <c r="K19" s="60">
        <v>0</v>
      </c>
      <c r="L19" s="58">
        <v>0</v>
      </c>
      <c r="M19" s="60">
        <v>0</v>
      </c>
      <c r="N19" s="58">
        <v>0</v>
      </c>
      <c r="O19" s="60">
        <v>0</v>
      </c>
      <c r="P19" s="58">
        <v>0</v>
      </c>
      <c r="Q19" s="60">
        <v>0</v>
      </c>
      <c r="R19" s="58">
        <v>0</v>
      </c>
      <c r="S19" s="60">
        <v>0</v>
      </c>
      <c r="T19" s="58">
        <v>0</v>
      </c>
      <c r="U19" s="60">
        <v>0</v>
      </c>
      <c r="V19" s="60">
        <v>0</v>
      </c>
    </row>
    <row r="20" spans="2:22" x14ac:dyDescent="0.25">
      <c r="B20" s="72">
        <v>49123</v>
      </c>
      <c r="C20" s="60">
        <v>0</v>
      </c>
      <c r="D20" s="58">
        <v>0</v>
      </c>
      <c r="E20" s="60">
        <v>0</v>
      </c>
      <c r="F20" s="58">
        <v>0</v>
      </c>
      <c r="G20" s="60">
        <v>0</v>
      </c>
      <c r="H20" s="58">
        <v>0</v>
      </c>
      <c r="I20" s="60">
        <v>0</v>
      </c>
      <c r="J20" s="58">
        <v>0</v>
      </c>
      <c r="K20" s="60">
        <v>0</v>
      </c>
      <c r="L20" s="58">
        <v>0</v>
      </c>
      <c r="M20" s="60">
        <v>0</v>
      </c>
      <c r="N20" s="58">
        <v>0</v>
      </c>
      <c r="O20" s="60">
        <v>0</v>
      </c>
      <c r="P20" s="58">
        <v>0</v>
      </c>
      <c r="Q20" s="60">
        <v>0</v>
      </c>
      <c r="R20" s="58">
        <v>0</v>
      </c>
      <c r="S20" s="60">
        <v>0</v>
      </c>
      <c r="T20" s="58">
        <v>0</v>
      </c>
      <c r="U20" s="60">
        <v>0</v>
      </c>
      <c r="V20" s="60">
        <v>0</v>
      </c>
    </row>
    <row r="21" spans="2:22" x14ac:dyDescent="0.25">
      <c r="B21" s="72">
        <v>49488</v>
      </c>
      <c r="C21" s="60">
        <v>0</v>
      </c>
      <c r="D21" s="58">
        <v>0</v>
      </c>
      <c r="E21" s="60">
        <v>0</v>
      </c>
      <c r="F21" s="58">
        <v>0</v>
      </c>
      <c r="G21" s="60">
        <v>0</v>
      </c>
      <c r="H21" s="58">
        <v>0</v>
      </c>
      <c r="I21" s="60">
        <v>0</v>
      </c>
      <c r="J21" s="58">
        <v>0</v>
      </c>
      <c r="K21" s="60">
        <v>0</v>
      </c>
      <c r="L21" s="58">
        <v>0</v>
      </c>
      <c r="M21" s="60">
        <v>0</v>
      </c>
      <c r="N21" s="58">
        <v>0</v>
      </c>
      <c r="O21" s="60">
        <v>0</v>
      </c>
      <c r="P21" s="58">
        <v>0</v>
      </c>
      <c r="Q21" s="60">
        <v>0</v>
      </c>
      <c r="R21" s="58">
        <v>0</v>
      </c>
      <c r="S21" s="60">
        <v>0</v>
      </c>
      <c r="T21" s="58">
        <v>0</v>
      </c>
      <c r="U21" s="60">
        <v>0</v>
      </c>
      <c r="V21" s="60">
        <v>0</v>
      </c>
    </row>
    <row r="22" spans="2:22" x14ac:dyDescent="0.25">
      <c r="B22" s="72">
        <v>49852</v>
      </c>
      <c r="C22" s="60">
        <v>0</v>
      </c>
      <c r="D22" s="58">
        <v>0</v>
      </c>
      <c r="E22" s="60">
        <v>0</v>
      </c>
      <c r="F22" s="58">
        <v>0</v>
      </c>
      <c r="G22" s="60">
        <v>0</v>
      </c>
      <c r="H22" s="58">
        <v>0</v>
      </c>
      <c r="I22" s="60">
        <v>0</v>
      </c>
      <c r="J22" s="58">
        <v>0</v>
      </c>
      <c r="K22" s="60">
        <v>0</v>
      </c>
      <c r="L22" s="58">
        <v>0</v>
      </c>
      <c r="M22" s="60">
        <v>0</v>
      </c>
      <c r="N22" s="58">
        <v>0</v>
      </c>
      <c r="O22" s="60">
        <v>0</v>
      </c>
      <c r="P22" s="58">
        <v>0</v>
      </c>
      <c r="Q22" s="60">
        <v>0</v>
      </c>
      <c r="R22" s="58">
        <v>0</v>
      </c>
      <c r="S22" s="60">
        <v>0</v>
      </c>
      <c r="T22" s="58">
        <v>0</v>
      </c>
      <c r="U22" s="60">
        <v>0</v>
      </c>
      <c r="V22" s="60">
        <v>0</v>
      </c>
    </row>
    <row r="23" spans="2:22" x14ac:dyDescent="0.25">
      <c r="B23" s="72">
        <v>50217</v>
      </c>
      <c r="C23" s="60">
        <v>8.9164770493861329</v>
      </c>
      <c r="D23" s="58">
        <v>7.212561113625976E-2</v>
      </c>
      <c r="E23" s="60">
        <v>8.9164770493861329</v>
      </c>
      <c r="F23" s="58">
        <v>7.212561113625976E-2</v>
      </c>
      <c r="G23" s="60">
        <v>158.61075113572832</v>
      </c>
      <c r="H23" s="58">
        <v>0.18866585596072588</v>
      </c>
      <c r="I23" s="60">
        <v>361.26659442257801</v>
      </c>
      <c r="J23" s="58">
        <v>0.19895811520885032</v>
      </c>
      <c r="K23" s="60">
        <v>-361.26659442257801</v>
      </c>
      <c r="L23" s="58">
        <v>0.19895811520885032</v>
      </c>
      <c r="M23" s="60">
        <v>0</v>
      </c>
      <c r="N23" s="58">
        <v>0</v>
      </c>
      <c r="O23" s="60">
        <v>0</v>
      </c>
      <c r="P23" s="58">
        <v>0</v>
      </c>
      <c r="Q23" s="60">
        <v>-234.28663638217739</v>
      </c>
      <c r="R23" s="58">
        <v>0.27411444375169169</v>
      </c>
      <c r="S23" s="60">
        <v>175.75066510147607</v>
      </c>
      <c r="T23" s="58">
        <v>0.18233141578919576</v>
      </c>
      <c r="U23" s="60">
        <v>-18.124482244047769</v>
      </c>
      <c r="V23" s="60">
        <v>2.275808187331553E-2</v>
      </c>
    </row>
    <row r="24" spans="2:22" x14ac:dyDescent="0.25">
      <c r="B24" s="73"/>
      <c r="C24" s="61"/>
      <c r="D24" s="59"/>
      <c r="E24" s="61"/>
      <c r="F24" s="59"/>
      <c r="G24" s="61"/>
      <c r="H24" s="59"/>
      <c r="I24" s="61"/>
      <c r="J24" s="59"/>
      <c r="K24" s="61"/>
      <c r="L24" s="59"/>
      <c r="M24" s="61"/>
      <c r="N24" s="59"/>
      <c r="O24" s="61"/>
      <c r="P24" s="59"/>
      <c r="Q24" s="61"/>
      <c r="R24" s="59"/>
      <c r="S24" s="61"/>
      <c r="T24" s="59"/>
      <c r="U24" s="61"/>
      <c r="V24" s="61"/>
    </row>
  </sheetData>
  <sheetProtection algorithmName="SHA-512" hashValue="ZJzYpgEiFNrFpZ/FfL5nXvV72Qb0RKj7RLzwWZgJWlPC6Pe6amJg09yCYun66Ssv7DbqkTLA3870nNo2ChZzFQ==" saltValue="tqybyDG7KdEr4rMj7ml04w==" spinCount="100000" sheet="1" objects="1" scenarios="1" formatCells="0" formatColumns="0" formatRows="0" insertColumns="0" insertRows="0" insertHyperlinks="0" deleteColumns="0" deleteRows="0" sort="0" autoFilter="0" pivotTables="0"/>
  <mergeCells count="30">
    <mergeCell ref="O6:P6"/>
    <mergeCell ref="Q6:R6"/>
    <mergeCell ref="S6:T6"/>
    <mergeCell ref="U6:V6"/>
    <mergeCell ref="O5:P5"/>
    <mergeCell ref="Q5:R5"/>
    <mergeCell ref="S5:T5"/>
    <mergeCell ref="U5:V5"/>
    <mergeCell ref="C6:D6"/>
    <mergeCell ref="E6:F6"/>
    <mergeCell ref="G6:H6"/>
    <mergeCell ref="I6:J6"/>
    <mergeCell ref="K6:L6"/>
    <mergeCell ref="M6:N6"/>
    <mergeCell ref="O4:P4"/>
    <mergeCell ref="Q4:R4"/>
    <mergeCell ref="S4:T4"/>
    <mergeCell ref="U4:V4"/>
    <mergeCell ref="C5:D5"/>
    <mergeCell ref="E5:F5"/>
    <mergeCell ref="G5:H5"/>
    <mergeCell ref="I5:J5"/>
    <mergeCell ref="K5:L5"/>
    <mergeCell ref="M5:N5"/>
    <mergeCell ref="C4:D4"/>
    <mergeCell ref="E4:F4"/>
    <mergeCell ref="G4:H4"/>
    <mergeCell ref="I4:J4"/>
    <mergeCell ref="K4:L4"/>
    <mergeCell ref="M4:N4"/>
  </mergeCells>
  <pageMargins left="0.7" right="0.7" top="0.75" bottom="0.75" header="0.3" footer="0.3"/>
  <pageSetup orientation="portrait" r:id="rId1"/>
  <headerFooter>
    <oddFooter>&amp;L&amp;1#&amp;"Calibri"&amp;1&amp;KFFFFFFC2 - Internal Natixis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49914-B090-43C3-BA91-13781CF82477}">
  <dimension ref="B1:SM153"/>
  <sheetViews>
    <sheetView zoomScale="85" zoomScaleNormal="85" workbookViewId="0">
      <selection activeCell="S41" sqref="S41"/>
    </sheetView>
  </sheetViews>
  <sheetFormatPr defaultRowHeight="15" x14ac:dyDescent="0.25"/>
  <cols>
    <col min="1" max="1" width="9.140625" style="33" customWidth="1"/>
    <col min="2" max="2" width="35" style="33" bestFit="1" customWidth="1"/>
    <col min="3" max="3" width="11.42578125" style="33" bestFit="1" customWidth="1"/>
    <col min="4" max="4" width="5.140625" style="33" bestFit="1" customWidth="1"/>
    <col min="5" max="5" width="13.85546875" style="33" bestFit="1" customWidth="1"/>
    <col min="6" max="6" width="12.85546875" style="33" bestFit="1" customWidth="1"/>
    <col min="7" max="256" width="11.42578125" style="33" customWidth="1"/>
    <col min="257" max="257" width="9.140625" style="33"/>
    <col min="258" max="258" width="14.140625" style="33" bestFit="1" customWidth="1"/>
    <col min="259" max="259" width="10.85546875" style="33" bestFit="1" customWidth="1"/>
    <col min="260" max="261" width="13.7109375" style="33" bestFit="1" customWidth="1"/>
    <col min="262" max="512" width="11.42578125" style="33" customWidth="1"/>
    <col min="513" max="513" width="9.140625" style="33"/>
    <col min="514" max="514" width="14.140625" style="33" bestFit="1" customWidth="1"/>
    <col min="515" max="515" width="10.85546875" style="33" bestFit="1" customWidth="1"/>
    <col min="516" max="517" width="13.7109375" style="33" bestFit="1" customWidth="1"/>
    <col min="518" max="768" width="11.42578125" style="33" customWidth="1"/>
    <col min="769" max="769" width="9.140625" style="33"/>
    <col min="770" max="770" width="14.140625" style="33" bestFit="1" customWidth="1"/>
    <col min="771" max="771" width="10.85546875" style="33" bestFit="1" customWidth="1"/>
    <col min="772" max="773" width="13.7109375" style="33" bestFit="1" customWidth="1"/>
    <col min="774" max="1024" width="11.42578125" style="33" customWidth="1"/>
    <col min="1025" max="1025" width="9.140625" style="33"/>
    <col min="1026" max="1026" width="14.140625" style="33" bestFit="1" customWidth="1"/>
    <col min="1027" max="1027" width="10.85546875" style="33" bestFit="1" customWidth="1"/>
    <col min="1028" max="1029" width="13.7109375" style="33" bestFit="1" customWidth="1"/>
    <col min="1030" max="1280" width="11.42578125" style="33" customWidth="1"/>
    <col min="1281" max="1281" width="9.140625" style="33"/>
    <col min="1282" max="1282" width="14.140625" style="33" bestFit="1" customWidth="1"/>
    <col min="1283" max="1283" width="10.85546875" style="33" bestFit="1" customWidth="1"/>
    <col min="1284" max="1285" width="13.7109375" style="33" bestFit="1" customWidth="1"/>
    <col min="1286" max="1536" width="11.42578125" style="33" customWidth="1"/>
    <col min="1537" max="1537" width="9.140625" style="33"/>
    <col min="1538" max="1538" width="14.140625" style="33" bestFit="1" customWidth="1"/>
    <col min="1539" max="1539" width="10.85546875" style="33" bestFit="1" customWidth="1"/>
    <col min="1540" max="1541" width="13.7109375" style="33" bestFit="1" customWidth="1"/>
    <col min="1542" max="1792" width="11.42578125" style="33" customWidth="1"/>
    <col min="1793" max="1793" width="9.140625" style="33"/>
    <col min="1794" max="1794" width="14.140625" style="33" bestFit="1" customWidth="1"/>
    <col min="1795" max="1795" width="10.85546875" style="33" bestFit="1" customWidth="1"/>
    <col min="1796" max="1797" width="13.7109375" style="33" bestFit="1" customWidth="1"/>
    <col min="1798" max="2048" width="11.42578125" style="33" customWidth="1"/>
    <col min="2049" max="2049" width="9.140625" style="33"/>
    <col min="2050" max="2050" width="14.140625" style="33" bestFit="1" customWidth="1"/>
    <col min="2051" max="2051" width="10.85546875" style="33" bestFit="1" customWidth="1"/>
    <col min="2052" max="2053" width="13.7109375" style="33" bestFit="1" customWidth="1"/>
    <col min="2054" max="2304" width="11.42578125" style="33" customWidth="1"/>
    <col min="2305" max="2305" width="9.140625" style="33"/>
    <col min="2306" max="2306" width="14.140625" style="33" bestFit="1" customWidth="1"/>
    <col min="2307" max="2307" width="10.85546875" style="33" bestFit="1" customWidth="1"/>
    <col min="2308" max="2309" width="13.7109375" style="33" bestFit="1" customWidth="1"/>
    <col min="2310" max="2560" width="11.42578125" style="33" customWidth="1"/>
    <col min="2561" max="2561" width="9.140625" style="33"/>
    <col min="2562" max="2562" width="14.140625" style="33" bestFit="1" customWidth="1"/>
    <col min="2563" max="2563" width="10.85546875" style="33" bestFit="1" customWidth="1"/>
    <col min="2564" max="2565" width="13.7109375" style="33" bestFit="1" customWidth="1"/>
    <col min="2566" max="2816" width="11.42578125" style="33" customWidth="1"/>
    <col min="2817" max="2817" width="9.140625" style="33"/>
    <col min="2818" max="2818" width="14.140625" style="33" bestFit="1" customWidth="1"/>
    <col min="2819" max="2819" width="10.85546875" style="33" bestFit="1" customWidth="1"/>
    <col min="2820" max="2821" width="13.7109375" style="33" bestFit="1" customWidth="1"/>
    <col min="2822" max="3072" width="11.42578125" style="33" customWidth="1"/>
    <col min="3073" max="3073" width="9.140625" style="33"/>
    <col min="3074" max="3074" width="14.140625" style="33" bestFit="1" customWidth="1"/>
    <col min="3075" max="3075" width="10.85546875" style="33" bestFit="1" customWidth="1"/>
    <col min="3076" max="3077" width="13.7109375" style="33" bestFit="1" customWidth="1"/>
    <col min="3078" max="3328" width="11.42578125" style="33" customWidth="1"/>
    <col min="3329" max="3329" width="9.140625" style="33"/>
    <col min="3330" max="3330" width="14.140625" style="33" bestFit="1" customWidth="1"/>
    <col min="3331" max="3331" width="10.85546875" style="33" bestFit="1" customWidth="1"/>
    <col min="3332" max="3333" width="13.7109375" style="33" bestFit="1" customWidth="1"/>
    <col min="3334" max="3584" width="11.42578125" style="33" customWidth="1"/>
    <col min="3585" max="3585" width="9.140625" style="33"/>
    <col min="3586" max="3586" width="14.140625" style="33" bestFit="1" customWidth="1"/>
    <col min="3587" max="3587" width="10.85546875" style="33" bestFit="1" customWidth="1"/>
    <col min="3588" max="3589" width="13.7109375" style="33" bestFit="1" customWidth="1"/>
    <col min="3590" max="3840" width="11.42578125" style="33" customWidth="1"/>
    <col min="3841" max="3841" width="9.140625" style="33"/>
    <col min="3842" max="3842" width="14.140625" style="33" bestFit="1" customWidth="1"/>
    <col min="3843" max="3843" width="10.85546875" style="33" bestFit="1" customWidth="1"/>
    <col min="3844" max="3845" width="13.7109375" style="33" bestFit="1" customWidth="1"/>
    <col min="3846" max="4096" width="11.42578125" style="33" customWidth="1"/>
    <col min="4097" max="4097" width="9.140625" style="33"/>
    <col min="4098" max="4098" width="14.140625" style="33" bestFit="1" customWidth="1"/>
    <col min="4099" max="4099" width="10.85546875" style="33" bestFit="1" customWidth="1"/>
    <col min="4100" max="4101" width="13.7109375" style="33" bestFit="1" customWidth="1"/>
    <col min="4102" max="4352" width="11.42578125" style="33" customWidth="1"/>
    <col min="4353" max="4353" width="9.140625" style="33"/>
    <col min="4354" max="4354" width="14.140625" style="33" bestFit="1" customWidth="1"/>
    <col min="4355" max="4355" width="10.85546875" style="33" bestFit="1" customWidth="1"/>
    <col min="4356" max="4357" width="13.7109375" style="33" bestFit="1" customWidth="1"/>
    <col min="4358" max="4608" width="11.42578125" style="33" customWidth="1"/>
    <col min="4609" max="4609" width="9.140625" style="33"/>
    <col min="4610" max="4610" width="14.140625" style="33" bestFit="1" customWidth="1"/>
    <col min="4611" max="4611" width="10.85546875" style="33" bestFit="1" customWidth="1"/>
    <col min="4612" max="4613" width="13.7109375" style="33" bestFit="1" customWidth="1"/>
    <col min="4614" max="4864" width="11.42578125" style="33" customWidth="1"/>
    <col min="4865" max="4865" width="9.140625" style="33"/>
    <col min="4866" max="4866" width="14.140625" style="33" bestFit="1" customWidth="1"/>
    <col min="4867" max="4867" width="10.85546875" style="33" bestFit="1" customWidth="1"/>
    <col min="4868" max="4869" width="13.7109375" style="33" bestFit="1" customWidth="1"/>
    <col min="4870" max="5120" width="11.42578125" style="33" customWidth="1"/>
    <col min="5121" max="5121" width="9.140625" style="33"/>
    <col min="5122" max="5122" width="14.140625" style="33" bestFit="1" customWidth="1"/>
    <col min="5123" max="5123" width="10.85546875" style="33" bestFit="1" customWidth="1"/>
    <col min="5124" max="5125" width="13.7109375" style="33" bestFit="1" customWidth="1"/>
    <col min="5126" max="5376" width="11.42578125" style="33" customWidth="1"/>
    <col min="5377" max="5377" width="9.140625" style="33"/>
    <col min="5378" max="5378" width="14.140625" style="33" bestFit="1" customWidth="1"/>
    <col min="5379" max="5379" width="10.85546875" style="33" bestFit="1" customWidth="1"/>
    <col min="5380" max="5381" width="13.7109375" style="33" bestFit="1" customWidth="1"/>
    <col min="5382" max="5632" width="11.42578125" style="33" customWidth="1"/>
    <col min="5633" max="5633" width="9.140625" style="33"/>
    <col min="5634" max="5634" width="14.140625" style="33" bestFit="1" customWidth="1"/>
    <col min="5635" max="5635" width="10.85546875" style="33" bestFit="1" customWidth="1"/>
    <col min="5636" max="5637" width="13.7109375" style="33" bestFit="1" customWidth="1"/>
    <col min="5638" max="5888" width="11.42578125" style="33" customWidth="1"/>
    <col min="5889" max="5889" width="9.140625" style="33"/>
    <col min="5890" max="5890" width="14.140625" style="33" bestFit="1" customWidth="1"/>
    <col min="5891" max="5891" width="10.85546875" style="33" bestFit="1" customWidth="1"/>
    <col min="5892" max="5893" width="13.7109375" style="33" bestFit="1" customWidth="1"/>
    <col min="5894" max="6144" width="11.42578125" style="33" customWidth="1"/>
    <col min="6145" max="6145" width="9.140625" style="33"/>
    <col min="6146" max="6146" width="14.140625" style="33" bestFit="1" customWidth="1"/>
    <col min="6147" max="6147" width="10.85546875" style="33" bestFit="1" customWidth="1"/>
    <col min="6148" max="6149" width="13.7109375" style="33" bestFit="1" customWidth="1"/>
    <col min="6150" max="6400" width="11.42578125" style="33" customWidth="1"/>
    <col min="6401" max="6401" width="9.140625" style="33"/>
    <col min="6402" max="6402" width="14.140625" style="33" bestFit="1" customWidth="1"/>
    <col min="6403" max="6403" width="10.85546875" style="33" bestFit="1" customWidth="1"/>
    <col min="6404" max="6405" width="13.7109375" style="33" bestFit="1" customWidth="1"/>
    <col min="6406" max="6656" width="11.42578125" style="33" customWidth="1"/>
    <col min="6657" max="6657" width="9.140625" style="33"/>
    <col min="6658" max="6658" width="14.140625" style="33" bestFit="1" customWidth="1"/>
    <col min="6659" max="6659" width="10.85546875" style="33" bestFit="1" customWidth="1"/>
    <col min="6660" max="6661" width="13.7109375" style="33" bestFit="1" customWidth="1"/>
    <col min="6662" max="6912" width="11.42578125" style="33" customWidth="1"/>
    <col min="6913" max="6913" width="9.140625" style="33"/>
    <col min="6914" max="6914" width="14.140625" style="33" bestFit="1" customWidth="1"/>
    <col min="6915" max="6915" width="10.85546875" style="33" bestFit="1" customWidth="1"/>
    <col min="6916" max="6917" width="13.7109375" style="33" bestFit="1" customWidth="1"/>
    <col min="6918" max="7168" width="11.42578125" style="33" customWidth="1"/>
    <col min="7169" max="7169" width="9.140625" style="33"/>
    <col min="7170" max="7170" width="14.140625" style="33" bestFit="1" customWidth="1"/>
    <col min="7171" max="7171" width="10.85546875" style="33" bestFit="1" customWidth="1"/>
    <col min="7172" max="7173" width="13.7109375" style="33" bestFit="1" customWidth="1"/>
    <col min="7174" max="7424" width="11.42578125" style="33" customWidth="1"/>
    <col min="7425" max="7425" width="9.140625" style="33"/>
    <col min="7426" max="7426" width="14.140625" style="33" bestFit="1" customWidth="1"/>
    <col min="7427" max="7427" width="10.85546875" style="33" bestFit="1" customWidth="1"/>
    <col min="7428" max="7429" width="13.7109375" style="33" bestFit="1" customWidth="1"/>
    <col min="7430" max="7680" width="11.42578125" style="33" customWidth="1"/>
    <col min="7681" max="7681" width="9.140625" style="33"/>
    <col min="7682" max="7682" width="14.140625" style="33" bestFit="1" customWidth="1"/>
    <col min="7683" max="7683" width="10.85546875" style="33" bestFit="1" customWidth="1"/>
    <col min="7684" max="7685" width="13.7109375" style="33" bestFit="1" customWidth="1"/>
    <col min="7686" max="7936" width="11.42578125" style="33" customWidth="1"/>
    <col min="7937" max="7937" width="9.140625" style="33"/>
    <col min="7938" max="7938" width="14.140625" style="33" bestFit="1" customWidth="1"/>
    <col min="7939" max="7939" width="10.85546875" style="33" bestFit="1" customWidth="1"/>
    <col min="7940" max="7941" width="13.7109375" style="33" bestFit="1" customWidth="1"/>
    <col min="7942" max="8192" width="11.42578125" style="33" customWidth="1"/>
    <col min="8193" max="8193" width="9.140625" style="33"/>
    <col min="8194" max="8194" width="14.140625" style="33" bestFit="1" customWidth="1"/>
    <col min="8195" max="8195" width="10.85546875" style="33" bestFit="1" customWidth="1"/>
    <col min="8196" max="8197" width="13.7109375" style="33" bestFit="1" customWidth="1"/>
    <col min="8198" max="8448" width="11.42578125" style="33" customWidth="1"/>
    <col min="8449" max="8449" width="9.140625" style="33"/>
    <col min="8450" max="8450" width="14.140625" style="33" bestFit="1" customWidth="1"/>
    <col min="8451" max="8451" width="10.85546875" style="33" bestFit="1" customWidth="1"/>
    <col min="8452" max="8453" width="13.7109375" style="33" bestFit="1" customWidth="1"/>
    <col min="8454" max="8704" width="11.42578125" style="33" customWidth="1"/>
    <col min="8705" max="8705" width="9.140625" style="33"/>
    <col min="8706" max="8706" width="14.140625" style="33" bestFit="1" customWidth="1"/>
    <col min="8707" max="8707" width="10.85546875" style="33" bestFit="1" customWidth="1"/>
    <col min="8708" max="8709" width="13.7109375" style="33" bestFit="1" customWidth="1"/>
    <col min="8710" max="8960" width="11.42578125" style="33" customWidth="1"/>
    <col min="8961" max="8961" width="9.140625" style="33"/>
    <col min="8962" max="8962" width="14.140625" style="33" bestFit="1" customWidth="1"/>
    <col min="8963" max="8963" width="10.85546875" style="33" bestFit="1" customWidth="1"/>
    <col min="8964" max="8965" width="13.7109375" style="33" bestFit="1" customWidth="1"/>
    <col min="8966" max="9216" width="11.42578125" style="33" customWidth="1"/>
    <col min="9217" max="9217" width="9.140625" style="33"/>
    <col min="9218" max="9218" width="14.140625" style="33" bestFit="1" customWidth="1"/>
    <col min="9219" max="9219" width="10.85546875" style="33" bestFit="1" customWidth="1"/>
    <col min="9220" max="9221" width="13.7109375" style="33" bestFit="1" customWidth="1"/>
    <col min="9222" max="9472" width="11.42578125" style="33" customWidth="1"/>
    <col min="9473" max="9473" width="9.140625" style="33"/>
    <col min="9474" max="9474" width="14.140625" style="33" bestFit="1" customWidth="1"/>
    <col min="9475" max="9475" width="10.85546875" style="33" bestFit="1" customWidth="1"/>
    <col min="9476" max="9477" width="13.7109375" style="33" bestFit="1" customWidth="1"/>
    <col min="9478" max="9728" width="11.42578125" style="33" customWidth="1"/>
    <col min="9729" max="9729" width="9.140625" style="33"/>
    <col min="9730" max="9730" width="14.140625" style="33" bestFit="1" customWidth="1"/>
    <col min="9731" max="9731" width="10.85546875" style="33" bestFit="1" customWidth="1"/>
    <col min="9732" max="9733" width="13.7109375" style="33" bestFit="1" customWidth="1"/>
    <col min="9734" max="9984" width="11.42578125" style="33" customWidth="1"/>
    <col min="9985" max="9985" width="9.140625" style="33"/>
    <col min="9986" max="9986" width="14.140625" style="33" bestFit="1" customWidth="1"/>
    <col min="9987" max="9987" width="10.85546875" style="33" bestFit="1" customWidth="1"/>
    <col min="9988" max="9989" width="13.7109375" style="33" bestFit="1" customWidth="1"/>
    <col min="9990" max="10240" width="11.42578125" style="33" customWidth="1"/>
    <col min="10241" max="10241" width="9.140625" style="33"/>
    <col min="10242" max="10242" width="14.140625" style="33" bestFit="1" customWidth="1"/>
    <col min="10243" max="10243" width="10.85546875" style="33" bestFit="1" customWidth="1"/>
    <col min="10244" max="10245" width="13.7109375" style="33" bestFit="1" customWidth="1"/>
    <col min="10246" max="10496" width="11.42578125" style="33" customWidth="1"/>
    <col min="10497" max="10497" width="9.140625" style="33"/>
    <col min="10498" max="10498" width="14.140625" style="33" bestFit="1" customWidth="1"/>
    <col min="10499" max="10499" width="10.85546875" style="33" bestFit="1" customWidth="1"/>
    <col min="10500" max="10501" width="13.7109375" style="33" bestFit="1" customWidth="1"/>
    <col min="10502" max="10752" width="11.42578125" style="33" customWidth="1"/>
    <col min="10753" max="10753" width="9.140625" style="33"/>
    <col min="10754" max="10754" width="14.140625" style="33" bestFit="1" customWidth="1"/>
    <col min="10755" max="10755" width="10.85546875" style="33" bestFit="1" customWidth="1"/>
    <col min="10756" max="10757" width="13.7109375" style="33" bestFit="1" customWidth="1"/>
    <col min="10758" max="11008" width="11.42578125" style="33" customWidth="1"/>
    <col min="11009" max="11009" width="9.140625" style="33"/>
    <col min="11010" max="11010" width="14.140625" style="33" bestFit="1" customWidth="1"/>
    <col min="11011" max="11011" width="10.85546875" style="33" bestFit="1" customWidth="1"/>
    <col min="11012" max="11013" width="13.7109375" style="33" bestFit="1" customWidth="1"/>
    <col min="11014" max="11264" width="11.42578125" style="33" customWidth="1"/>
    <col min="11265" max="11265" width="9.140625" style="33"/>
    <col min="11266" max="11266" width="14.140625" style="33" bestFit="1" customWidth="1"/>
    <col min="11267" max="11267" width="10.85546875" style="33" bestFit="1" customWidth="1"/>
    <col min="11268" max="11269" width="13.7109375" style="33" bestFit="1" customWidth="1"/>
    <col min="11270" max="11520" width="11.42578125" style="33" customWidth="1"/>
    <col min="11521" max="11521" width="9.140625" style="33"/>
    <col min="11522" max="11522" width="14.140625" style="33" bestFit="1" customWidth="1"/>
    <col min="11523" max="11523" width="10.85546875" style="33" bestFit="1" customWidth="1"/>
    <col min="11524" max="11525" width="13.7109375" style="33" bestFit="1" customWidth="1"/>
    <col min="11526" max="11776" width="11.42578125" style="33" customWidth="1"/>
    <col min="11777" max="11777" width="9.140625" style="33"/>
    <col min="11778" max="11778" width="14.140625" style="33" bestFit="1" customWidth="1"/>
    <col min="11779" max="11779" width="10.85546875" style="33" bestFit="1" customWidth="1"/>
    <col min="11780" max="11781" width="13.7109375" style="33" bestFit="1" customWidth="1"/>
    <col min="11782" max="12032" width="11.42578125" style="33" customWidth="1"/>
    <col min="12033" max="12033" width="9.140625" style="33"/>
    <col min="12034" max="12034" width="14.140625" style="33" bestFit="1" customWidth="1"/>
    <col min="12035" max="12035" width="10.85546875" style="33" bestFit="1" customWidth="1"/>
    <col min="12036" max="12037" width="13.7109375" style="33" bestFit="1" customWidth="1"/>
    <col min="12038" max="12288" width="11.42578125" style="33" customWidth="1"/>
    <col min="12289" max="12289" width="9.140625" style="33"/>
    <col min="12290" max="12290" width="14.140625" style="33" bestFit="1" customWidth="1"/>
    <col min="12291" max="12291" width="10.85546875" style="33" bestFit="1" customWidth="1"/>
    <col min="12292" max="12293" width="13.7109375" style="33" bestFit="1" customWidth="1"/>
    <col min="12294" max="12544" width="11.42578125" style="33" customWidth="1"/>
    <col min="12545" max="12545" width="9.140625" style="33"/>
    <col min="12546" max="12546" width="14.140625" style="33" bestFit="1" customWidth="1"/>
    <col min="12547" max="12547" width="10.85546875" style="33" bestFit="1" customWidth="1"/>
    <col min="12548" max="12549" width="13.7109375" style="33" bestFit="1" customWidth="1"/>
    <col min="12550" max="12800" width="11.42578125" style="33" customWidth="1"/>
    <col min="12801" max="12801" width="9.140625" style="33"/>
    <col min="12802" max="12802" width="14.140625" style="33" bestFit="1" customWidth="1"/>
    <col min="12803" max="12803" width="10.85546875" style="33" bestFit="1" customWidth="1"/>
    <col min="12804" max="12805" width="13.7109375" style="33" bestFit="1" customWidth="1"/>
    <col min="12806" max="13056" width="11.42578125" style="33" customWidth="1"/>
    <col min="13057" max="13057" width="9.140625" style="33"/>
    <col min="13058" max="13058" width="14.140625" style="33" bestFit="1" customWidth="1"/>
    <col min="13059" max="13059" width="10.85546875" style="33" bestFit="1" customWidth="1"/>
    <col min="13060" max="13061" width="13.7109375" style="33" bestFit="1" customWidth="1"/>
    <col min="13062" max="13312" width="11.42578125" style="33" customWidth="1"/>
    <col min="13313" max="13313" width="9.140625" style="33"/>
    <col min="13314" max="13314" width="14.140625" style="33" bestFit="1" customWidth="1"/>
    <col min="13315" max="13315" width="10.85546875" style="33" bestFit="1" customWidth="1"/>
    <col min="13316" max="13317" width="13.7109375" style="33" bestFit="1" customWidth="1"/>
    <col min="13318" max="13568" width="11.42578125" style="33" customWidth="1"/>
    <col min="13569" max="13569" width="9.140625" style="33"/>
    <col min="13570" max="13570" width="14.140625" style="33" bestFit="1" customWidth="1"/>
    <col min="13571" max="13571" width="10.85546875" style="33" bestFit="1" customWidth="1"/>
    <col min="13572" max="13573" width="13.7109375" style="33" bestFit="1" customWidth="1"/>
    <col min="13574" max="13824" width="11.42578125" style="33" customWidth="1"/>
    <col min="13825" max="13825" width="9.140625" style="33"/>
    <col min="13826" max="13826" width="14.140625" style="33" bestFit="1" customWidth="1"/>
    <col min="13827" max="13827" width="10.85546875" style="33" bestFit="1" customWidth="1"/>
    <col min="13828" max="13829" width="13.7109375" style="33" bestFit="1" customWidth="1"/>
    <col min="13830" max="14080" width="11.42578125" style="33" customWidth="1"/>
    <col min="14081" max="14081" width="9.140625" style="33"/>
    <col min="14082" max="14082" width="14.140625" style="33" bestFit="1" customWidth="1"/>
    <col min="14083" max="14083" width="10.85546875" style="33" bestFit="1" customWidth="1"/>
    <col min="14084" max="14085" width="13.7109375" style="33" bestFit="1" customWidth="1"/>
    <col min="14086" max="14336" width="11.42578125" style="33" customWidth="1"/>
    <col min="14337" max="14337" width="9.140625" style="33"/>
    <col min="14338" max="14338" width="14.140625" style="33" bestFit="1" customWidth="1"/>
    <col min="14339" max="14339" width="10.85546875" style="33" bestFit="1" customWidth="1"/>
    <col min="14340" max="14341" width="13.7109375" style="33" bestFit="1" customWidth="1"/>
    <col min="14342" max="14592" width="11.42578125" style="33" customWidth="1"/>
    <col min="14593" max="14593" width="9.140625" style="33"/>
    <col min="14594" max="14594" width="14.140625" style="33" bestFit="1" customWidth="1"/>
    <col min="14595" max="14595" width="10.85546875" style="33" bestFit="1" customWidth="1"/>
    <col min="14596" max="14597" width="13.7109375" style="33" bestFit="1" customWidth="1"/>
    <col min="14598" max="14848" width="11.42578125" style="33" customWidth="1"/>
    <col min="14849" max="14849" width="9.140625" style="33"/>
    <col min="14850" max="14850" width="14.140625" style="33" bestFit="1" customWidth="1"/>
    <col min="14851" max="14851" width="10.85546875" style="33" bestFit="1" customWidth="1"/>
    <col min="14852" max="14853" width="13.7109375" style="33" bestFit="1" customWidth="1"/>
    <col min="14854" max="15104" width="11.42578125" style="33" customWidth="1"/>
    <col min="15105" max="15105" width="9.140625" style="33"/>
    <col min="15106" max="15106" width="14.140625" style="33" bestFit="1" customWidth="1"/>
    <col min="15107" max="15107" width="10.85546875" style="33" bestFit="1" customWidth="1"/>
    <col min="15108" max="15109" width="13.7109375" style="33" bestFit="1" customWidth="1"/>
    <col min="15110" max="15360" width="11.42578125" style="33" customWidth="1"/>
    <col min="15361" max="15361" width="9.140625" style="33"/>
    <col min="15362" max="15362" width="14.140625" style="33" bestFit="1" customWidth="1"/>
    <col min="15363" max="15363" width="10.85546875" style="33" bestFit="1" customWidth="1"/>
    <col min="15364" max="15365" width="13.7109375" style="33" bestFit="1" customWidth="1"/>
    <col min="15366" max="15616" width="11.42578125" style="33" customWidth="1"/>
    <col min="15617" max="15617" width="9.140625" style="33"/>
    <col min="15618" max="15618" width="14.140625" style="33" bestFit="1" customWidth="1"/>
    <col min="15619" max="15619" width="10.85546875" style="33" bestFit="1" customWidth="1"/>
    <col min="15620" max="15621" width="13.7109375" style="33" bestFit="1" customWidth="1"/>
    <col min="15622" max="15872" width="11.42578125" style="33" customWidth="1"/>
    <col min="15873" max="15873" width="9.140625" style="33"/>
    <col min="15874" max="15874" width="14.140625" style="33" bestFit="1" customWidth="1"/>
    <col min="15875" max="15875" width="10.85546875" style="33" bestFit="1" customWidth="1"/>
    <col min="15876" max="15877" width="13.7109375" style="33" bestFit="1" customWidth="1"/>
    <col min="15878" max="16128" width="11.42578125" style="33" customWidth="1"/>
    <col min="16129" max="16129" width="9.140625" style="33"/>
    <col min="16130" max="16130" width="14.140625" style="33" bestFit="1" customWidth="1"/>
    <col min="16131" max="16131" width="10.85546875" style="33" bestFit="1" customWidth="1"/>
    <col min="16132" max="16133" width="13.7109375" style="33" bestFit="1" customWidth="1"/>
    <col min="16134" max="16384" width="11.42578125" style="33" customWidth="1"/>
  </cols>
  <sheetData>
    <row r="1" spans="2:507" s="40" customFormat="1" ht="35.1" customHeight="1" x14ac:dyDescent="0.25">
      <c r="B1" s="40" t="s">
        <v>144</v>
      </c>
      <c r="BC1" s="41"/>
    </row>
    <row r="3" spans="2:507" ht="15.75" thickBot="1" x14ac:dyDescent="0.3">
      <c r="B3" s="42" t="s">
        <v>0</v>
      </c>
      <c r="C3" s="43"/>
      <c r="D3" s="43"/>
      <c r="E3" s="44"/>
      <c r="F3" s="44"/>
      <c r="G3"/>
      <c r="H3" s="54" t="s">
        <v>151</v>
      </c>
      <c r="I3"/>
      <c r="J3"/>
      <c r="K3" s="54" t="s">
        <v>154</v>
      </c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</row>
    <row r="4" spans="2:507" x14ac:dyDescent="0.25">
      <c r="B4"/>
      <c r="C4"/>
      <c r="D4"/>
      <c r="E4"/>
      <c r="F4"/>
      <c r="G4"/>
      <c r="H4" s="54" t="s">
        <v>174</v>
      </c>
      <c r="I4"/>
      <c r="J4"/>
      <c r="K4" s="54" t="s">
        <v>174</v>
      </c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</row>
    <row r="5" spans="2:507" x14ac:dyDescent="0.25">
      <c r="B5" s="45" t="s">
        <v>16</v>
      </c>
      <c r="C5" t="s">
        <v>32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</row>
    <row r="6" spans="2:507" x14ac:dyDescent="0.25">
      <c r="B6"/>
      <c r="C6"/>
      <c r="D6"/>
      <c r="E6"/>
      <c r="F6"/>
      <c r="G6"/>
      <c r="H6"/>
      <c r="I6" s="54" t="s">
        <v>150</v>
      </c>
      <c r="J6"/>
      <c r="K6"/>
      <c r="L6" s="54" t="s">
        <v>150</v>
      </c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</row>
    <row r="7" spans="2:507" x14ac:dyDescent="0.25">
      <c r="B7" s="45" t="s">
        <v>145</v>
      </c>
      <c r="C7" s="52">
        <v>44742</v>
      </c>
      <c r="D7" s="46"/>
      <c r="E7" s="47"/>
      <c r="F7"/>
      <c r="G7"/>
      <c r="H7" s="55" t="s">
        <v>175</v>
      </c>
      <c r="I7">
        <v>-9.9006047999949942E-6</v>
      </c>
      <c r="J7"/>
      <c r="K7" s="55" t="s">
        <v>175</v>
      </c>
      <c r="L7">
        <v>2.68155560156913E-6</v>
      </c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</row>
    <row r="8" spans="2:507" x14ac:dyDescent="0.25">
      <c r="B8" s="45" t="s">
        <v>3</v>
      </c>
      <c r="C8" s="47" t="s">
        <v>142</v>
      </c>
      <c r="D8" s="47"/>
      <c r="E8" s="48"/>
      <c r="F8"/>
      <c r="G8"/>
      <c r="H8" s="55" t="s">
        <v>176</v>
      </c>
      <c r="I8">
        <v>5.0800252893168363E-11</v>
      </c>
      <c r="J8"/>
      <c r="K8" s="55" t="s">
        <v>177</v>
      </c>
      <c r="L8">
        <v>6.1347320457993959E-3</v>
      </c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</row>
    <row r="9" spans="2:507" x14ac:dyDescent="0.25">
      <c r="B9" s="45" t="s">
        <v>4</v>
      </c>
      <c r="C9" s="47" t="s">
        <v>143</v>
      </c>
      <c r="D9" s="47"/>
      <c r="E9" s="47"/>
      <c r="F9"/>
      <c r="G9"/>
      <c r="H9" s="55" t="s">
        <v>178</v>
      </c>
      <c r="I9">
        <v>9.9900532291030686E-11</v>
      </c>
      <c r="J9"/>
      <c r="K9" s="55" t="s">
        <v>179</v>
      </c>
      <c r="L9">
        <v>3.3210807585994928E-3</v>
      </c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</row>
    <row r="10" spans="2:507" x14ac:dyDescent="0.25">
      <c r="B10"/>
      <c r="C10"/>
      <c r="D10"/>
      <c r="E10"/>
      <c r="F10"/>
      <c r="G10"/>
      <c r="H10" s="55" t="s">
        <v>180</v>
      </c>
      <c r="I10">
        <v>3.7399416896732873E-11</v>
      </c>
      <c r="J10"/>
      <c r="K10" s="55" t="s">
        <v>181</v>
      </c>
      <c r="L10">
        <v>5.0716739625009666E-3</v>
      </c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</row>
    <row r="11" spans="2:507" x14ac:dyDescent="0.25">
      <c r="B11" s="45" t="s">
        <v>146</v>
      </c>
      <c r="C11" s="49">
        <v>44841.752170451386</v>
      </c>
      <c r="D11" s="50"/>
      <c r="E11"/>
      <c r="F11"/>
      <c r="G11"/>
      <c r="H11" s="55" t="s">
        <v>177</v>
      </c>
      <c r="I11">
        <v>-1.4619949695315881E-10</v>
      </c>
      <c r="J11"/>
      <c r="K11" s="55" t="s">
        <v>182</v>
      </c>
      <c r="L11">
        <v>6.0970051450990326E-3</v>
      </c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</row>
    <row r="12" spans="2:507" x14ac:dyDescent="0.25">
      <c r="G12"/>
      <c r="H12" s="55" t="s">
        <v>183</v>
      </c>
      <c r="I12">
        <v>1.1250023135289666E-10</v>
      </c>
      <c r="J12"/>
      <c r="K12" s="55" t="s">
        <v>184</v>
      </c>
      <c r="L12">
        <v>3.0823695734998324E-3</v>
      </c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</row>
    <row r="13" spans="2:507" x14ac:dyDescent="0.25">
      <c r="B13" s="51" t="s">
        <v>147</v>
      </c>
      <c r="C13" s="51" t="s">
        <v>82</v>
      </c>
      <c r="D13" s="51" t="s">
        <v>148</v>
      </c>
      <c r="E13" s="51" t="s">
        <v>149</v>
      </c>
      <c r="F13" s="51" t="s">
        <v>150</v>
      </c>
      <c r="G13"/>
      <c r="H13" s="55" t="s">
        <v>185</v>
      </c>
      <c r="I13">
        <v>-3.8069991603606468E-10</v>
      </c>
      <c r="J13"/>
      <c r="K13" s="55" t="s">
        <v>186</v>
      </c>
      <c r="L13">
        <v>2.9624547461999384E-3</v>
      </c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</row>
    <row r="14" spans="2:507" x14ac:dyDescent="0.25">
      <c r="B14" s="33" t="s">
        <v>151</v>
      </c>
      <c r="C14" s="33" t="s">
        <v>152</v>
      </c>
      <c r="D14" s="33">
        <v>1</v>
      </c>
      <c r="E14" s="33" t="s">
        <v>153</v>
      </c>
      <c r="F14" s="53">
        <v>-2.3882782161699367E-2</v>
      </c>
      <c r="G14"/>
      <c r="H14" s="55" t="s">
        <v>187</v>
      </c>
      <c r="I14">
        <v>5.2736930022945216E-7</v>
      </c>
      <c r="J14"/>
      <c r="K14" s="55" t="s">
        <v>188</v>
      </c>
      <c r="L14">
        <v>2.7379755207004308E-3</v>
      </c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</row>
    <row r="15" spans="2:507" x14ac:dyDescent="0.25">
      <c r="B15" s="33" t="s">
        <v>154</v>
      </c>
      <c r="C15" s="33" t="s">
        <v>152</v>
      </c>
      <c r="D15" s="33">
        <v>1</v>
      </c>
      <c r="E15" s="33" t="s">
        <v>153</v>
      </c>
      <c r="F15" s="53">
        <v>-8.9774916475988675E-3</v>
      </c>
      <c r="G15"/>
      <c r="H15" s="55" t="s">
        <v>189</v>
      </c>
      <c r="I15">
        <v>6.1651349980706982E-7</v>
      </c>
      <c r="J15"/>
      <c r="K15" s="55" t="s">
        <v>190</v>
      </c>
      <c r="L15">
        <v>3.7361627360006366E-3</v>
      </c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</row>
    <row r="16" spans="2:507" x14ac:dyDescent="0.25">
      <c r="G16"/>
      <c r="H16" s="55" t="s">
        <v>191</v>
      </c>
      <c r="I16">
        <v>4.2948979890056194E-4</v>
      </c>
      <c r="J16"/>
      <c r="K16" s="55" t="s">
        <v>192</v>
      </c>
      <c r="L16">
        <v>-2.4829847609986189E-4</v>
      </c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</row>
    <row r="17" spans="2:507" x14ac:dyDescent="0.25">
      <c r="B17" s="51" t="s">
        <v>147</v>
      </c>
      <c r="C17" s="51" t="s">
        <v>82</v>
      </c>
      <c r="D17" s="51" t="s">
        <v>148</v>
      </c>
      <c r="E17" s="51" t="s">
        <v>150</v>
      </c>
      <c r="G17"/>
      <c r="H17" s="55" t="s">
        <v>193</v>
      </c>
      <c r="I17">
        <v>-6.1598706410137538E-4</v>
      </c>
      <c r="J17"/>
      <c r="K17" s="55" t="s">
        <v>194</v>
      </c>
      <c r="L17">
        <v>-1.7240901136300835E-2</v>
      </c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</row>
    <row r="18" spans="2:507" x14ac:dyDescent="0.25">
      <c r="B18" s="33" t="s">
        <v>155</v>
      </c>
      <c r="C18" s="33" t="s">
        <v>156</v>
      </c>
      <c r="D18" s="33">
        <v>1</v>
      </c>
      <c r="E18" s="53">
        <v>-0.13918899850719946</v>
      </c>
      <c r="G18"/>
      <c r="H18" s="55" t="s">
        <v>129</v>
      </c>
      <c r="I18">
        <v>-4.5843980919890726E-4</v>
      </c>
      <c r="J18"/>
      <c r="K18" s="55" t="s">
        <v>195</v>
      </c>
      <c r="L18">
        <v>-1.9849788521700162E-2</v>
      </c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</row>
    <row r="19" spans="2:507" x14ac:dyDescent="0.25">
      <c r="B19" s="33" t="s">
        <v>157</v>
      </c>
      <c r="C19" s="33" t="s">
        <v>156</v>
      </c>
      <c r="D19" s="33">
        <v>0</v>
      </c>
      <c r="E19" s="53" t="s">
        <v>173</v>
      </c>
      <c r="G19"/>
      <c r="H19" s="55" t="s">
        <v>194</v>
      </c>
      <c r="I19">
        <v>1.4762087960029646E-4</v>
      </c>
      <c r="J19"/>
      <c r="K19" s="55" t="s">
        <v>196</v>
      </c>
      <c r="L19">
        <v>-2.1073988245300157E-2</v>
      </c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</row>
    <row r="20" spans="2:507" x14ac:dyDescent="0.25">
      <c r="B20" s="33" t="s">
        <v>158</v>
      </c>
      <c r="C20" s="33" t="s">
        <v>156</v>
      </c>
      <c r="D20" s="33">
        <v>1</v>
      </c>
      <c r="E20" s="53">
        <v>-6.7513715109992489E-3</v>
      </c>
      <c r="G20"/>
      <c r="H20" s="55" t="s">
        <v>195</v>
      </c>
      <c r="I20">
        <v>-3.2646038950012723E-4</v>
      </c>
      <c r="J20"/>
      <c r="K20" s="55" t="s">
        <v>197</v>
      </c>
      <c r="L20">
        <v>-4.9992389257997871E-3</v>
      </c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</row>
    <row r="21" spans="2:507" x14ac:dyDescent="0.25">
      <c r="B21" s="33" t="s">
        <v>159</v>
      </c>
      <c r="C21" s="33" t="s">
        <v>156</v>
      </c>
      <c r="D21" s="33">
        <v>0.1</v>
      </c>
      <c r="E21" s="53">
        <v>-4.7589596958497182E-2</v>
      </c>
      <c r="G21"/>
      <c r="H21" s="55" t="s">
        <v>196</v>
      </c>
      <c r="I21">
        <v>5.6129859039977248E-4</v>
      </c>
      <c r="J21"/>
      <c r="K21" s="55" t="s">
        <v>198</v>
      </c>
      <c r="L21">
        <v>3.6475404509950238E-4</v>
      </c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</row>
    <row r="22" spans="2:507" x14ac:dyDescent="0.25">
      <c r="B22" s="33" t="s">
        <v>160</v>
      </c>
      <c r="C22" s="33" t="s">
        <v>156</v>
      </c>
      <c r="D22" s="33">
        <v>0</v>
      </c>
      <c r="E22" s="53" t="s">
        <v>173</v>
      </c>
      <c r="G22"/>
      <c r="H22" s="55" t="s">
        <v>197</v>
      </c>
      <c r="I22">
        <v>7.8765744359898804E-4</v>
      </c>
      <c r="J22"/>
      <c r="K22" s="55" t="s">
        <v>199</v>
      </c>
      <c r="L22">
        <v>8.3209662763010783E-3</v>
      </c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</row>
    <row r="23" spans="2:507" x14ac:dyDescent="0.25">
      <c r="B23" s="33" t="s">
        <v>161</v>
      </c>
      <c r="C23" s="33" t="s">
        <v>156</v>
      </c>
      <c r="D23" s="33">
        <v>0</v>
      </c>
      <c r="E23" s="53" t="s">
        <v>173</v>
      </c>
      <c r="G23"/>
      <c r="H23" s="55" t="s">
        <v>198</v>
      </c>
      <c r="I23">
        <v>1.6076310494010926E-3</v>
      </c>
      <c r="J23"/>
      <c r="K23" s="55" t="s">
        <v>200</v>
      </c>
      <c r="L23">
        <v>-4.7695353802001961E-3</v>
      </c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</row>
    <row r="24" spans="2:507" x14ac:dyDescent="0.25">
      <c r="B24" s="33" t="s">
        <v>162</v>
      </c>
      <c r="C24" s="33" t="s">
        <v>156</v>
      </c>
      <c r="D24" s="33">
        <v>1</v>
      </c>
      <c r="E24" s="53">
        <v>0.22286736751850178</v>
      </c>
      <c r="G24"/>
      <c r="H24" s="55" t="s">
        <v>199</v>
      </c>
      <c r="I24">
        <v>1.3980200252987629E-3</v>
      </c>
      <c r="J24"/>
      <c r="K24" s="55" t="s">
        <v>201</v>
      </c>
      <c r="L24">
        <v>8.734051132199383E-3</v>
      </c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</row>
    <row r="25" spans="2:507" x14ac:dyDescent="0.25">
      <c r="B25" s="33" t="s">
        <v>163</v>
      </c>
      <c r="C25" s="33" t="s">
        <v>156</v>
      </c>
      <c r="D25" s="33">
        <v>0.01</v>
      </c>
      <c r="E25" s="53">
        <v>7.9904814664205404E-2</v>
      </c>
      <c r="G25"/>
      <c r="H25" s="55" t="s">
        <v>200</v>
      </c>
      <c r="I25">
        <v>2.4488480610003194E-3</v>
      </c>
      <c r="J25"/>
      <c r="K25" s="55" t="s">
        <v>202</v>
      </c>
      <c r="L25">
        <v>2.1060275016299812E-2</v>
      </c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</row>
    <row r="26" spans="2:507" x14ac:dyDescent="0.25">
      <c r="B26" s="33" t="s">
        <v>130</v>
      </c>
      <c r="C26" s="33" t="s">
        <v>156</v>
      </c>
      <c r="D26" s="33">
        <v>0</v>
      </c>
      <c r="E26" s="53" t="s">
        <v>173</v>
      </c>
      <c r="G26"/>
      <c r="H26" s="55" t="s">
        <v>201</v>
      </c>
      <c r="I26">
        <v>-2.4061612704002755E-3</v>
      </c>
      <c r="J26"/>
      <c r="K26" s="55" t="s">
        <v>203</v>
      </c>
      <c r="L26">
        <v>3.2308528492700717E-2</v>
      </c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</row>
    <row r="27" spans="2:507" x14ac:dyDescent="0.25">
      <c r="B27" s="33" t="s">
        <v>131</v>
      </c>
      <c r="C27" s="33" t="s">
        <v>156</v>
      </c>
      <c r="D27" s="33">
        <v>0.1</v>
      </c>
      <c r="E27" s="53">
        <v>-2.0706222886350991</v>
      </c>
      <c r="G27"/>
      <c r="H27" s="55" t="s">
        <v>202</v>
      </c>
      <c r="I27">
        <v>-2.5681601274989418E-3</v>
      </c>
      <c r="J27"/>
      <c r="K27" s="55" t="s">
        <v>204</v>
      </c>
      <c r="L27">
        <v>6.3213638797199323E-2</v>
      </c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</row>
    <row r="28" spans="2:507" x14ac:dyDescent="0.25">
      <c r="B28" s="33" t="s">
        <v>164</v>
      </c>
      <c r="C28" s="33" t="s">
        <v>156</v>
      </c>
      <c r="D28" s="33">
        <v>0.01</v>
      </c>
      <c r="E28" s="53">
        <v>0.12715739581480356</v>
      </c>
      <c r="G28"/>
      <c r="H28" s="55" t="s">
        <v>203</v>
      </c>
      <c r="I28">
        <v>2.1841921890999316E-3</v>
      </c>
      <c r="J28"/>
      <c r="K28" s="55" t="s">
        <v>205</v>
      </c>
      <c r="L28">
        <v>-3.0398791908298861E-2</v>
      </c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</row>
    <row r="29" spans="2:507" x14ac:dyDescent="0.25">
      <c r="B29" s="33" t="s">
        <v>165</v>
      </c>
      <c r="C29" s="33" t="s">
        <v>156</v>
      </c>
      <c r="D29" s="33">
        <v>0.01</v>
      </c>
      <c r="E29" s="53">
        <v>3.9443225850028796E-3</v>
      </c>
      <c r="G29"/>
      <c r="H29" s="55" t="s">
        <v>204</v>
      </c>
      <c r="I29">
        <v>-4.6118335016007705E-3</v>
      </c>
      <c r="J29"/>
      <c r="K29" s="55" t="s">
        <v>206</v>
      </c>
      <c r="L29">
        <v>-0.57169534904210018</v>
      </c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</row>
    <row r="30" spans="2:507" x14ac:dyDescent="0.25">
      <c r="B30" s="33" t="s">
        <v>166</v>
      </c>
      <c r="C30" s="33" t="s">
        <v>156</v>
      </c>
      <c r="D30" s="33">
        <v>0.01</v>
      </c>
      <c r="E30" s="53">
        <v>3.9443389312037169E-3</v>
      </c>
      <c r="G30"/>
      <c r="H30" s="55" t="s">
        <v>205</v>
      </c>
      <c r="I30">
        <v>3.4140737020003087E-3</v>
      </c>
      <c r="J30"/>
      <c r="K30" s="55" t="s">
        <v>128</v>
      </c>
      <c r="L30">
        <v>0.3371125781715989</v>
      </c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</row>
    <row r="31" spans="2:507" x14ac:dyDescent="0.25">
      <c r="B31" s="33" t="s">
        <v>167</v>
      </c>
      <c r="C31" s="33" t="s">
        <v>156</v>
      </c>
      <c r="D31" s="33">
        <v>0</v>
      </c>
      <c r="E31" s="53" t="s">
        <v>173</v>
      </c>
      <c r="G31"/>
      <c r="H31" s="55" t="s">
        <v>206</v>
      </c>
      <c r="I31">
        <v>-1.4919997785799666E-2</v>
      </c>
      <c r="J31"/>
      <c r="K31" s="55" t="s">
        <v>207</v>
      </c>
      <c r="L31">
        <v>8.8001549122800782E-2</v>
      </c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</row>
    <row r="32" spans="2:507" x14ac:dyDescent="0.25">
      <c r="B32" s="33" t="s">
        <v>168</v>
      </c>
      <c r="C32" s="33" t="s">
        <v>156</v>
      </c>
      <c r="D32" s="33">
        <v>0.1</v>
      </c>
      <c r="E32" s="53">
        <v>3.6742563535602457E-2</v>
      </c>
      <c r="G32"/>
      <c r="H32" s="55" t="s">
        <v>128</v>
      </c>
      <c r="I32">
        <v>-6.8840443638009674E-3</v>
      </c>
      <c r="J32"/>
      <c r="K32" s="55" t="s">
        <v>208</v>
      </c>
      <c r="L32">
        <v>8.4127191581600869E-2</v>
      </c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</row>
    <row r="33" spans="2:507" x14ac:dyDescent="0.25">
      <c r="B33" s="33" t="s">
        <v>169</v>
      </c>
      <c r="C33" s="33" t="s">
        <v>156</v>
      </c>
      <c r="D33" s="33">
        <v>1</v>
      </c>
      <c r="E33" s="53">
        <v>0</v>
      </c>
      <c r="G33"/>
      <c r="H33" s="55" t="s">
        <v>207</v>
      </c>
      <c r="I33">
        <v>-2.3034675680992933E-3</v>
      </c>
      <c r="J33"/>
      <c r="K33" s="55" t="s">
        <v>209</v>
      </c>
      <c r="L33">
        <v>-1.509126869160049E-2</v>
      </c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</row>
    <row r="34" spans="2:507" x14ac:dyDescent="0.25">
      <c r="B34" s="33" t="s">
        <v>170</v>
      </c>
      <c r="C34" s="33" t="s">
        <v>156</v>
      </c>
      <c r="D34" s="33">
        <v>1</v>
      </c>
      <c r="E34" s="53">
        <v>0</v>
      </c>
      <c r="G34"/>
      <c r="H34" s="55" t="s">
        <v>208</v>
      </c>
      <c r="I34">
        <v>-1.626263912200443E-3</v>
      </c>
      <c r="J34"/>
      <c r="K34" s="55" t="s">
        <v>210</v>
      </c>
      <c r="L34">
        <v>0</v>
      </c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</row>
    <row r="35" spans="2:507" x14ac:dyDescent="0.25">
      <c r="B35" s="33" t="s">
        <v>171</v>
      </c>
      <c r="C35" s="33" t="s">
        <v>156</v>
      </c>
      <c r="D35" s="33">
        <v>1</v>
      </c>
      <c r="E35" s="53">
        <v>-8.4398900074189598E-2</v>
      </c>
      <c r="G35"/>
      <c r="H35" s="55" t="s">
        <v>209</v>
      </c>
      <c r="I35">
        <v>-1.3204116049969628E-4</v>
      </c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</row>
    <row r="36" spans="2:507" x14ac:dyDescent="0.25">
      <c r="B36" s="33" t="s">
        <v>172</v>
      </c>
      <c r="C36" s="33" t="s">
        <v>156</v>
      </c>
      <c r="D36" s="33">
        <v>1</v>
      </c>
      <c r="E36" s="53">
        <v>0</v>
      </c>
      <c r="G36"/>
      <c r="H36" s="55" t="s">
        <v>210</v>
      </c>
      <c r="I36">
        <v>0</v>
      </c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</row>
    <row r="37" spans="2:507" x14ac:dyDescent="0.25"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</row>
    <row r="38" spans="2:507" x14ac:dyDescent="0.25">
      <c r="G38"/>
      <c r="H38" s="54" t="s">
        <v>155</v>
      </c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</row>
    <row r="39" spans="2:507" x14ac:dyDescent="0.25">
      <c r="G39"/>
      <c r="H39" s="54" t="s">
        <v>211</v>
      </c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</row>
    <row r="40" spans="2:507" x14ac:dyDescent="0.25"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</row>
    <row r="41" spans="2:507" x14ac:dyDescent="0.25">
      <c r="G41"/>
      <c r="H41"/>
      <c r="I41" s="55" t="s">
        <v>196</v>
      </c>
      <c r="J41" s="55" t="s">
        <v>201</v>
      </c>
      <c r="K41" s="55" t="s">
        <v>206</v>
      </c>
      <c r="L41" s="55" t="s">
        <v>128</v>
      </c>
      <c r="M41" s="55" t="s">
        <v>208</v>
      </c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</row>
    <row r="42" spans="2:507" x14ac:dyDescent="0.25">
      <c r="G42"/>
      <c r="H42" s="54" t="s">
        <v>212</v>
      </c>
      <c r="I42">
        <v>0</v>
      </c>
      <c r="J42">
        <v>0</v>
      </c>
      <c r="K42">
        <v>0</v>
      </c>
      <c r="L42">
        <v>-0.13918899850719946</v>
      </c>
      <c r="M42">
        <v>0</v>
      </c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</row>
    <row r="43" spans="2:507" x14ac:dyDescent="0.25"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</row>
    <row r="44" spans="2:507" x14ac:dyDescent="0.25">
      <c r="G44"/>
      <c r="H44" s="54" t="s">
        <v>158</v>
      </c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</row>
    <row r="45" spans="2:507" x14ac:dyDescent="0.25">
      <c r="G45"/>
      <c r="H45" s="54" t="s">
        <v>211</v>
      </c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</row>
    <row r="46" spans="2:507" x14ac:dyDescent="0.25"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</row>
    <row r="47" spans="2:507" x14ac:dyDescent="0.25">
      <c r="G47"/>
      <c r="H47"/>
      <c r="I47" s="55" t="s">
        <v>178</v>
      </c>
      <c r="J47" s="55" t="s">
        <v>177</v>
      </c>
      <c r="K47" s="55" t="s">
        <v>187</v>
      </c>
      <c r="L47" s="55" t="s">
        <v>213</v>
      </c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</row>
    <row r="48" spans="2:507" x14ac:dyDescent="0.25">
      <c r="G48"/>
      <c r="H48" s="54" t="s">
        <v>212</v>
      </c>
      <c r="I48">
        <v>0</v>
      </c>
      <c r="J48">
        <v>0</v>
      </c>
      <c r="K48">
        <v>7.9999045800249746E-5</v>
      </c>
      <c r="L48">
        <v>-6.8313705567994987E-3</v>
      </c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</row>
    <row r="49" spans="7:507" x14ac:dyDescent="0.25"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</row>
    <row r="50" spans="7:507" x14ac:dyDescent="0.25">
      <c r="G50"/>
      <c r="H50" s="54" t="s">
        <v>159</v>
      </c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</row>
    <row r="51" spans="7:507" x14ac:dyDescent="0.25">
      <c r="G51"/>
      <c r="H51" s="54" t="s">
        <v>211</v>
      </c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</row>
    <row r="52" spans="7:507" x14ac:dyDescent="0.25"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</row>
    <row r="53" spans="7:507" x14ac:dyDescent="0.25">
      <c r="G53"/>
      <c r="H53"/>
      <c r="I53" s="55" t="s">
        <v>191</v>
      </c>
      <c r="J53" s="55" t="s">
        <v>129</v>
      </c>
      <c r="K53" s="55" t="s">
        <v>196</v>
      </c>
      <c r="L53" s="55" t="s">
        <v>201</v>
      </c>
      <c r="M53" s="55" t="s">
        <v>128</v>
      </c>
      <c r="N53" s="55" t="s">
        <v>208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</row>
    <row r="54" spans="7:507" x14ac:dyDescent="0.25">
      <c r="G54"/>
      <c r="H54" s="54" t="s">
        <v>212</v>
      </c>
      <c r="I54">
        <v>4.1297685999808209E-6</v>
      </c>
      <c r="J54">
        <v>6.0779277599998238E-4</v>
      </c>
      <c r="K54">
        <v>4.6114072009828533E-6</v>
      </c>
      <c r="L54">
        <v>7.0665213000253857E-5</v>
      </c>
      <c r="M54">
        <v>-4.8353718417200042E-2</v>
      </c>
      <c r="N54">
        <v>7.6922293901660055E-5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</row>
    <row r="55" spans="7:507" x14ac:dyDescent="0.25"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</row>
    <row r="56" spans="7:507" x14ac:dyDescent="0.25">
      <c r="G56"/>
      <c r="H56" s="54" t="s">
        <v>162</v>
      </c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</row>
    <row r="57" spans="7:507" x14ac:dyDescent="0.25">
      <c r="G57"/>
      <c r="H57" s="54" t="s">
        <v>211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</row>
    <row r="58" spans="7:507" x14ac:dyDescent="0.25"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</row>
    <row r="59" spans="7:507" x14ac:dyDescent="0.25">
      <c r="G59"/>
      <c r="H59"/>
      <c r="I59" s="55" t="s">
        <v>191</v>
      </c>
      <c r="J59" s="55" t="s">
        <v>129</v>
      </c>
      <c r="K59" s="55" t="s">
        <v>194</v>
      </c>
      <c r="L59" s="55" t="s">
        <v>195</v>
      </c>
      <c r="M59" s="55" t="s">
        <v>196</v>
      </c>
      <c r="N59" s="55" t="s">
        <v>197</v>
      </c>
      <c r="O59" s="55" t="s">
        <v>198</v>
      </c>
      <c r="P59" s="55" t="s">
        <v>199</v>
      </c>
      <c r="Q59" s="55" t="s">
        <v>200</v>
      </c>
      <c r="R59" s="55" t="s">
        <v>201</v>
      </c>
      <c r="S59" s="55" t="s">
        <v>206</v>
      </c>
      <c r="T59" s="55" t="s">
        <v>128</v>
      </c>
      <c r="U59" s="55" t="s">
        <v>207</v>
      </c>
      <c r="V59" s="55" t="s">
        <v>208</v>
      </c>
      <c r="W59" s="55" t="s">
        <v>214</v>
      </c>
      <c r="X59" s="55" t="s">
        <v>209</v>
      </c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</row>
    <row r="60" spans="7:507" x14ac:dyDescent="0.25">
      <c r="G60"/>
      <c r="H60" s="54" t="s">
        <v>212</v>
      </c>
      <c r="I60">
        <v>0</v>
      </c>
      <c r="J60">
        <v>0.12335815153550023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9.9509215983001553E-2</v>
      </c>
      <c r="U60">
        <v>0</v>
      </c>
      <c r="V60">
        <v>0</v>
      </c>
      <c r="W60">
        <v>0</v>
      </c>
      <c r="X60">
        <v>0</v>
      </c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</row>
    <row r="61" spans="7:507" x14ac:dyDescent="0.25"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</row>
    <row r="62" spans="7:507" x14ac:dyDescent="0.25">
      <c r="G62"/>
      <c r="H62" s="54" t="s">
        <v>163</v>
      </c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</row>
    <row r="63" spans="7:507" x14ac:dyDescent="0.25">
      <c r="G63"/>
      <c r="H63" s="54" t="s">
        <v>211</v>
      </c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</row>
    <row r="64" spans="7:507" x14ac:dyDescent="0.25"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</row>
    <row r="65" spans="7:507" x14ac:dyDescent="0.25">
      <c r="G65"/>
      <c r="H65"/>
      <c r="I65" s="55" t="s">
        <v>129</v>
      </c>
      <c r="J65" s="55" t="s">
        <v>196</v>
      </c>
      <c r="K65" s="55" t="s">
        <v>198</v>
      </c>
      <c r="L65" s="55" t="s">
        <v>201</v>
      </c>
      <c r="M65" s="55" t="s">
        <v>206</v>
      </c>
      <c r="N65" s="55" t="s">
        <v>128</v>
      </c>
      <c r="O65" s="55" t="s">
        <v>207</v>
      </c>
      <c r="P65" s="55" t="s">
        <v>208</v>
      </c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</row>
    <row r="66" spans="7:507" x14ac:dyDescent="0.25">
      <c r="G66"/>
      <c r="H66" s="54" t="s">
        <v>212</v>
      </c>
      <c r="I66">
        <v>-5.1075467837993216E-3</v>
      </c>
      <c r="J66">
        <v>-2.0242299925143925E-7</v>
      </c>
      <c r="K66">
        <v>0</v>
      </c>
      <c r="L66">
        <v>0</v>
      </c>
      <c r="M66">
        <v>1.4734572015839831E-6</v>
      </c>
      <c r="N66">
        <v>8.5016709326900752E-2</v>
      </c>
      <c r="O66">
        <v>-5.6189130983597124E-6</v>
      </c>
      <c r="P66">
        <v>0</v>
      </c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</row>
    <row r="67" spans="7:507" x14ac:dyDescent="0.25"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</row>
    <row r="68" spans="7:507" x14ac:dyDescent="0.25">
      <c r="G68"/>
      <c r="H68" s="54" t="s">
        <v>131</v>
      </c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</row>
    <row r="69" spans="7:507" x14ac:dyDescent="0.25">
      <c r="G69"/>
      <c r="H69" s="54" t="s">
        <v>211</v>
      </c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</row>
    <row r="70" spans="7:507" x14ac:dyDescent="0.25"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</row>
    <row r="71" spans="7:507" x14ac:dyDescent="0.25">
      <c r="G71"/>
      <c r="H71"/>
      <c r="I71" s="55" t="s">
        <v>191</v>
      </c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</row>
    <row r="72" spans="7:507" x14ac:dyDescent="0.25">
      <c r="G72"/>
      <c r="H72" s="54" t="s">
        <v>212</v>
      </c>
      <c r="I72">
        <v>-2.0706222886350991</v>
      </c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</row>
    <row r="73" spans="7:507" x14ac:dyDescent="0.25"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</row>
    <row r="74" spans="7:507" x14ac:dyDescent="0.25">
      <c r="G74"/>
      <c r="H74" s="54" t="s">
        <v>164</v>
      </c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</row>
    <row r="75" spans="7:507" x14ac:dyDescent="0.25">
      <c r="G75"/>
      <c r="H75" s="54" t="s">
        <v>211</v>
      </c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</row>
    <row r="76" spans="7:507" x14ac:dyDescent="0.25"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</row>
    <row r="77" spans="7:507" x14ac:dyDescent="0.25">
      <c r="G77"/>
      <c r="H77"/>
      <c r="I77" s="55" t="s">
        <v>191</v>
      </c>
      <c r="J77" s="55" t="s">
        <v>129</v>
      </c>
      <c r="K77" s="55" t="s">
        <v>196</v>
      </c>
      <c r="L77" s="55" t="s">
        <v>201</v>
      </c>
      <c r="M77" s="55" t="s">
        <v>128</v>
      </c>
      <c r="N77" s="55" t="s">
        <v>208</v>
      </c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</row>
    <row r="78" spans="7:507" x14ac:dyDescent="0.25">
      <c r="G78"/>
      <c r="H78" s="54" t="s">
        <v>212</v>
      </c>
      <c r="I78">
        <v>-1.9774669901551079E-7</v>
      </c>
      <c r="J78">
        <v>-3.0809273567498963E-2</v>
      </c>
      <c r="K78">
        <v>-8.005269869215681E-8</v>
      </c>
      <c r="L78">
        <v>0</v>
      </c>
      <c r="M78">
        <v>0.15796694718170023</v>
      </c>
      <c r="N78">
        <v>0</v>
      </c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</row>
    <row r="79" spans="7:507" x14ac:dyDescent="0.25"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</row>
    <row r="80" spans="7:507" x14ac:dyDescent="0.25">
      <c r="G80"/>
      <c r="H80" s="54" t="s">
        <v>165</v>
      </c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</row>
    <row r="81" spans="7:507" x14ac:dyDescent="0.25">
      <c r="G81"/>
      <c r="H81" s="54" t="s">
        <v>211</v>
      </c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</row>
    <row r="82" spans="7:507" x14ac:dyDescent="0.25"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</row>
    <row r="83" spans="7:507" x14ac:dyDescent="0.25">
      <c r="G83"/>
      <c r="H83"/>
      <c r="I83" s="55" t="s">
        <v>191</v>
      </c>
      <c r="J83" s="55" t="s">
        <v>129</v>
      </c>
      <c r="K83" s="55" t="s">
        <v>196</v>
      </c>
      <c r="L83" s="55" t="s">
        <v>201</v>
      </c>
      <c r="M83" s="55" t="s">
        <v>128</v>
      </c>
      <c r="N83" s="55" t="s">
        <v>208</v>
      </c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</row>
    <row r="84" spans="7:507" x14ac:dyDescent="0.25">
      <c r="G84"/>
      <c r="H84" s="54" t="s">
        <v>212</v>
      </c>
      <c r="I84">
        <v>-7.5390099496530638E-8</v>
      </c>
      <c r="J84">
        <v>-6.0457100996558211E-6</v>
      </c>
      <c r="K84">
        <v>-3.3057899528898815E-8</v>
      </c>
      <c r="L84">
        <v>0</v>
      </c>
      <c r="M84">
        <v>3.9504767431015608E-3</v>
      </c>
      <c r="N84">
        <v>0</v>
      </c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</row>
    <row r="85" spans="7:507" x14ac:dyDescent="0.25"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</row>
    <row r="86" spans="7:507" x14ac:dyDescent="0.25">
      <c r="G86"/>
      <c r="H86" s="54" t="s">
        <v>166</v>
      </c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</row>
    <row r="87" spans="7:507" x14ac:dyDescent="0.25">
      <c r="G87"/>
      <c r="H87" s="54" t="s">
        <v>211</v>
      </c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</row>
    <row r="88" spans="7:507" x14ac:dyDescent="0.25"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</row>
    <row r="89" spans="7:507" x14ac:dyDescent="0.25">
      <c r="G89"/>
      <c r="H89"/>
      <c r="I89" s="55" t="s">
        <v>191</v>
      </c>
      <c r="J89" s="55" t="s">
        <v>129</v>
      </c>
      <c r="K89" s="55" t="s">
        <v>196</v>
      </c>
      <c r="L89" s="55" t="s">
        <v>201</v>
      </c>
      <c r="M89" s="55" t="s">
        <v>128</v>
      </c>
      <c r="N89" s="55" t="s">
        <v>208</v>
      </c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</row>
    <row r="90" spans="7:507" x14ac:dyDescent="0.25">
      <c r="G90"/>
      <c r="H90" s="54" t="s">
        <v>212</v>
      </c>
      <c r="I90">
        <v>-7.5390099496530638E-8</v>
      </c>
      <c r="J90">
        <v>-6.0457095987231924E-6</v>
      </c>
      <c r="K90">
        <v>-3.3057899528898815E-8</v>
      </c>
      <c r="L90">
        <v>0</v>
      </c>
      <c r="M90">
        <v>3.9504930888014655E-3</v>
      </c>
      <c r="N90">
        <v>0</v>
      </c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</row>
    <row r="91" spans="7:507" x14ac:dyDescent="0.25"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</row>
    <row r="92" spans="7:507" x14ac:dyDescent="0.25">
      <c r="G92"/>
      <c r="H92" s="54" t="s">
        <v>168</v>
      </c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</row>
    <row r="93" spans="7:507" x14ac:dyDescent="0.25">
      <c r="G93"/>
      <c r="H93" s="54" t="s">
        <v>211</v>
      </c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</row>
    <row r="94" spans="7:507" x14ac:dyDescent="0.25"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</row>
    <row r="95" spans="7:507" x14ac:dyDescent="0.25">
      <c r="G95"/>
      <c r="H95"/>
      <c r="I95" s="55" t="s">
        <v>191</v>
      </c>
      <c r="J95" s="55" t="s">
        <v>129</v>
      </c>
      <c r="K95" s="55" t="s">
        <v>196</v>
      </c>
      <c r="L95" s="55" t="s">
        <v>201</v>
      </c>
      <c r="M95" s="55" t="s">
        <v>128</v>
      </c>
      <c r="N95" s="55" t="s">
        <v>208</v>
      </c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</row>
    <row r="96" spans="7:507" x14ac:dyDescent="0.25">
      <c r="G96"/>
      <c r="H96" s="54" t="s">
        <v>212</v>
      </c>
      <c r="I96">
        <v>6.2348860000227546E-5</v>
      </c>
      <c r="J96">
        <v>-2.6986702980799748E-2</v>
      </c>
      <c r="K96">
        <v>6.1344794699991212E-5</v>
      </c>
      <c r="L96">
        <v>3.2777323006882852E-6</v>
      </c>
      <c r="M96">
        <v>6.3609438149200059E-2</v>
      </c>
      <c r="N96">
        <v>-7.1430197987609745E-6</v>
      </c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</row>
    <row r="97" spans="7:507" x14ac:dyDescent="0.25"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</row>
    <row r="98" spans="7:507" x14ac:dyDescent="0.25">
      <c r="G98"/>
      <c r="H98" s="54" t="s">
        <v>215</v>
      </c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</row>
    <row r="99" spans="7:507" x14ac:dyDescent="0.25">
      <c r="G99"/>
      <c r="H99" s="54" t="s">
        <v>211</v>
      </c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</row>
    <row r="100" spans="7:507" x14ac:dyDescent="0.25"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</row>
    <row r="101" spans="7:507" x14ac:dyDescent="0.25">
      <c r="G101"/>
      <c r="H101"/>
      <c r="I101" s="54">
        <v>-300</v>
      </c>
      <c r="J101" s="54">
        <v>-150</v>
      </c>
      <c r="K101" s="54">
        <v>-100</v>
      </c>
      <c r="L101" s="54">
        <v>-50</v>
      </c>
      <c r="M101" s="54">
        <v>-25</v>
      </c>
      <c r="N101" s="54">
        <v>0</v>
      </c>
      <c r="O101" s="54">
        <v>25</v>
      </c>
      <c r="P101" s="54">
        <v>50</v>
      </c>
      <c r="Q101" s="54">
        <v>100</v>
      </c>
      <c r="R101" s="54">
        <v>150</v>
      </c>
      <c r="S101" s="54">
        <v>300</v>
      </c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</row>
    <row r="102" spans="7:507" x14ac:dyDescent="0.25">
      <c r="G102"/>
      <c r="H102" s="54" t="s">
        <v>212</v>
      </c>
      <c r="I102">
        <v>-1.4064512469099455E-2</v>
      </c>
      <c r="J102">
        <v>1.3623303309801216E-2</v>
      </c>
      <c r="K102">
        <v>0.21287003606680166</v>
      </c>
      <c r="L102">
        <v>-0.21357456792059892</v>
      </c>
      <c r="M102">
        <v>6.2300631191000377E-2</v>
      </c>
      <c r="N102">
        <v>-0.45064561225019872</v>
      </c>
      <c r="O102">
        <v>-4.4096341077299428E-2</v>
      </c>
      <c r="P102">
        <v>0.10575601781440014</v>
      </c>
      <c r="Q102">
        <v>9.4859894515300525E-2</v>
      </c>
      <c r="R102">
        <v>8.463451561760138E-2</v>
      </c>
      <c r="S102">
        <v>6.3937735128101636E-2</v>
      </c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</row>
    <row r="103" spans="7:507" x14ac:dyDescent="0.25"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</row>
    <row r="104" spans="7:507" x14ac:dyDescent="0.25"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</row>
    <row r="105" spans="7:507" x14ac:dyDescent="0.25"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</row>
    <row r="106" spans="7:507" x14ac:dyDescent="0.25"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</row>
    <row r="107" spans="7:507" x14ac:dyDescent="0.25"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</row>
    <row r="108" spans="7:507" x14ac:dyDescent="0.25"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</row>
    <row r="109" spans="7:507" x14ac:dyDescent="0.25"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</row>
    <row r="110" spans="7:507" x14ac:dyDescent="0.25"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</row>
    <row r="111" spans="7:507" x14ac:dyDescent="0.25"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</row>
    <row r="112" spans="7:507" x14ac:dyDescent="0.25"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</row>
    <row r="113" spans="7:507" x14ac:dyDescent="0.25"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</row>
    <row r="114" spans="7:507" x14ac:dyDescent="0.25"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</row>
    <row r="115" spans="7:507" x14ac:dyDescent="0.25"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</row>
    <row r="116" spans="7:507" x14ac:dyDescent="0.25"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</row>
    <row r="117" spans="7:507" x14ac:dyDescent="0.25"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</row>
    <row r="118" spans="7:507" x14ac:dyDescent="0.25"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</row>
    <row r="119" spans="7:507" x14ac:dyDescent="0.25"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</row>
    <row r="120" spans="7:507" x14ac:dyDescent="0.25"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</row>
    <row r="121" spans="7:507" x14ac:dyDescent="0.25"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</row>
    <row r="122" spans="7:507" x14ac:dyDescent="0.25"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</row>
    <row r="123" spans="7:507" x14ac:dyDescent="0.25"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</row>
    <row r="124" spans="7:507" x14ac:dyDescent="0.25"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</row>
    <row r="125" spans="7:507" x14ac:dyDescent="0.25"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</row>
    <row r="126" spans="7:507" x14ac:dyDescent="0.25"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</row>
    <row r="127" spans="7:507" x14ac:dyDescent="0.25"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</row>
    <row r="128" spans="7:507" x14ac:dyDescent="0.25"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</row>
    <row r="129" spans="7:507" x14ac:dyDescent="0.25"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</row>
    <row r="130" spans="7:507" x14ac:dyDescent="0.25"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</row>
    <row r="131" spans="7:507" x14ac:dyDescent="0.25"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</row>
    <row r="132" spans="7:507" x14ac:dyDescent="0.25"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</row>
    <row r="133" spans="7:507" x14ac:dyDescent="0.25"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</row>
    <row r="134" spans="7:507" x14ac:dyDescent="0.25"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</row>
    <row r="135" spans="7:507" x14ac:dyDescent="0.25"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</row>
    <row r="136" spans="7:507" x14ac:dyDescent="0.25"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</row>
    <row r="137" spans="7:507" x14ac:dyDescent="0.25"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</row>
    <row r="138" spans="7:507" x14ac:dyDescent="0.25"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</row>
    <row r="139" spans="7:507" x14ac:dyDescent="0.25"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</row>
    <row r="140" spans="7:507" x14ac:dyDescent="0.25"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</row>
    <row r="141" spans="7:507" x14ac:dyDescent="0.25"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</row>
    <row r="142" spans="7:507" x14ac:dyDescent="0.25"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</row>
    <row r="143" spans="7:507" x14ac:dyDescent="0.25"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</row>
    <row r="144" spans="7:507" x14ac:dyDescent="0.25"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</row>
    <row r="145" spans="7:507" x14ac:dyDescent="0.25"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</row>
    <row r="146" spans="7:507" x14ac:dyDescent="0.25"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</row>
    <row r="147" spans="7:507" x14ac:dyDescent="0.25"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</row>
    <row r="148" spans="7:507" x14ac:dyDescent="0.25"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</row>
    <row r="149" spans="7:507" x14ac:dyDescent="0.25"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</row>
    <row r="150" spans="7:507" x14ac:dyDescent="0.25"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</row>
    <row r="151" spans="7:507" x14ac:dyDescent="0.25"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</row>
    <row r="152" spans="7:507" x14ac:dyDescent="0.25"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</row>
    <row r="153" spans="7:507" x14ac:dyDescent="0.25"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</row>
  </sheetData>
  <sheetProtection algorithmName="SHA-512" hashValue="f61qo/alxzdm4w4ZJ6xkOt6D0LnmBJyrIqq8S8h2dEaD86K90GgiBv7ADmggmmshb2P6dueE2GcCKQiykmMC0A==" saltValue="8YmSnmxYOkZK+t/AscmxTA==" spinCount="100000" sheet="1" objects="1" scenarios="1" formatCells="0" formatColumns="0" formatRows="0" insertColumns="0" insertRows="0" insertHyperlinks="0" deleteColumns="0" deleteRows="0" sort="0" autoFilter="0" pivotTables="0"/>
  <conditionalFormatting sqref="F14:F104">
    <cfRule type="cellIs" dxfId="7" priority="2" stopIfTrue="1" operator="equal">
      <formula>"ERROR"</formula>
    </cfRule>
  </conditionalFormatting>
  <conditionalFormatting sqref="E18:E104">
    <cfRule type="cellIs" dxfId="6" priority="1" stopIfTrue="1" operator="equal">
      <formula>"ERROR"</formula>
    </cfRule>
  </conditionalFormatting>
  <pageMargins left="0.7" right="0.7" top="0.75" bottom="0.75" header="0.3" footer="0.3"/>
  <pageSetup paperSize="9" orientation="portrait" r:id="rId1"/>
  <headerFooter>
    <oddFooter>&amp;L&amp;1#&amp;"Calibri"&amp;1&amp;KFFFFFFC2 - Internal Natixis</oddFooter>
  </headerFooter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0E8AD-174A-4DF5-94E4-E7778F7C4AA5}">
  <dimension ref="A1:BT24"/>
  <sheetViews>
    <sheetView zoomScale="85" zoomScaleNormal="85" workbookViewId="0">
      <selection activeCell="B23" sqref="B23"/>
    </sheetView>
  </sheetViews>
  <sheetFormatPr defaultColWidth="11.42578125" defaultRowHeight="15" x14ac:dyDescent="0.25"/>
  <cols>
    <col min="2" max="2" width="14.7109375" bestFit="1" customWidth="1"/>
    <col min="3" max="3" width="16.42578125" bestFit="1" customWidth="1"/>
    <col min="4" max="4" width="18.140625" bestFit="1" customWidth="1"/>
    <col min="5" max="5" width="16.42578125" bestFit="1" customWidth="1"/>
    <col min="6" max="6" width="18.140625" bestFit="1" customWidth="1"/>
    <col min="7" max="7" width="16.42578125" bestFit="1" customWidth="1"/>
    <col min="8" max="8" width="18.140625" bestFit="1" customWidth="1"/>
    <col min="9" max="9" width="16.42578125" bestFit="1" customWidth="1"/>
    <col min="10" max="10" width="18.140625" bestFit="1" customWidth="1"/>
    <col min="11" max="11" width="16.42578125" bestFit="1" customWidth="1"/>
    <col min="12" max="12" width="18.140625" bestFit="1" customWidth="1"/>
    <col min="13" max="13" width="16.42578125" bestFit="1" customWidth="1"/>
    <col min="14" max="14" width="18.140625" bestFit="1" customWidth="1"/>
    <col min="15" max="15" width="16.42578125" bestFit="1" customWidth="1"/>
    <col min="16" max="16" width="18.140625" bestFit="1" customWidth="1"/>
    <col min="17" max="17" width="16.42578125" bestFit="1" customWidth="1"/>
    <col min="18" max="18" width="18.140625" bestFit="1" customWidth="1"/>
    <col min="19" max="19" width="16.42578125" bestFit="1" customWidth="1"/>
    <col min="20" max="20" width="18.140625" bestFit="1" customWidth="1"/>
    <col min="21" max="21" width="16.42578125" bestFit="1" customWidth="1"/>
    <col min="22" max="22" width="18.140625" bestFit="1" customWidth="1"/>
    <col min="276" max="276" width="14.85546875" customWidth="1"/>
    <col min="277" max="277" width="23.28515625" bestFit="1" customWidth="1"/>
    <col min="278" max="278" width="25" bestFit="1" customWidth="1"/>
    <col min="532" max="532" width="14.85546875" customWidth="1"/>
    <col min="533" max="533" width="23.28515625" bestFit="1" customWidth="1"/>
    <col min="534" max="534" width="25" bestFit="1" customWidth="1"/>
    <col min="788" max="788" width="14.85546875" customWidth="1"/>
    <col min="789" max="789" width="23.28515625" bestFit="1" customWidth="1"/>
    <col min="790" max="790" width="25" bestFit="1" customWidth="1"/>
    <col min="1044" max="1044" width="14.85546875" customWidth="1"/>
    <col min="1045" max="1045" width="23.28515625" bestFit="1" customWidth="1"/>
    <col min="1046" max="1046" width="25" bestFit="1" customWidth="1"/>
    <col min="1300" max="1300" width="14.85546875" customWidth="1"/>
    <col min="1301" max="1301" width="23.28515625" bestFit="1" customWidth="1"/>
    <col min="1302" max="1302" width="25" bestFit="1" customWidth="1"/>
    <col min="1556" max="1556" width="14.85546875" customWidth="1"/>
    <col min="1557" max="1557" width="23.28515625" bestFit="1" customWidth="1"/>
    <col min="1558" max="1558" width="25" bestFit="1" customWidth="1"/>
    <col min="1812" max="1812" width="14.85546875" customWidth="1"/>
    <col min="1813" max="1813" width="23.28515625" bestFit="1" customWidth="1"/>
    <col min="1814" max="1814" width="25" bestFit="1" customWidth="1"/>
    <col min="2068" max="2068" width="14.85546875" customWidth="1"/>
    <col min="2069" max="2069" width="23.28515625" bestFit="1" customWidth="1"/>
    <col min="2070" max="2070" width="25" bestFit="1" customWidth="1"/>
    <col min="2324" max="2324" width="14.85546875" customWidth="1"/>
    <col min="2325" max="2325" width="23.28515625" bestFit="1" customWidth="1"/>
    <col min="2326" max="2326" width="25" bestFit="1" customWidth="1"/>
    <col min="2580" max="2580" width="14.85546875" customWidth="1"/>
    <col min="2581" max="2581" width="23.28515625" bestFit="1" customWidth="1"/>
    <col min="2582" max="2582" width="25" bestFit="1" customWidth="1"/>
    <col min="2836" max="2836" width="14.85546875" customWidth="1"/>
    <col min="2837" max="2837" width="23.28515625" bestFit="1" customWidth="1"/>
    <col min="2838" max="2838" width="25" bestFit="1" customWidth="1"/>
    <col min="3092" max="3092" width="14.85546875" customWidth="1"/>
    <col min="3093" max="3093" width="23.28515625" bestFit="1" customWidth="1"/>
    <col min="3094" max="3094" width="25" bestFit="1" customWidth="1"/>
    <col min="3348" max="3348" width="14.85546875" customWidth="1"/>
    <col min="3349" max="3349" width="23.28515625" bestFit="1" customWidth="1"/>
    <col min="3350" max="3350" width="25" bestFit="1" customWidth="1"/>
    <col min="3604" max="3604" width="14.85546875" customWidth="1"/>
    <col min="3605" max="3605" width="23.28515625" bestFit="1" customWidth="1"/>
    <col min="3606" max="3606" width="25" bestFit="1" customWidth="1"/>
    <col min="3860" max="3860" width="14.85546875" customWidth="1"/>
    <col min="3861" max="3861" width="23.28515625" bestFit="1" customWidth="1"/>
    <col min="3862" max="3862" width="25" bestFit="1" customWidth="1"/>
    <col min="4116" max="4116" width="14.85546875" customWidth="1"/>
    <col min="4117" max="4117" width="23.28515625" bestFit="1" customWidth="1"/>
    <col min="4118" max="4118" width="25" bestFit="1" customWidth="1"/>
    <col min="4372" max="4372" width="14.85546875" customWidth="1"/>
    <col min="4373" max="4373" width="23.28515625" bestFit="1" customWidth="1"/>
    <col min="4374" max="4374" width="25" bestFit="1" customWidth="1"/>
    <col min="4628" max="4628" width="14.85546875" customWidth="1"/>
    <col min="4629" max="4629" width="23.28515625" bestFit="1" customWidth="1"/>
    <col min="4630" max="4630" width="25" bestFit="1" customWidth="1"/>
    <col min="4884" max="4884" width="14.85546875" customWidth="1"/>
    <col min="4885" max="4885" width="23.28515625" bestFit="1" customWidth="1"/>
    <col min="4886" max="4886" width="25" bestFit="1" customWidth="1"/>
    <col min="5140" max="5140" width="14.85546875" customWidth="1"/>
    <col min="5141" max="5141" width="23.28515625" bestFit="1" customWidth="1"/>
    <col min="5142" max="5142" width="25" bestFit="1" customWidth="1"/>
    <col min="5396" max="5396" width="14.85546875" customWidth="1"/>
    <col min="5397" max="5397" width="23.28515625" bestFit="1" customWidth="1"/>
    <col min="5398" max="5398" width="25" bestFit="1" customWidth="1"/>
    <col min="5652" max="5652" width="14.85546875" customWidth="1"/>
    <col min="5653" max="5653" width="23.28515625" bestFit="1" customWidth="1"/>
    <col min="5654" max="5654" width="25" bestFit="1" customWidth="1"/>
    <col min="5908" max="5908" width="14.85546875" customWidth="1"/>
    <col min="5909" max="5909" width="23.28515625" bestFit="1" customWidth="1"/>
    <col min="5910" max="5910" width="25" bestFit="1" customWidth="1"/>
    <col min="6164" max="6164" width="14.85546875" customWidth="1"/>
    <col min="6165" max="6165" width="23.28515625" bestFit="1" customWidth="1"/>
    <col min="6166" max="6166" width="25" bestFit="1" customWidth="1"/>
    <col min="6420" max="6420" width="14.85546875" customWidth="1"/>
    <col min="6421" max="6421" width="23.28515625" bestFit="1" customWidth="1"/>
    <col min="6422" max="6422" width="25" bestFit="1" customWidth="1"/>
    <col min="6676" max="6676" width="14.85546875" customWidth="1"/>
    <col min="6677" max="6677" width="23.28515625" bestFit="1" customWidth="1"/>
    <col min="6678" max="6678" width="25" bestFit="1" customWidth="1"/>
    <col min="6932" max="6932" width="14.85546875" customWidth="1"/>
    <col min="6933" max="6933" width="23.28515625" bestFit="1" customWidth="1"/>
    <col min="6934" max="6934" width="25" bestFit="1" customWidth="1"/>
    <col min="7188" max="7188" width="14.85546875" customWidth="1"/>
    <col min="7189" max="7189" width="23.28515625" bestFit="1" customWidth="1"/>
    <col min="7190" max="7190" width="25" bestFit="1" customWidth="1"/>
    <col min="7444" max="7444" width="14.85546875" customWidth="1"/>
    <col min="7445" max="7445" width="23.28515625" bestFit="1" customWidth="1"/>
    <col min="7446" max="7446" width="25" bestFit="1" customWidth="1"/>
    <col min="7700" max="7700" width="14.85546875" customWidth="1"/>
    <col min="7701" max="7701" width="23.28515625" bestFit="1" customWidth="1"/>
    <col min="7702" max="7702" width="25" bestFit="1" customWidth="1"/>
    <col min="7956" max="7956" width="14.85546875" customWidth="1"/>
    <col min="7957" max="7957" width="23.28515625" bestFit="1" customWidth="1"/>
    <col min="7958" max="7958" width="25" bestFit="1" customWidth="1"/>
    <col min="8212" max="8212" width="14.85546875" customWidth="1"/>
    <col min="8213" max="8213" width="23.28515625" bestFit="1" customWidth="1"/>
    <col min="8214" max="8214" width="25" bestFit="1" customWidth="1"/>
    <col min="8468" max="8468" width="14.85546875" customWidth="1"/>
    <col min="8469" max="8469" width="23.28515625" bestFit="1" customWidth="1"/>
    <col min="8470" max="8470" width="25" bestFit="1" customWidth="1"/>
    <col min="8724" max="8724" width="14.85546875" customWidth="1"/>
    <col min="8725" max="8725" width="23.28515625" bestFit="1" customWidth="1"/>
    <col min="8726" max="8726" width="25" bestFit="1" customWidth="1"/>
    <col min="8980" max="8980" width="14.85546875" customWidth="1"/>
    <col min="8981" max="8981" width="23.28515625" bestFit="1" customWidth="1"/>
    <col min="8982" max="8982" width="25" bestFit="1" customWidth="1"/>
    <col min="9236" max="9236" width="14.85546875" customWidth="1"/>
    <col min="9237" max="9237" width="23.28515625" bestFit="1" customWidth="1"/>
    <col min="9238" max="9238" width="25" bestFit="1" customWidth="1"/>
    <col min="9492" max="9492" width="14.85546875" customWidth="1"/>
    <col min="9493" max="9493" width="23.28515625" bestFit="1" customWidth="1"/>
    <col min="9494" max="9494" width="25" bestFit="1" customWidth="1"/>
    <col min="9748" max="9748" width="14.85546875" customWidth="1"/>
    <col min="9749" max="9749" width="23.28515625" bestFit="1" customWidth="1"/>
    <col min="9750" max="9750" width="25" bestFit="1" customWidth="1"/>
    <col min="10004" max="10004" width="14.85546875" customWidth="1"/>
    <col min="10005" max="10005" width="23.28515625" bestFit="1" customWidth="1"/>
    <col min="10006" max="10006" width="25" bestFit="1" customWidth="1"/>
    <col min="10260" max="10260" width="14.85546875" customWidth="1"/>
    <col min="10261" max="10261" width="23.28515625" bestFit="1" customWidth="1"/>
    <col min="10262" max="10262" width="25" bestFit="1" customWidth="1"/>
    <col min="10516" max="10516" width="14.85546875" customWidth="1"/>
    <col min="10517" max="10517" width="23.28515625" bestFit="1" customWidth="1"/>
    <col min="10518" max="10518" width="25" bestFit="1" customWidth="1"/>
    <col min="10772" max="10772" width="14.85546875" customWidth="1"/>
    <col min="10773" max="10773" width="23.28515625" bestFit="1" customWidth="1"/>
    <col min="10774" max="10774" width="25" bestFit="1" customWidth="1"/>
    <col min="11028" max="11028" width="14.85546875" customWidth="1"/>
    <col min="11029" max="11029" width="23.28515625" bestFit="1" customWidth="1"/>
    <col min="11030" max="11030" width="25" bestFit="1" customWidth="1"/>
    <col min="11284" max="11284" width="14.85546875" customWidth="1"/>
    <col min="11285" max="11285" width="23.28515625" bestFit="1" customWidth="1"/>
    <col min="11286" max="11286" width="25" bestFit="1" customWidth="1"/>
    <col min="11540" max="11540" width="14.85546875" customWidth="1"/>
    <col min="11541" max="11541" width="23.28515625" bestFit="1" customWidth="1"/>
    <col min="11542" max="11542" width="25" bestFit="1" customWidth="1"/>
    <col min="11796" max="11796" width="14.85546875" customWidth="1"/>
    <col min="11797" max="11797" width="23.28515625" bestFit="1" customWidth="1"/>
    <col min="11798" max="11798" width="25" bestFit="1" customWidth="1"/>
    <col min="12052" max="12052" width="14.85546875" customWidth="1"/>
    <col min="12053" max="12053" width="23.28515625" bestFit="1" customWidth="1"/>
    <col min="12054" max="12054" width="25" bestFit="1" customWidth="1"/>
    <col min="12308" max="12308" width="14.85546875" customWidth="1"/>
    <col min="12309" max="12309" width="23.28515625" bestFit="1" customWidth="1"/>
    <col min="12310" max="12310" width="25" bestFit="1" customWidth="1"/>
    <col min="12564" max="12564" width="14.85546875" customWidth="1"/>
    <col min="12565" max="12565" width="23.28515625" bestFit="1" customWidth="1"/>
    <col min="12566" max="12566" width="25" bestFit="1" customWidth="1"/>
    <col min="12820" max="12820" width="14.85546875" customWidth="1"/>
    <col min="12821" max="12821" width="23.28515625" bestFit="1" customWidth="1"/>
    <col min="12822" max="12822" width="25" bestFit="1" customWidth="1"/>
    <col min="13076" max="13076" width="14.85546875" customWidth="1"/>
    <col min="13077" max="13077" width="23.28515625" bestFit="1" customWidth="1"/>
    <col min="13078" max="13078" width="25" bestFit="1" customWidth="1"/>
    <col min="13332" max="13332" width="14.85546875" customWidth="1"/>
    <col min="13333" max="13333" width="23.28515625" bestFit="1" customWidth="1"/>
    <col min="13334" max="13334" width="25" bestFit="1" customWidth="1"/>
    <col min="13588" max="13588" width="14.85546875" customWidth="1"/>
    <col min="13589" max="13589" width="23.28515625" bestFit="1" customWidth="1"/>
    <col min="13590" max="13590" width="25" bestFit="1" customWidth="1"/>
    <col min="13844" max="13844" width="14.85546875" customWidth="1"/>
    <col min="13845" max="13845" width="23.28515625" bestFit="1" customWidth="1"/>
    <col min="13846" max="13846" width="25" bestFit="1" customWidth="1"/>
    <col min="14100" max="14100" width="14.85546875" customWidth="1"/>
    <col min="14101" max="14101" width="23.28515625" bestFit="1" customWidth="1"/>
    <col min="14102" max="14102" width="25" bestFit="1" customWidth="1"/>
    <col min="14356" max="14356" width="14.85546875" customWidth="1"/>
    <col min="14357" max="14357" width="23.28515625" bestFit="1" customWidth="1"/>
    <col min="14358" max="14358" width="25" bestFit="1" customWidth="1"/>
    <col min="14612" max="14612" width="14.85546875" customWidth="1"/>
    <col min="14613" max="14613" width="23.28515625" bestFit="1" customWidth="1"/>
    <col min="14614" max="14614" width="25" bestFit="1" customWidth="1"/>
    <col min="14868" max="14868" width="14.85546875" customWidth="1"/>
    <col min="14869" max="14869" width="23.28515625" bestFit="1" customWidth="1"/>
    <col min="14870" max="14870" width="25" bestFit="1" customWidth="1"/>
    <col min="15124" max="15124" width="14.85546875" customWidth="1"/>
    <col min="15125" max="15125" width="23.28515625" bestFit="1" customWidth="1"/>
    <col min="15126" max="15126" width="25" bestFit="1" customWidth="1"/>
    <col min="15380" max="15380" width="14.85546875" customWidth="1"/>
    <col min="15381" max="15381" width="23.28515625" bestFit="1" customWidth="1"/>
    <col min="15382" max="15382" width="25" bestFit="1" customWidth="1"/>
    <col min="15636" max="15636" width="14.85546875" customWidth="1"/>
    <col min="15637" max="15637" width="23.28515625" bestFit="1" customWidth="1"/>
    <col min="15638" max="15638" width="25" bestFit="1" customWidth="1"/>
    <col min="15892" max="15892" width="14.85546875" customWidth="1"/>
    <col min="15893" max="15893" width="23.28515625" bestFit="1" customWidth="1"/>
    <col min="15894" max="15894" width="25" bestFit="1" customWidth="1"/>
    <col min="16148" max="16148" width="14.85546875" customWidth="1"/>
    <col min="16149" max="16149" width="23.28515625" bestFit="1" customWidth="1"/>
    <col min="16150" max="16150" width="25" bestFit="1" customWidth="1"/>
  </cols>
  <sheetData>
    <row r="1" spans="1:72" ht="34.5" customHeight="1" x14ac:dyDescent="0.25">
      <c r="A1" s="2"/>
      <c r="B1" s="2" t="s">
        <v>221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3"/>
    </row>
    <row r="4" spans="1:72" x14ac:dyDescent="0.25">
      <c r="C4" s="68" t="s">
        <v>8</v>
      </c>
      <c r="D4" s="68"/>
      <c r="E4" s="68" t="s">
        <v>133</v>
      </c>
      <c r="F4" s="68"/>
      <c r="G4" s="68" t="s">
        <v>134</v>
      </c>
      <c r="H4" s="68"/>
      <c r="I4" s="68" t="s">
        <v>135</v>
      </c>
      <c r="J4" s="68"/>
      <c r="K4" s="68" t="s">
        <v>136</v>
      </c>
      <c r="L4" s="68"/>
      <c r="M4" s="68" t="s">
        <v>137</v>
      </c>
      <c r="N4" s="68"/>
      <c r="O4" s="68" t="s">
        <v>138</v>
      </c>
      <c r="P4" s="68"/>
      <c r="Q4" s="68" t="s">
        <v>139</v>
      </c>
      <c r="R4" s="68"/>
      <c r="S4" s="68" t="s">
        <v>140</v>
      </c>
      <c r="T4" s="68"/>
      <c r="U4" s="68" t="s">
        <v>141</v>
      </c>
      <c r="V4" s="68"/>
    </row>
    <row r="5" spans="1:72" x14ac:dyDescent="0.25">
      <c r="B5" s="56" t="s">
        <v>8</v>
      </c>
      <c r="C5" s="69">
        <v>475.0215919739162</v>
      </c>
      <c r="D5" s="70"/>
      <c r="E5" s="69">
        <v>39.960323048252569</v>
      </c>
      <c r="F5" s="70"/>
      <c r="G5" s="69">
        <v>196.61306517706629</v>
      </c>
      <c r="H5" s="70"/>
      <c r="I5" s="69">
        <v>435.06126892566351</v>
      </c>
      <c r="J5" s="70"/>
      <c r="K5" s="69">
        <v>-381.18978495133342</v>
      </c>
      <c r="L5" s="70"/>
      <c r="M5" s="69">
        <v>381.18978495133342</v>
      </c>
      <c r="N5" s="70"/>
      <c r="O5" s="69">
        <v>0</v>
      </c>
      <c r="P5" s="70"/>
      <c r="Q5" s="69">
        <v>-362.45080840311243</v>
      </c>
      <c r="R5" s="70"/>
      <c r="S5" s="69">
        <v>249.6009588308238</v>
      </c>
      <c r="T5" s="70"/>
      <c r="U5" s="69">
        <v>-53.565476247711509</v>
      </c>
      <c r="V5" s="70"/>
    </row>
    <row r="6" spans="1:72" x14ac:dyDescent="0.25">
      <c r="B6" s="56" t="s">
        <v>9</v>
      </c>
      <c r="C6" s="69">
        <v>0.16402849028652716</v>
      </c>
      <c r="D6" s="70"/>
      <c r="E6" s="69">
        <v>0.16302191197960986</v>
      </c>
      <c r="F6" s="70"/>
      <c r="G6" s="69">
        <v>0.22368679529426935</v>
      </c>
      <c r="H6" s="70"/>
      <c r="I6" s="69">
        <v>0.21695265050954507</v>
      </c>
      <c r="J6" s="70"/>
      <c r="K6" s="69">
        <v>0.18764972124196827</v>
      </c>
      <c r="L6" s="70"/>
      <c r="M6" s="69">
        <v>0.18764972124196827</v>
      </c>
      <c r="N6" s="70"/>
      <c r="O6" s="69">
        <v>0</v>
      </c>
      <c r="P6" s="70"/>
      <c r="Q6" s="69">
        <v>0.29070279043838593</v>
      </c>
      <c r="R6" s="70"/>
      <c r="S6" s="69">
        <v>0.24832379694730522</v>
      </c>
      <c r="T6" s="70"/>
      <c r="U6" s="69">
        <v>4.6651913311685854E-2</v>
      </c>
      <c r="V6" s="70"/>
    </row>
    <row r="7" spans="1:72" x14ac:dyDescent="0.25">
      <c r="B7" s="71" t="s">
        <v>222</v>
      </c>
      <c r="C7" s="74" t="s">
        <v>223</v>
      </c>
      <c r="D7" s="75" t="s">
        <v>224</v>
      </c>
      <c r="E7" s="74" t="s">
        <v>223</v>
      </c>
      <c r="F7" s="75" t="s">
        <v>224</v>
      </c>
      <c r="G7" s="74" t="s">
        <v>223</v>
      </c>
      <c r="H7" s="75" t="s">
        <v>224</v>
      </c>
      <c r="I7" s="74" t="s">
        <v>223</v>
      </c>
      <c r="J7" s="75" t="s">
        <v>224</v>
      </c>
      <c r="K7" s="74" t="s">
        <v>223</v>
      </c>
      <c r="L7" s="75" t="s">
        <v>224</v>
      </c>
      <c r="M7" s="74" t="s">
        <v>223</v>
      </c>
      <c r="N7" s="75" t="s">
        <v>224</v>
      </c>
      <c r="O7" s="74" t="s">
        <v>223</v>
      </c>
      <c r="P7" s="75" t="s">
        <v>224</v>
      </c>
      <c r="Q7" s="74" t="s">
        <v>223</v>
      </c>
      <c r="R7" s="75" t="s">
        <v>224</v>
      </c>
      <c r="S7" s="74" t="s">
        <v>223</v>
      </c>
      <c r="T7" s="75" t="s">
        <v>224</v>
      </c>
      <c r="U7" s="74" t="s">
        <v>223</v>
      </c>
      <c r="V7" s="74" t="s">
        <v>224</v>
      </c>
    </row>
    <row r="8" spans="1:72" x14ac:dyDescent="0.25">
      <c r="B8" s="72">
        <v>22282</v>
      </c>
      <c r="C8" s="60">
        <v>0</v>
      </c>
      <c r="D8" s="58">
        <v>0</v>
      </c>
      <c r="E8" s="60">
        <v>0</v>
      </c>
      <c r="F8" s="58">
        <v>0</v>
      </c>
      <c r="G8" s="60">
        <v>0</v>
      </c>
      <c r="H8" s="58">
        <v>0</v>
      </c>
      <c r="I8" s="60">
        <v>0</v>
      </c>
      <c r="J8" s="58">
        <v>0</v>
      </c>
      <c r="K8" s="60">
        <v>0</v>
      </c>
      <c r="L8" s="58">
        <v>0</v>
      </c>
      <c r="M8" s="60">
        <v>0</v>
      </c>
      <c r="N8" s="58">
        <v>0</v>
      </c>
      <c r="O8" s="60">
        <v>0</v>
      </c>
      <c r="P8" s="58">
        <v>0</v>
      </c>
      <c r="Q8" s="60">
        <v>0</v>
      </c>
      <c r="R8" s="58">
        <v>0</v>
      </c>
      <c r="S8" s="60">
        <v>0</v>
      </c>
      <c r="T8" s="58">
        <v>0</v>
      </c>
      <c r="U8" s="60">
        <v>0</v>
      </c>
      <c r="V8" s="60">
        <v>0</v>
      </c>
    </row>
    <row r="9" spans="1:72" x14ac:dyDescent="0.25">
      <c r="B9" s="72">
        <v>45105</v>
      </c>
      <c r="C9" s="60">
        <v>0</v>
      </c>
      <c r="D9" s="58">
        <v>0</v>
      </c>
      <c r="E9" s="60">
        <v>0</v>
      </c>
      <c r="F9" s="58">
        <v>0</v>
      </c>
      <c r="G9" s="60">
        <v>0</v>
      </c>
      <c r="H9" s="58">
        <v>0</v>
      </c>
      <c r="I9" s="60">
        <v>0</v>
      </c>
      <c r="J9" s="58">
        <v>0</v>
      </c>
      <c r="K9" s="60">
        <v>0</v>
      </c>
      <c r="L9" s="58">
        <v>0</v>
      </c>
      <c r="M9" s="60">
        <v>0</v>
      </c>
      <c r="N9" s="58">
        <v>0</v>
      </c>
      <c r="O9" s="60">
        <v>0</v>
      </c>
      <c r="P9" s="58">
        <v>0</v>
      </c>
      <c r="Q9" s="60">
        <v>0</v>
      </c>
      <c r="R9" s="58">
        <v>0</v>
      </c>
      <c r="S9" s="60">
        <v>0</v>
      </c>
      <c r="T9" s="58">
        <v>0</v>
      </c>
      <c r="U9" s="60">
        <v>0</v>
      </c>
      <c r="V9" s="60">
        <v>0</v>
      </c>
    </row>
    <row r="10" spans="1:72" x14ac:dyDescent="0.25">
      <c r="B10" s="72">
        <v>45470</v>
      </c>
      <c r="C10" s="60">
        <v>0</v>
      </c>
      <c r="D10" s="58">
        <v>0</v>
      </c>
      <c r="E10" s="60">
        <v>0</v>
      </c>
      <c r="F10" s="58">
        <v>0</v>
      </c>
      <c r="G10" s="60">
        <v>0</v>
      </c>
      <c r="H10" s="58">
        <v>0</v>
      </c>
      <c r="I10" s="60">
        <v>0</v>
      </c>
      <c r="J10" s="58">
        <v>0</v>
      </c>
      <c r="K10" s="60">
        <v>0</v>
      </c>
      <c r="L10" s="58">
        <v>0</v>
      </c>
      <c r="M10" s="60">
        <v>0</v>
      </c>
      <c r="N10" s="58">
        <v>0</v>
      </c>
      <c r="O10" s="60">
        <v>0</v>
      </c>
      <c r="P10" s="58">
        <v>0</v>
      </c>
      <c r="Q10" s="60">
        <v>0</v>
      </c>
      <c r="R10" s="58">
        <v>0</v>
      </c>
      <c r="S10" s="60">
        <v>0</v>
      </c>
      <c r="T10" s="58">
        <v>0</v>
      </c>
      <c r="U10" s="60">
        <v>0</v>
      </c>
      <c r="V10" s="60">
        <v>0</v>
      </c>
    </row>
    <row r="11" spans="1:72" x14ac:dyDescent="0.25">
      <c r="B11" s="72">
        <v>45834</v>
      </c>
      <c r="C11" s="60">
        <v>0</v>
      </c>
      <c r="D11" s="58">
        <v>0</v>
      </c>
      <c r="E11" s="60">
        <v>0</v>
      </c>
      <c r="F11" s="58">
        <v>0</v>
      </c>
      <c r="G11" s="60">
        <v>0</v>
      </c>
      <c r="H11" s="58">
        <v>0</v>
      </c>
      <c r="I11" s="60">
        <v>0</v>
      </c>
      <c r="J11" s="58">
        <v>0</v>
      </c>
      <c r="K11" s="60">
        <v>0</v>
      </c>
      <c r="L11" s="58">
        <v>0</v>
      </c>
      <c r="M11" s="60">
        <v>0</v>
      </c>
      <c r="N11" s="58">
        <v>0</v>
      </c>
      <c r="O11" s="60">
        <v>0</v>
      </c>
      <c r="P11" s="58">
        <v>0</v>
      </c>
      <c r="Q11" s="60">
        <v>0</v>
      </c>
      <c r="R11" s="58">
        <v>0</v>
      </c>
      <c r="S11" s="60">
        <v>0</v>
      </c>
      <c r="T11" s="58">
        <v>0</v>
      </c>
      <c r="U11" s="60">
        <v>0</v>
      </c>
      <c r="V11" s="60">
        <v>0</v>
      </c>
    </row>
    <row r="12" spans="1:72" x14ac:dyDescent="0.25">
      <c r="B12" s="72">
        <v>46199</v>
      </c>
      <c r="C12" s="60">
        <v>0</v>
      </c>
      <c r="D12" s="58">
        <v>0</v>
      </c>
      <c r="E12" s="60">
        <v>0</v>
      </c>
      <c r="F12" s="58">
        <v>0</v>
      </c>
      <c r="G12" s="60">
        <v>0</v>
      </c>
      <c r="H12" s="58">
        <v>0</v>
      </c>
      <c r="I12" s="60">
        <v>0</v>
      </c>
      <c r="J12" s="58">
        <v>0</v>
      </c>
      <c r="K12" s="60">
        <v>0</v>
      </c>
      <c r="L12" s="58">
        <v>0</v>
      </c>
      <c r="M12" s="60">
        <v>0</v>
      </c>
      <c r="N12" s="58">
        <v>0</v>
      </c>
      <c r="O12" s="60">
        <v>0</v>
      </c>
      <c r="P12" s="58">
        <v>0</v>
      </c>
      <c r="Q12" s="60">
        <v>0</v>
      </c>
      <c r="R12" s="58">
        <v>0</v>
      </c>
      <c r="S12" s="60">
        <v>0</v>
      </c>
      <c r="T12" s="58">
        <v>0</v>
      </c>
      <c r="U12" s="60">
        <v>0</v>
      </c>
      <c r="V12" s="60">
        <v>0</v>
      </c>
    </row>
    <row r="13" spans="1:72" x14ac:dyDescent="0.25">
      <c r="B13" s="72">
        <v>46566</v>
      </c>
      <c r="C13" s="60">
        <v>0</v>
      </c>
      <c r="D13" s="58">
        <v>0</v>
      </c>
      <c r="E13" s="60">
        <v>0</v>
      </c>
      <c r="F13" s="58">
        <v>0</v>
      </c>
      <c r="G13" s="60">
        <v>0</v>
      </c>
      <c r="H13" s="58">
        <v>0</v>
      </c>
      <c r="I13" s="60">
        <v>0</v>
      </c>
      <c r="J13" s="58">
        <v>0</v>
      </c>
      <c r="K13" s="60">
        <v>0</v>
      </c>
      <c r="L13" s="58">
        <v>0</v>
      </c>
      <c r="M13" s="60">
        <v>0</v>
      </c>
      <c r="N13" s="58">
        <v>0</v>
      </c>
      <c r="O13" s="60">
        <v>0</v>
      </c>
      <c r="P13" s="58">
        <v>0</v>
      </c>
      <c r="Q13" s="60">
        <v>0</v>
      </c>
      <c r="R13" s="58">
        <v>0</v>
      </c>
      <c r="S13" s="60">
        <v>0</v>
      </c>
      <c r="T13" s="58">
        <v>0</v>
      </c>
      <c r="U13" s="60">
        <v>0</v>
      </c>
      <c r="V13" s="60">
        <v>0</v>
      </c>
    </row>
    <row r="14" spans="1:72" x14ac:dyDescent="0.25">
      <c r="B14" s="72">
        <v>46932</v>
      </c>
      <c r="C14" s="60">
        <v>0</v>
      </c>
      <c r="D14" s="58">
        <v>0</v>
      </c>
      <c r="E14" s="60">
        <v>0</v>
      </c>
      <c r="F14" s="58">
        <v>0</v>
      </c>
      <c r="G14" s="60">
        <v>0</v>
      </c>
      <c r="H14" s="58">
        <v>0</v>
      </c>
      <c r="I14" s="60">
        <v>0</v>
      </c>
      <c r="J14" s="58">
        <v>0</v>
      </c>
      <c r="K14" s="60">
        <v>0</v>
      </c>
      <c r="L14" s="58">
        <v>0</v>
      </c>
      <c r="M14" s="60">
        <v>0</v>
      </c>
      <c r="N14" s="58">
        <v>0</v>
      </c>
      <c r="O14" s="60">
        <v>0</v>
      </c>
      <c r="P14" s="58">
        <v>0</v>
      </c>
      <c r="Q14" s="60">
        <v>0</v>
      </c>
      <c r="R14" s="58">
        <v>0</v>
      </c>
      <c r="S14" s="60">
        <v>0</v>
      </c>
      <c r="T14" s="58">
        <v>0</v>
      </c>
      <c r="U14" s="60">
        <v>0</v>
      </c>
      <c r="V14" s="60">
        <v>0</v>
      </c>
    </row>
    <row r="15" spans="1:72" x14ac:dyDescent="0.25">
      <c r="B15" s="72">
        <v>47297</v>
      </c>
      <c r="C15" s="60">
        <v>0</v>
      </c>
      <c r="D15" s="58">
        <v>0</v>
      </c>
      <c r="E15" s="60">
        <v>0</v>
      </c>
      <c r="F15" s="58">
        <v>0</v>
      </c>
      <c r="G15" s="60">
        <v>0</v>
      </c>
      <c r="H15" s="58">
        <v>0</v>
      </c>
      <c r="I15" s="60">
        <v>0</v>
      </c>
      <c r="J15" s="58">
        <v>0</v>
      </c>
      <c r="K15" s="60">
        <v>0</v>
      </c>
      <c r="L15" s="58">
        <v>0</v>
      </c>
      <c r="M15" s="60">
        <v>0</v>
      </c>
      <c r="N15" s="58">
        <v>0</v>
      </c>
      <c r="O15" s="60">
        <v>0</v>
      </c>
      <c r="P15" s="58">
        <v>0</v>
      </c>
      <c r="Q15" s="60">
        <v>0</v>
      </c>
      <c r="R15" s="58">
        <v>0</v>
      </c>
      <c r="S15" s="60">
        <v>0</v>
      </c>
      <c r="T15" s="58">
        <v>0</v>
      </c>
      <c r="U15" s="60">
        <v>0</v>
      </c>
      <c r="V15" s="60">
        <v>0</v>
      </c>
    </row>
    <row r="16" spans="1:72" x14ac:dyDescent="0.25">
      <c r="B16" s="72">
        <v>47661</v>
      </c>
      <c r="C16" s="60">
        <v>0</v>
      </c>
      <c r="D16" s="58">
        <v>0</v>
      </c>
      <c r="E16" s="60">
        <v>0</v>
      </c>
      <c r="F16" s="58">
        <v>0</v>
      </c>
      <c r="G16" s="60">
        <v>0</v>
      </c>
      <c r="H16" s="58">
        <v>0</v>
      </c>
      <c r="I16" s="60">
        <v>0</v>
      </c>
      <c r="J16" s="58">
        <v>0</v>
      </c>
      <c r="K16" s="60">
        <v>0</v>
      </c>
      <c r="L16" s="58">
        <v>0</v>
      </c>
      <c r="M16" s="60">
        <v>0</v>
      </c>
      <c r="N16" s="58">
        <v>0</v>
      </c>
      <c r="O16" s="60">
        <v>0</v>
      </c>
      <c r="P16" s="58">
        <v>0</v>
      </c>
      <c r="Q16" s="60">
        <v>0</v>
      </c>
      <c r="R16" s="58">
        <v>0</v>
      </c>
      <c r="S16" s="60">
        <v>0</v>
      </c>
      <c r="T16" s="58">
        <v>0</v>
      </c>
      <c r="U16" s="60">
        <v>0</v>
      </c>
      <c r="V16" s="60">
        <v>0</v>
      </c>
    </row>
    <row r="17" spans="2:22" x14ac:dyDescent="0.25">
      <c r="B17" s="72">
        <v>48025</v>
      </c>
      <c r="C17" s="60">
        <v>0</v>
      </c>
      <c r="D17" s="58">
        <v>0</v>
      </c>
      <c r="E17" s="60">
        <v>0</v>
      </c>
      <c r="F17" s="58">
        <v>0</v>
      </c>
      <c r="G17" s="60">
        <v>0</v>
      </c>
      <c r="H17" s="58">
        <v>0</v>
      </c>
      <c r="I17" s="60">
        <v>0</v>
      </c>
      <c r="J17" s="58">
        <v>0</v>
      </c>
      <c r="K17" s="60">
        <v>0</v>
      </c>
      <c r="L17" s="58">
        <v>0</v>
      </c>
      <c r="M17" s="60">
        <v>0</v>
      </c>
      <c r="N17" s="58">
        <v>0</v>
      </c>
      <c r="O17" s="60">
        <v>0</v>
      </c>
      <c r="P17" s="58">
        <v>0</v>
      </c>
      <c r="Q17" s="60">
        <v>0</v>
      </c>
      <c r="R17" s="58">
        <v>0</v>
      </c>
      <c r="S17" s="60">
        <v>0</v>
      </c>
      <c r="T17" s="58">
        <v>0</v>
      </c>
      <c r="U17" s="60">
        <v>0</v>
      </c>
      <c r="V17" s="60">
        <v>0</v>
      </c>
    </row>
    <row r="18" spans="2:22" x14ac:dyDescent="0.25">
      <c r="B18" s="72">
        <v>48393</v>
      </c>
      <c r="C18" s="60">
        <v>0</v>
      </c>
      <c r="D18" s="58">
        <v>0</v>
      </c>
      <c r="E18" s="60">
        <v>0</v>
      </c>
      <c r="F18" s="58">
        <v>0</v>
      </c>
      <c r="G18" s="60">
        <v>0</v>
      </c>
      <c r="H18" s="58">
        <v>0</v>
      </c>
      <c r="I18" s="60">
        <v>0</v>
      </c>
      <c r="J18" s="58">
        <v>0</v>
      </c>
      <c r="K18" s="60">
        <v>0</v>
      </c>
      <c r="L18" s="58">
        <v>0</v>
      </c>
      <c r="M18" s="60">
        <v>0</v>
      </c>
      <c r="N18" s="58">
        <v>0</v>
      </c>
      <c r="O18" s="60">
        <v>0</v>
      </c>
      <c r="P18" s="58">
        <v>0</v>
      </c>
      <c r="Q18" s="60">
        <v>0</v>
      </c>
      <c r="R18" s="58">
        <v>0</v>
      </c>
      <c r="S18" s="60">
        <v>0</v>
      </c>
      <c r="T18" s="58">
        <v>0</v>
      </c>
      <c r="U18" s="60">
        <v>0</v>
      </c>
      <c r="V18" s="60">
        <v>0</v>
      </c>
    </row>
    <row r="19" spans="2:22" x14ac:dyDescent="0.25">
      <c r="B19" s="72">
        <v>48758</v>
      </c>
      <c r="C19" s="60">
        <v>475.0215919739162</v>
      </c>
      <c r="D19" s="58">
        <v>0.16402849028652716</v>
      </c>
      <c r="E19" s="60">
        <v>39.960323048252569</v>
      </c>
      <c r="F19" s="58">
        <v>0.16302191197960986</v>
      </c>
      <c r="G19" s="60">
        <v>196.61306517706629</v>
      </c>
      <c r="H19" s="58">
        <v>0.22368679529426935</v>
      </c>
      <c r="I19" s="60">
        <v>435.06126892566351</v>
      </c>
      <c r="J19" s="58">
        <v>0.21695265050954507</v>
      </c>
      <c r="K19" s="60">
        <v>0</v>
      </c>
      <c r="L19" s="58">
        <v>0</v>
      </c>
      <c r="M19" s="60">
        <v>0</v>
      </c>
      <c r="N19" s="58">
        <v>0</v>
      </c>
      <c r="O19" s="60">
        <v>0</v>
      </c>
      <c r="P19" s="58">
        <v>0</v>
      </c>
      <c r="Q19" s="60">
        <v>-362.45080840311243</v>
      </c>
      <c r="R19" s="58">
        <v>0.29070279043838593</v>
      </c>
      <c r="S19" s="60">
        <v>249.6009588308238</v>
      </c>
      <c r="T19" s="58">
        <v>0.24832379694730522</v>
      </c>
      <c r="U19" s="60">
        <v>-53.565476247711509</v>
      </c>
      <c r="V19" s="60">
        <v>4.6651913311685854E-2</v>
      </c>
    </row>
    <row r="20" spans="2:22" x14ac:dyDescent="0.25">
      <c r="B20" s="72">
        <v>49123</v>
      </c>
      <c r="C20" s="60">
        <v>0</v>
      </c>
      <c r="D20" s="58">
        <v>0</v>
      </c>
      <c r="E20" s="60">
        <v>0</v>
      </c>
      <c r="F20" s="58">
        <v>0</v>
      </c>
      <c r="G20" s="60">
        <v>0</v>
      </c>
      <c r="H20" s="58">
        <v>0</v>
      </c>
      <c r="I20" s="60">
        <v>0</v>
      </c>
      <c r="J20" s="58">
        <v>0</v>
      </c>
      <c r="K20" s="60">
        <v>0</v>
      </c>
      <c r="L20" s="58">
        <v>0</v>
      </c>
      <c r="M20" s="60">
        <v>0</v>
      </c>
      <c r="N20" s="58">
        <v>0</v>
      </c>
      <c r="O20" s="60">
        <v>0</v>
      </c>
      <c r="P20" s="58">
        <v>0</v>
      </c>
      <c r="Q20" s="60">
        <v>0</v>
      </c>
      <c r="R20" s="58">
        <v>0</v>
      </c>
      <c r="S20" s="60">
        <v>0</v>
      </c>
      <c r="T20" s="58">
        <v>0</v>
      </c>
      <c r="U20" s="60">
        <v>0</v>
      </c>
      <c r="V20" s="60">
        <v>0</v>
      </c>
    </row>
    <row r="21" spans="2:22" x14ac:dyDescent="0.25">
      <c r="B21" s="72">
        <v>49488</v>
      </c>
      <c r="C21" s="60">
        <v>0</v>
      </c>
      <c r="D21" s="58">
        <v>0</v>
      </c>
      <c r="E21" s="60">
        <v>0</v>
      </c>
      <c r="F21" s="58">
        <v>0</v>
      </c>
      <c r="G21" s="60">
        <v>0</v>
      </c>
      <c r="H21" s="58">
        <v>0</v>
      </c>
      <c r="I21" s="60">
        <v>0</v>
      </c>
      <c r="J21" s="58">
        <v>0</v>
      </c>
      <c r="K21" s="60">
        <v>0</v>
      </c>
      <c r="L21" s="58">
        <v>0</v>
      </c>
      <c r="M21" s="60">
        <v>0</v>
      </c>
      <c r="N21" s="58">
        <v>0</v>
      </c>
      <c r="O21" s="60">
        <v>0</v>
      </c>
      <c r="P21" s="58">
        <v>0</v>
      </c>
      <c r="Q21" s="60">
        <v>0</v>
      </c>
      <c r="R21" s="58">
        <v>0</v>
      </c>
      <c r="S21" s="60">
        <v>0</v>
      </c>
      <c r="T21" s="58">
        <v>0</v>
      </c>
      <c r="U21" s="60">
        <v>0</v>
      </c>
      <c r="V21" s="60">
        <v>0</v>
      </c>
    </row>
    <row r="22" spans="2:22" x14ac:dyDescent="0.25">
      <c r="B22" s="72">
        <v>49852</v>
      </c>
      <c r="C22" s="60">
        <v>0</v>
      </c>
      <c r="D22" s="58">
        <v>0</v>
      </c>
      <c r="E22" s="60">
        <v>0</v>
      </c>
      <c r="F22" s="58">
        <v>0</v>
      </c>
      <c r="G22" s="60">
        <v>0</v>
      </c>
      <c r="H22" s="58">
        <v>0</v>
      </c>
      <c r="I22" s="60">
        <v>0</v>
      </c>
      <c r="J22" s="58">
        <v>0</v>
      </c>
      <c r="K22" s="60">
        <v>0</v>
      </c>
      <c r="L22" s="58">
        <v>0</v>
      </c>
      <c r="M22" s="60">
        <v>0</v>
      </c>
      <c r="N22" s="58">
        <v>0</v>
      </c>
      <c r="O22" s="60">
        <v>0</v>
      </c>
      <c r="P22" s="58">
        <v>0</v>
      </c>
      <c r="Q22" s="60">
        <v>0</v>
      </c>
      <c r="R22" s="58">
        <v>0</v>
      </c>
      <c r="S22" s="60">
        <v>0</v>
      </c>
      <c r="T22" s="58">
        <v>0</v>
      </c>
      <c r="U22" s="60">
        <v>0</v>
      </c>
      <c r="V22" s="60">
        <v>0</v>
      </c>
    </row>
    <row r="23" spans="2:22" x14ac:dyDescent="0.25">
      <c r="B23" s="72">
        <v>50217</v>
      </c>
      <c r="C23" s="60">
        <v>0</v>
      </c>
      <c r="D23" s="58">
        <v>0</v>
      </c>
      <c r="E23" s="60">
        <v>0</v>
      </c>
      <c r="F23" s="58">
        <v>0</v>
      </c>
      <c r="G23" s="60">
        <v>0</v>
      </c>
      <c r="H23" s="58">
        <v>0</v>
      </c>
      <c r="I23" s="60">
        <v>0</v>
      </c>
      <c r="J23" s="58">
        <v>0</v>
      </c>
      <c r="K23" s="60">
        <v>-381.18978495133342</v>
      </c>
      <c r="L23" s="58">
        <v>0.18764972124196827</v>
      </c>
      <c r="M23" s="60">
        <v>381.18978495133342</v>
      </c>
      <c r="N23" s="58">
        <v>0.18764972124196827</v>
      </c>
      <c r="O23" s="60">
        <v>0</v>
      </c>
      <c r="P23" s="58">
        <v>0</v>
      </c>
      <c r="Q23" s="60">
        <v>0</v>
      </c>
      <c r="R23" s="58">
        <v>0</v>
      </c>
      <c r="S23" s="60">
        <v>0</v>
      </c>
      <c r="T23" s="58">
        <v>0</v>
      </c>
      <c r="U23" s="60">
        <v>0</v>
      </c>
      <c r="V23" s="60">
        <v>0</v>
      </c>
    </row>
    <row r="24" spans="2:22" x14ac:dyDescent="0.25">
      <c r="B24" s="73"/>
      <c r="C24" s="61"/>
      <c r="D24" s="59"/>
      <c r="E24" s="61"/>
      <c r="F24" s="59"/>
      <c r="G24" s="61"/>
      <c r="H24" s="59"/>
      <c r="I24" s="61"/>
      <c r="J24" s="59"/>
      <c r="K24" s="61"/>
      <c r="L24" s="59"/>
      <c r="M24" s="61"/>
      <c r="N24" s="59"/>
      <c r="O24" s="61"/>
      <c r="P24" s="59"/>
      <c r="Q24" s="61"/>
      <c r="R24" s="59"/>
      <c r="S24" s="61"/>
      <c r="T24" s="59"/>
      <c r="U24" s="61"/>
      <c r="V24" s="61"/>
    </row>
  </sheetData>
  <sheetProtection algorithmName="SHA-512" hashValue="IdWQ2k/f6z/XS8E4c5dq0jVizDZEHYEwnjUHJ/E9LrZ3PAnts5z2pgLFibwOSqRI/9rPyJ87F3/LQsRObkDDRA==" saltValue="DwZkI1ERciNm15N7Tq/QPA==" spinCount="100000" sheet="1" objects="1" scenarios="1" formatCells="0" formatColumns="0" formatRows="0" insertColumns="0" insertRows="0" insertHyperlinks="0" deleteColumns="0" deleteRows="0" sort="0" autoFilter="0" pivotTables="0"/>
  <mergeCells count="30">
    <mergeCell ref="O6:P6"/>
    <mergeCell ref="Q6:R6"/>
    <mergeCell ref="S6:T6"/>
    <mergeCell ref="U6:V6"/>
    <mergeCell ref="O5:P5"/>
    <mergeCell ref="Q5:R5"/>
    <mergeCell ref="S5:T5"/>
    <mergeCell ref="U5:V5"/>
    <mergeCell ref="C6:D6"/>
    <mergeCell ref="E6:F6"/>
    <mergeCell ref="G6:H6"/>
    <mergeCell ref="I6:J6"/>
    <mergeCell ref="K6:L6"/>
    <mergeCell ref="M6:N6"/>
    <mergeCell ref="O4:P4"/>
    <mergeCell ref="Q4:R4"/>
    <mergeCell ref="S4:T4"/>
    <mergeCell ref="U4:V4"/>
    <mergeCell ref="C5:D5"/>
    <mergeCell ref="E5:F5"/>
    <mergeCell ref="G5:H5"/>
    <mergeCell ref="I5:J5"/>
    <mergeCell ref="K5:L5"/>
    <mergeCell ref="M5:N5"/>
    <mergeCell ref="C4:D4"/>
    <mergeCell ref="E4:F4"/>
    <mergeCell ref="G4:H4"/>
    <mergeCell ref="I4:J4"/>
    <mergeCell ref="K4:L4"/>
    <mergeCell ref="M4:N4"/>
  </mergeCells>
  <pageMargins left="0.7" right="0.7" top="0.75" bottom="0.75" header="0.3" footer="0.3"/>
  <pageSetup orientation="portrait" r:id="rId1"/>
  <headerFooter>
    <oddFooter>&amp;L&amp;1#&amp;"Calibri"&amp;1&amp;KFFFFFFC2 - Internal Natixis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5EEE9-42E9-45D0-A823-53368506DF4E}">
  <dimension ref="B1:SM153"/>
  <sheetViews>
    <sheetView zoomScale="85" zoomScaleNormal="85" workbookViewId="0">
      <selection activeCell="L11" sqref="L11"/>
    </sheetView>
  </sheetViews>
  <sheetFormatPr defaultRowHeight="15" x14ac:dyDescent="0.25"/>
  <cols>
    <col min="1" max="1" width="9.140625" style="33" customWidth="1"/>
    <col min="2" max="2" width="35" style="33" bestFit="1" customWidth="1"/>
    <col min="3" max="3" width="11.42578125" style="33" bestFit="1" customWidth="1"/>
    <col min="4" max="4" width="5.140625" style="33" bestFit="1" customWidth="1"/>
    <col min="5" max="5" width="13.85546875" style="33" bestFit="1" customWidth="1"/>
    <col min="6" max="6" width="12.85546875" style="33" bestFit="1" customWidth="1"/>
    <col min="7" max="256" width="11.42578125" style="33" customWidth="1"/>
    <col min="257" max="257" width="9.140625" style="33"/>
    <col min="258" max="258" width="14.140625" style="33" bestFit="1" customWidth="1"/>
    <col min="259" max="259" width="10.85546875" style="33" bestFit="1" customWidth="1"/>
    <col min="260" max="261" width="13.7109375" style="33" bestFit="1" customWidth="1"/>
    <col min="262" max="512" width="11.42578125" style="33" customWidth="1"/>
    <col min="513" max="513" width="9.140625" style="33"/>
    <col min="514" max="514" width="14.140625" style="33" bestFit="1" customWidth="1"/>
    <col min="515" max="515" width="10.85546875" style="33" bestFit="1" customWidth="1"/>
    <col min="516" max="517" width="13.7109375" style="33" bestFit="1" customWidth="1"/>
    <col min="518" max="768" width="11.42578125" style="33" customWidth="1"/>
    <col min="769" max="769" width="9.140625" style="33"/>
    <col min="770" max="770" width="14.140625" style="33" bestFit="1" customWidth="1"/>
    <col min="771" max="771" width="10.85546875" style="33" bestFit="1" customWidth="1"/>
    <col min="772" max="773" width="13.7109375" style="33" bestFit="1" customWidth="1"/>
    <col min="774" max="1024" width="11.42578125" style="33" customWidth="1"/>
    <col min="1025" max="1025" width="9.140625" style="33"/>
    <col min="1026" max="1026" width="14.140625" style="33" bestFit="1" customWidth="1"/>
    <col min="1027" max="1027" width="10.85546875" style="33" bestFit="1" customWidth="1"/>
    <col min="1028" max="1029" width="13.7109375" style="33" bestFit="1" customWidth="1"/>
    <col min="1030" max="1280" width="11.42578125" style="33" customWidth="1"/>
    <col min="1281" max="1281" width="9.140625" style="33"/>
    <col min="1282" max="1282" width="14.140625" style="33" bestFit="1" customWidth="1"/>
    <col min="1283" max="1283" width="10.85546875" style="33" bestFit="1" customWidth="1"/>
    <col min="1284" max="1285" width="13.7109375" style="33" bestFit="1" customWidth="1"/>
    <col min="1286" max="1536" width="11.42578125" style="33" customWidth="1"/>
    <col min="1537" max="1537" width="9.140625" style="33"/>
    <col min="1538" max="1538" width="14.140625" style="33" bestFit="1" customWidth="1"/>
    <col min="1539" max="1539" width="10.85546875" style="33" bestFit="1" customWidth="1"/>
    <col min="1540" max="1541" width="13.7109375" style="33" bestFit="1" customWidth="1"/>
    <col min="1542" max="1792" width="11.42578125" style="33" customWidth="1"/>
    <col min="1793" max="1793" width="9.140625" style="33"/>
    <col min="1794" max="1794" width="14.140625" style="33" bestFit="1" customWidth="1"/>
    <col min="1795" max="1795" width="10.85546875" style="33" bestFit="1" customWidth="1"/>
    <col min="1796" max="1797" width="13.7109375" style="33" bestFit="1" customWidth="1"/>
    <col min="1798" max="2048" width="11.42578125" style="33" customWidth="1"/>
    <col min="2049" max="2049" width="9.140625" style="33"/>
    <col min="2050" max="2050" width="14.140625" style="33" bestFit="1" customWidth="1"/>
    <col min="2051" max="2051" width="10.85546875" style="33" bestFit="1" customWidth="1"/>
    <col min="2052" max="2053" width="13.7109375" style="33" bestFit="1" customWidth="1"/>
    <col min="2054" max="2304" width="11.42578125" style="33" customWidth="1"/>
    <col min="2305" max="2305" width="9.140625" style="33"/>
    <col min="2306" max="2306" width="14.140625" style="33" bestFit="1" customWidth="1"/>
    <col min="2307" max="2307" width="10.85546875" style="33" bestFit="1" customWidth="1"/>
    <col min="2308" max="2309" width="13.7109375" style="33" bestFit="1" customWidth="1"/>
    <col min="2310" max="2560" width="11.42578125" style="33" customWidth="1"/>
    <col min="2561" max="2561" width="9.140625" style="33"/>
    <col min="2562" max="2562" width="14.140625" style="33" bestFit="1" customWidth="1"/>
    <col min="2563" max="2563" width="10.85546875" style="33" bestFit="1" customWidth="1"/>
    <col min="2564" max="2565" width="13.7109375" style="33" bestFit="1" customWidth="1"/>
    <col min="2566" max="2816" width="11.42578125" style="33" customWidth="1"/>
    <col min="2817" max="2817" width="9.140625" style="33"/>
    <col min="2818" max="2818" width="14.140625" style="33" bestFit="1" customWidth="1"/>
    <col min="2819" max="2819" width="10.85546875" style="33" bestFit="1" customWidth="1"/>
    <col min="2820" max="2821" width="13.7109375" style="33" bestFit="1" customWidth="1"/>
    <col min="2822" max="3072" width="11.42578125" style="33" customWidth="1"/>
    <col min="3073" max="3073" width="9.140625" style="33"/>
    <col min="3074" max="3074" width="14.140625" style="33" bestFit="1" customWidth="1"/>
    <col min="3075" max="3075" width="10.85546875" style="33" bestFit="1" customWidth="1"/>
    <col min="3076" max="3077" width="13.7109375" style="33" bestFit="1" customWidth="1"/>
    <col min="3078" max="3328" width="11.42578125" style="33" customWidth="1"/>
    <col min="3329" max="3329" width="9.140625" style="33"/>
    <col min="3330" max="3330" width="14.140625" style="33" bestFit="1" customWidth="1"/>
    <col min="3331" max="3331" width="10.85546875" style="33" bestFit="1" customWidth="1"/>
    <col min="3332" max="3333" width="13.7109375" style="33" bestFit="1" customWidth="1"/>
    <col min="3334" max="3584" width="11.42578125" style="33" customWidth="1"/>
    <col min="3585" max="3585" width="9.140625" style="33"/>
    <col min="3586" max="3586" width="14.140625" style="33" bestFit="1" customWidth="1"/>
    <col min="3587" max="3587" width="10.85546875" style="33" bestFit="1" customWidth="1"/>
    <col min="3588" max="3589" width="13.7109375" style="33" bestFit="1" customWidth="1"/>
    <col min="3590" max="3840" width="11.42578125" style="33" customWidth="1"/>
    <col min="3841" max="3841" width="9.140625" style="33"/>
    <col min="3842" max="3842" width="14.140625" style="33" bestFit="1" customWidth="1"/>
    <col min="3843" max="3843" width="10.85546875" style="33" bestFit="1" customWidth="1"/>
    <col min="3844" max="3845" width="13.7109375" style="33" bestFit="1" customWidth="1"/>
    <col min="3846" max="4096" width="11.42578125" style="33" customWidth="1"/>
    <col min="4097" max="4097" width="9.140625" style="33"/>
    <col min="4098" max="4098" width="14.140625" style="33" bestFit="1" customWidth="1"/>
    <col min="4099" max="4099" width="10.85546875" style="33" bestFit="1" customWidth="1"/>
    <col min="4100" max="4101" width="13.7109375" style="33" bestFit="1" customWidth="1"/>
    <col min="4102" max="4352" width="11.42578125" style="33" customWidth="1"/>
    <col min="4353" max="4353" width="9.140625" style="33"/>
    <col min="4354" max="4354" width="14.140625" style="33" bestFit="1" customWidth="1"/>
    <col min="4355" max="4355" width="10.85546875" style="33" bestFit="1" customWidth="1"/>
    <col min="4356" max="4357" width="13.7109375" style="33" bestFit="1" customWidth="1"/>
    <col min="4358" max="4608" width="11.42578125" style="33" customWidth="1"/>
    <col min="4609" max="4609" width="9.140625" style="33"/>
    <col min="4610" max="4610" width="14.140625" style="33" bestFit="1" customWidth="1"/>
    <col min="4611" max="4611" width="10.85546875" style="33" bestFit="1" customWidth="1"/>
    <col min="4612" max="4613" width="13.7109375" style="33" bestFit="1" customWidth="1"/>
    <col min="4614" max="4864" width="11.42578125" style="33" customWidth="1"/>
    <col min="4865" max="4865" width="9.140625" style="33"/>
    <col min="4866" max="4866" width="14.140625" style="33" bestFit="1" customWidth="1"/>
    <col min="4867" max="4867" width="10.85546875" style="33" bestFit="1" customWidth="1"/>
    <col min="4868" max="4869" width="13.7109375" style="33" bestFit="1" customWidth="1"/>
    <col min="4870" max="5120" width="11.42578125" style="33" customWidth="1"/>
    <col min="5121" max="5121" width="9.140625" style="33"/>
    <col min="5122" max="5122" width="14.140625" style="33" bestFit="1" customWidth="1"/>
    <col min="5123" max="5123" width="10.85546875" style="33" bestFit="1" customWidth="1"/>
    <col min="5124" max="5125" width="13.7109375" style="33" bestFit="1" customWidth="1"/>
    <col min="5126" max="5376" width="11.42578125" style="33" customWidth="1"/>
    <col min="5377" max="5377" width="9.140625" style="33"/>
    <col min="5378" max="5378" width="14.140625" style="33" bestFit="1" customWidth="1"/>
    <col min="5379" max="5379" width="10.85546875" style="33" bestFit="1" customWidth="1"/>
    <col min="5380" max="5381" width="13.7109375" style="33" bestFit="1" customWidth="1"/>
    <col min="5382" max="5632" width="11.42578125" style="33" customWidth="1"/>
    <col min="5633" max="5633" width="9.140625" style="33"/>
    <col min="5634" max="5634" width="14.140625" style="33" bestFit="1" customWidth="1"/>
    <col min="5635" max="5635" width="10.85546875" style="33" bestFit="1" customWidth="1"/>
    <col min="5636" max="5637" width="13.7109375" style="33" bestFit="1" customWidth="1"/>
    <col min="5638" max="5888" width="11.42578125" style="33" customWidth="1"/>
    <col min="5889" max="5889" width="9.140625" style="33"/>
    <col min="5890" max="5890" width="14.140625" style="33" bestFit="1" customWidth="1"/>
    <col min="5891" max="5891" width="10.85546875" style="33" bestFit="1" customWidth="1"/>
    <col min="5892" max="5893" width="13.7109375" style="33" bestFit="1" customWidth="1"/>
    <col min="5894" max="6144" width="11.42578125" style="33" customWidth="1"/>
    <col min="6145" max="6145" width="9.140625" style="33"/>
    <col min="6146" max="6146" width="14.140625" style="33" bestFit="1" customWidth="1"/>
    <col min="6147" max="6147" width="10.85546875" style="33" bestFit="1" customWidth="1"/>
    <col min="6148" max="6149" width="13.7109375" style="33" bestFit="1" customWidth="1"/>
    <col min="6150" max="6400" width="11.42578125" style="33" customWidth="1"/>
    <col min="6401" max="6401" width="9.140625" style="33"/>
    <col min="6402" max="6402" width="14.140625" style="33" bestFit="1" customWidth="1"/>
    <col min="6403" max="6403" width="10.85546875" style="33" bestFit="1" customWidth="1"/>
    <col min="6404" max="6405" width="13.7109375" style="33" bestFit="1" customWidth="1"/>
    <col min="6406" max="6656" width="11.42578125" style="33" customWidth="1"/>
    <col min="6657" max="6657" width="9.140625" style="33"/>
    <col min="6658" max="6658" width="14.140625" style="33" bestFit="1" customWidth="1"/>
    <col min="6659" max="6659" width="10.85546875" style="33" bestFit="1" customWidth="1"/>
    <col min="6660" max="6661" width="13.7109375" style="33" bestFit="1" customWidth="1"/>
    <col min="6662" max="6912" width="11.42578125" style="33" customWidth="1"/>
    <col min="6913" max="6913" width="9.140625" style="33"/>
    <col min="6914" max="6914" width="14.140625" style="33" bestFit="1" customWidth="1"/>
    <col min="6915" max="6915" width="10.85546875" style="33" bestFit="1" customWidth="1"/>
    <col min="6916" max="6917" width="13.7109375" style="33" bestFit="1" customWidth="1"/>
    <col min="6918" max="7168" width="11.42578125" style="33" customWidth="1"/>
    <col min="7169" max="7169" width="9.140625" style="33"/>
    <col min="7170" max="7170" width="14.140625" style="33" bestFit="1" customWidth="1"/>
    <col min="7171" max="7171" width="10.85546875" style="33" bestFit="1" customWidth="1"/>
    <col min="7172" max="7173" width="13.7109375" style="33" bestFit="1" customWidth="1"/>
    <col min="7174" max="7424" width="11.42578125" style="33" customWidth="1"/>
    <col min="7425" max="7425" width="9.140625" style="33"/>
    <col min="7426" max="7426" width="14.140625" style="33" bestFit="1" customWidth="1"/>
    <col min="7427" max="7427" width="10.85546875" style="33" bestFit="1" customWidth="1"/>
    <col min="7428" max="7429" width="13.7109375" style="33" bestFit="1" customWidth="1"/>
    <col min="7430" max="7680" width="11.42578125" style="33" customWidth="1"/>
    <col min="7681" max="7681" width="9.140625" style="33"/>
    <col min="7682" max="7682" width="14.140625" style="33" bestFit="1" customWidth="1"/>
    <col min="7683" max="7683" width="10.85546875" style="33" bestFit="1" customWidth="1"/>
    <col min="7684" max="7685" width="13.7109375" style="33" bestFit="1" customWidth="1"/>
    <col min="7686" max="7936" width="11.42578125" style="33" customWidth="1"/>
    <col min="7937" max="7937" width="9.140625" style="33"/>
    <col min="7938" max="7938" width="14.140625" style="33" bestFit="1" customWidth="1"/>
    <col min="7939" max="7939" width="10.85546875" style="33" bestFit="1" customWidth="1"/>
    <col min="7940" max="7941" width="13.7109375" style="33" bestFit="1" customWidth="1"/>
    <col min="7942" max="8192" width="11.42578125" style="33" customWidth="1"/>
    <col min="8193" max="8193" width="9.140625" style="33"/>
    <col min="8194" max="8194" width="14.140625" style="33" bestFit="1" customWidth="1"/>
    <col min="8195" max="8195" width="10.85546875" style="33" bestFit="1" customWidth="1"/>
    <col min="8196" max="8197" width="13.7109375" style="33" bestFit="1" customWidth="1"/>
    <col min="8198" max="8448" width="11.42578125" style="33" customWidth="1"/>
    <col min="8449" max="8449" width="9.140625" style="33"/>
    <col min="8450" max="8450" width="14.140625" style="33" bestFit="1" customWidth="1"/>
    <col min="8451" max="8451" width="10.85546875" style="33" bestFit="1" customWidth="1"/>
    <col min="8452" max="8453" width="13.7109375" style="33" bestFit="1" customWidth="1"/>
    <col min="8454" max="8704" width="11.42578125" style="33" customWidth="1"/>
    <col min="8705" max="8705" width="9.140625" style="33"/>
    <col min="8706" max="8706" width="14.140625" style="33" bestFit="1" customWidth="1"/>
    <col min="8707" max="8707" width="10.85546875" style="33" bestFit="1" customWidth="1"/>
    <col min="8708" max="8709" width="13.7109375" style="33" bestFit="1" customWidth="1"/>
    <col min="8710" max="8960" width="11.42578125" style="33" customWidth="1"/>
    <col min="8961" max="8961" width="9.140625" style="33"/>
    <col min="8962" max="8962" width="14.140625" style="33" bestFit="1" customWidth="1"/>
    <col min="8963" max="8963" width="10.85546875" style="33" bestFit="1" customWidth="1"/>
    <col min="8964" max="8965" width="13.7109375" style="33" bestFit="1" customWidth="1"/>
    <col min="8966" max="9216" width="11.42578125" style="33" customWidth="1"/>
    <col min="9217" max="9217" width="9.140625" style="33"/>
    <col min="9218" max="9218" width="14.140625" style="33" bestFit="1" customWidth="1"/>
    <col min="9219" max="9219" width="10.85546875" style="33" bestFit="1" customWidth="1"/>
    <col min="9220" max="9221" width="13.7109375" style="33" bestFit="1" customWidth="1"/>
    <col min="9222" max="9472" width="11.42578125" style="33" customWidth="1"/>
    <col min="9473" max="9473" width="9.140625" style="33"/>
    <col min="9474" max="9474" width="14.140625" style="33" bestFit="1" customWidth="1"/>
    <col min="9475" max="9475" width="10.85546875" style="33" bestFit="1" customWidth="1"/>
    <col min="9476" max="9477" width="13.7109375" style="33" bestFit="1" customWidth="1"/>
    <col min="9478" max="9728" width="11.42578125" style="33" customWidth="1"/>
    <col min="9729" max="9729" width="9.140625" style="33"/>
    <col min="9730" max="9730" width="14.140625" style="33" bestFit="1" customWidth="1"/>
    <col min="9731" max="9731" width="10.85546875" style="33" bestFit="1" customWidth="1"/>
    <col min="9732" max="9733" width="13.7109375" style="33" bestFit="1" customWidth="1"/>
    <col min="9734" max="9984" width="11.42578125" style="33" customWidth="1"/>
    <col min="9985" max="9985" width="9.140625" style="33"/>
    <col min="9986" max="9986" width="14.140625" style="33" bestFit="1" customWidth="1"/>
    <col min="9987" max="9987" width="10.85546875" style="33" bestFit="1" customWidth="1"/>
    <col min="9988" max="9989" width="13.7109375" style="33" bestFit="1" customWidth="1"/>
    <col min="9990" max="10240" width="11.42578125" style="33" customWidth="1"/>
    <col min="10241" max="10241" width="9.140625" style="33"/>
    <col min="10242" max="10242" width="14.140625" style="33" bestFit="1" customWidth="1"/>
    <col min="10243" max="10243" width="10.85546875" style="33" bestFit="1" customWidth="1"/>
    <col min="10244" max="10245" width="13.7109375" style="33" bestFit="1" customWidth="1"/>
    <col min="10246" max="10496" width="11.42578125" style="33" customWidth="1"/>
    <col min="10497" max="10497" width="9.140625" style="33"/>
    <col min="10498" max="10498" width="14.140625" style="33" bestFit="1" customWidth="1"/>
    <col min="10499" max="10499" width="10.85546875" style="33" bestFit="1" customWidth="1"/>
    <col min="10500" max="10501" width="13.7109375" style="33" bestFit="1" customWidth="1"/>
    <col min="10502" max="10752" width="11.42578125" style="33" customWidth="1"/>
    <col min="10753" max="10753" width="9.140625" style="33"/>
    <col min="10754" max="10754" width="14.140625" style="33" bestFit="1" customWidth="1"/>
    <col min="10755" max="10755" width="10.85546875" style="33" bestFit="1" customWidth="1"/>
    <col min="10756" max="10757" width="13.7109375" style="33" bestFit="1" customWidth="1"/>
    <col min="10758" max="11008" width="11.42578125" style="33" customWidth="1"/>
    <col min="11009" max="11009" width="9.140625" style="33"/>
    <col min="11010" max="11010" width="14.140625" style="33" bestFit="1" customWidth="1"/>
    <col min="11011" max="11011" width="10.85546875" style="33" bestFit="1" customWidth="1"/>
    <col min="11012" max="11013" width="13.7109375" style="33" bestFit="1" customWidth="1"/>
    <col min="11014" max="11264" width="11.42578125" style="33" customWidth="1"/>
    <col min="11265" max="11265" width="9.140625" style="33"/>
    <col min="11266" max="11266" width="14.140625" style="33" bestFit="1" customWidth="1"/>
    <col min="11267" max="11267" width="10.85546875" style="33" bestFit="1" customWidth="1"/>
    <col min="11268" max="11269" width="13.7109375" style="33" bestFit="1" customWidth="1"/>
    <col min="11270" max="11520" width="11.42578125" style="33" customWidth="1"/>
    <col min="11521" max="11521" width="9.140625" style="33"/>
    <col min="11522" max="11522" width="14.140625" style="33" bestFit="1" customWidth="1"/>
    <col min="11523" max="11523" width="10.85546875" style="33" bestFit="1" customWidth="1"/>
    <col min="11524" max="11525" width="13.7109375" style="33" bestFit="1" customWidth="1"/>
    <col min="11526" max="11776" width="11.42578125" style="33" customWidth="1"/>
    <col min="11777" max="11777" width="9.140625" style="33"/>
    <col min="11778" max="11778" width="14.140625" style="33" bestFit="1" customWidth="1"/>
    <col min="11779" max="11779" width="10.85546875" style="33" bestFit="1" customWidth="1"/>
    <col min="11780" max="11781" width="13.7109375" style="33" bestFit="1" customWidth="1"/>
    <col min="11782" max="12032" width="11.42578125" style="33" customWidth="1"/>
    <col min="12033" max="12033" width="9.140625" style="33"/>
    <col min="12034" max="12034" width="14.140625" style="33" bestFit="1" customWidth="1"/>
    <col min="12035" max="12035" width="10.85546875" style="33" bestFit="1" customWidth="1"/>
    <col min="12036" max="12037" width="13.7109375" style="33" bestFit="1" customWidth="1"/>
    <col min="12038" max="12288" width="11.42578125" style="33" customWidth="1"/>
    <col min="12289" max="12289" width="9.140625" style="33"/>
    <col min="12290" max="12290" width="14.140625" style="33" bestFit="1" customWidth="1"/>
    <col min="12291" max="12291" width="10.85546875" style="33" bestFit="1" customWidth="1"/>
    <col min="12292" max="12293" width="13.7109375" style="33" bestFit="1" customWidth="1"/>
    <col min="12294" max="12544" width="11.42578125" style="33" customWidth="1"/>
    <col min="12545" max="12545" width="9.140625" style="33"/>
    <col min="12546" max="12546" width="14.140625" style="33" bestFit="1" customWidth="1"/>
    <col min="12547" max="12547" width="10.85546875" style="33" bestFit="1" customWidth="1"/>
    <col min="12548" max="12549" width="13.7109375" style="33" bestFit="1" customWidth="1"/>
    <col min="12550" max="12800" width="11.42578125" style="33" customWidth="1"/>
    <col min="12801" max="12801" width="9.140625" style="33"/>
    <col min="12802" max="12802" width="14.140625" style="33" bestFit="1" customWidth="1"/>
    <col min="12803" max="12803" width="10.85546875" style="33" bestFit="1" customWidth="1"/>
    <col min="12804" max="12805" width="13.7109375" style="33" bestFit="1" customWidth="1"/>
    <col min="12806" max="13056" width="11.42578125" style="33" customWidth="1"/>
    <col min="13057" max="13057" width="9.140625" style="33"/>
    <col min="13058" max="13058" width="14.140625" style="33" bestFit="1" customWidth="1"/>
    <col min="13059" max="13059" width="10.85546875" style="33" bestFit="1" customWidth="1"/>
    <col min="13060" max="13061" width="13.7109375" style="33" bestFit="1" customWidth="1"/>
    <col min="13062" max="13312" width="11.42578125" style="33" customWidth="1"/>
    <col min="13313" max="13313" width="9.140625" style="33"/>
    <col min="13314" max="13314" width="14.140625" style="33" bestFit="1" customWidth="1"/>
    <col min="13315" max="13315" width="10.85546875" style="33" bestFit="1" customWidth="1"/>
    <col min="13316" max="13317" width="13.7109375" style="33" bestFit="1" customWidth="1"/>
    <col min="13318" max="13568" width="11.42578125" style="33" customWidth="1"/>
    <col min="13569" max="13569" width="9.140625" style="33"/>
    <col min="13570" max="13570" width="14.140625" style="33" bestFit="1" customWidth="1"/>
    <col min="13571" max="13571" width="10.85546875" style="33" bestFit="1" customWidth="1"/>
    <col min="13572" max="13573" width="13.7109375" style="33" bestFit="1" customWidth="1"/>
    <col min="13574" max="13824" width="11.42578125" style="33" customWidth="1"/>
    <col min="13825" max="13825" width="9.140625" style="33"/>
    <col min="13826" max="13826" width="14.140625" style="33" bestFit="1" customWidth="1"/>
    <col min="13827" max="13827" width="10.85546875" style="33" bestFit="1" customWidth="1"/>
    <col min="13828" max="13829" width="13.7109375" style="33" bestFit="1" customWidth="1"/>
    <col min="13830" max="14080" width="11.42578125" style="33" customWidth="1"/>
    <col min="14081" max="14081" width="9.140625" style="33"/>
    <col min="14082" max="14082" width="14.140625" style="33" bestFit="1" customWidth="1"/>
    <col min="14083" max="14083" width="10.85546875" style="33" bestFit="1" customWidth="1"/>
    <col min="14084" max="14085" width="13.7109375" style="33" bestFit="1" customWidth="1"/>
    <col min="14086" max="14336" width="11.42578125" style="33" customWidth="1"/>
    <col min="14337" max="14337" width="9.140625" style="33"/>
    <col min="14338" max="14338" width="14.140625" style="33" bestFit="1" customWidth="1"/>
    <col min="14339" max="14339" width="10.85546875" style="33" bestFit="1" customWidth="1"/>
    <col min="14340" max="14341" width="13.7109375" style="33" bestFit="1" customWidth="1"/>
    <col min="14342" max="14592" width="11.42578125" style="33" customWidth="1"/>
    <col min="14593" max="14593" width="9.140625" style="33"/>
    <col min="14594" max="14594" width="14.140625" style="33" bestFit="1" customWidth="1"/>
    <col min="14595" max="14595" width="10.85546875" style="33" bestFit="1" customWidth="1"/>
    <col min="14596" max="14597" width="13.7109375" style="33" bestFit="1" customWidth="1"/>
    <col min="14598" max="14848" width="11.42578125" style="33" customWidth="1"/>
    <col min="14849" max="14849" width="9.140625" style="33"/>
    <col min="14850" max="14850" width="14.140625" style="33" bestFit="1" customWidth="1"/>
    <col min="14851" max="14851" width="10.85546875" style="33" bestFit="1" customWidth="1"/>
    <col min="14852" max="14853" width="13.7109375" style="33" bestFit="1" customWidth="1"/>
    <col min="14854" max="15104" width="11.42578125" style="33" customWidth="1"/>
    <col min="15105" max="15105" width="9.140625" style="33"/>
    <col min="15106" max="15106" width="14.140625" style="33" bestFit="1" customWidth="1"/>
    <col min="15107" max="15107" width="10.85546875" style="33" bestFit="1" customWidth="1"/>
    <col min="15108" max="15109" width="13.7109375" style="33" bestFit="1" customWidth="1"/>
    <col min="15110" max="15360" width="11.42578125" style="33" customWidth="1"/>
    <col min="15361" max="15361" width="9.140625" style="33"/>
    <col min="15362" max="15362" width="14.140625" style="33" bestFit="1" customWidth="1"/>
    <col min="15363" max="15363" width="10.85546875" style="33" bestFit="1" customWidth="1"/>
    <col min="15364" max="15365" width="13.7109375" style="33" bestFit="1" customWidth="1"/>
    <col min="15366" max="15616" width="11.42578125" style="33" customWidth="1"/>
    <col min="15617" max="15617" width="9.140625" style="33"/>
    <col min="15618" max="15618" width="14.140625" style="33" bestFit="1" customWidth="1"/>
    <col min="15619" max="15619" width="10.85546875" style="33" bestFit="1" customWidth="1"/>
    <col min="15620" max="15621" width="13.7109375" style="33" bestFit="1" customWidth="1"/>
    <col min="15622" max="15872" width="11.42578125" style="33" customWidth="1"/>
    <col min="15873" max="15873" width="9.140625" style="33"/>
    <col min="15874" max="15874" width="14.140625" style="33" bestFit="1" customWidth="1"/>
    <col min="15875" max="15875" width="10.85546875" style="33" bestFit="1" customWidth="1"/>
    <col min="15876" max="15877" width="13.7109375" style="33" bestFit="1" customWidth="1"/>
    <col min="15878" max="16128" width="11.42578125" style="33" customWidth="1"/>
    <col min="16129" max="16129" width="9.140625" style="33"/>
    <col min="16130" max="16130" width="14.140625" style="33" bestFit="1" customWidth="1"/>
    <col min="16131" max="16131" width="10.85546875" style="33" bestFit="1" customWidth="1"/>
    <col min="16132" max="16133" width="13.7109375" style="33" bestFit="1" customWidth="1"/>
    <col min="16134" max="16384" width="11.42578125" style="33" customWidth="1"/>
  </cols>
  <sheetData>
    <row r="1" spans="2:507" s="40" customFormat="1" ht="35.1" customHeight="1" x14ac:dyDescent="0.25">
      <c r="B1" s="40" t="s">
        <v>144</v>
      </c>
      <c r="BC1" s="41"/>
    </row>
    <row r="3" spans="2:507" ht="15.75" thickBot="1" x14ac:dyDescent="0.3">
      <c r="B3" s="42" t="s">
        <v>0</v>
      </c>
      <c r="C3" s="43"/>
      <c r="D3" s="43"/>
      <c r="E3" s="44"/>
      <c r="F3" s="44"/>
      <c r="G3"/>
      <c r="H3" s="54" t="s">
        <v>151</v>
      </c>
      <c r="I3"/>
      <c r="J3"/>
      <c r="K3" s="54" t="s">
        <v>154</v>
      </c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</row>
    <row r="4" spans="2:507" x14ac:dyDescent="0.25">
      <c r="B4"/>
      <c r="C4"/>
      <c r="D4"/>
      <c r="E4"/>
      <c r="F4"/>
      <c r="G4"/>
      <c r="H4" s="54" t="s">
        <v>174</v>
      </c>
      <c r="I4"/>
      <c r="J4"/>
      <c r="K4" s="54" t="s">
        <v>174</v>
      </c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</row>
    <row r="5" spans="2:507" x14ac:dyDescent="0.25">
      <c r="B5" s="45" t="s">
        <v>16</v>
      </c>
      <c r="C5" t="s">
        <v>32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</row>
    <row r="6" spans="2:507" x14ac:dyDescent="0.25">
      <c r="B6"/>
      <c r="C6"/>
      <c r="D6"/>
      <c r="E6"/>
      <c r="F6"/>
      <c r="G6"/>
      <c r="H6"/>
      <c r="I6" s="54" t="s">
        <v>150</v>
      </c>
      <c r="J6"/>
      <c r="K6"/>
      <c r="L6" s="54" t="s">
        <v>150</v>
      </c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</row>
    <row r="7" spans="2:507" x14ac:dyDescent="0.25">
      <c r="B7" s="45" t="s">
        <v>145</v>
      </c>
      <c r="C7" s="52">
        <v>44742</v>
      </c>
      <c r="D7" s="46"/>
      <c r="E7" s="47"/>
      <c r="F7"/>
      <c r="G7"/>
      <c r="H7" s="55" t="s">
        <v>175</v>
      </c>
      <c r="I7">
        <v>-5.2771416147834316E-4</v>
      </c>
      <c r="J7"/>
      <c r="K7" s="55" t="s">
        <v>175</v>
      </c>
      <c r="L7">
        <v>-2.3273408942259266E-6</v>
      </c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</row>
    <row r="8" spans="2:507" x14ac:dyDescent="0.25">
      <c r="B8" s="45" t="s">
        <v>3</v>
      </c>
      <c r="C8" s="47" t="s">
        <v>142</v>
      </c>
      <c r="D8" s="47"/>
      <c r="E8" s="48"/>
      <c r="F8"/>
      <c r="G8"/>
      <c r="H8" s="55" t="s">
        <v>176</v>
      </c>
      <c r="I8">
        <v>-9.3154994829092175E-10</v>
      </c>
      <c r="J8"/>
      <c r="K8" s="55" t="s">
        <v>177</v>
      </c>
      <c r="L8">
        <v>-1.3310396923316148E-5</v>
      </c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</row>
    <row r="9" spans="2:507" x14ac:dyDescent="0.25">
      <c r="B9" s="45" t="s">
        <v>4</v>
      </c>
      <c r="C9" s="47" t="s">
        <v>143</v>
      </c>
      <c r="D9" s="47"/>
      <c r="E9" s="47"/>
      <c r="F9"/>
      <c r="G9"/>
      <c r="H9" s="55" t="s">
        <v>178</v>
      </c>
      <c r="I9">
        <v>1.3694148037757259E-9</v>
      </c>
      <c r="J9"/>
      <c r="K9" s="55" t="s">
        <v>179</v>
      </c>
      <c r="L9">
        <v>-1.1754271667996363E-5</v>
      </c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</row>
    <row r="10" spans="2:507" x14ac:dyDescent="0.25">
      <c r="B10"/>
      <c r="C10"/>
      <c r="D10"/>
      <c r="E10"/>
      <c r="F10"/>
      <c r="G10"/>
      <c r="H10" s="55" t="s">
        <v>180</v>
      </c>
      <c r="I10">
        <v>-5.1880988394259475E-10</v>
      </c>
      <c r="J10"/>
      <c r="K10" s="55" t="s">
        <v>181</v>
      </c>
      <c r="L10">
        <v>-1.4568963308647653E-5</v>
      </c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</row>
    <row r="11" spans="2:507" x14ac:dyDescent="0.25">
      <c r="B11" s="45" t="s">
        <v>146</v>
      </c>
      <c r="C11" s="49">
        <v>44841.756557858796</v>
      </c>
      <c r="D11" s="50"/>
      <c r="E11"/>
      <c r="F11"/>
      <c r="G11"/>
      <c r="H11" s="55" t="s">
        <v>177</v>
      </c>
      <c r="I11">
        <v>-3.0109958970570005E-10</v>
      </c>
      <c r="J11"/>
      <c r="K11" s="55" t="s">
        <v>182</v>
      </c>
      <c r="L11">
        <v>6.7181366603108472E-7</v>
      </c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</row>
    <row r="12" spans="2:507" x14ac:dyDescent="0.25">
      <c r="G12"/>
      <c r="H12" s="55" t="s">
        <v>183</v>
      </c>
      <c r="I12">
        <v>-2.9388047551037744E-11</v>
      </c>
      <c r="J12"/>
      <c r="K12" s="55" t="s">
        <v>184</v>
      </c>
      <c r="L12">
        <v>-1.2293923646211624E-5</v>
      </c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</row>
    <row r="13" spans="2:507" x14ac:dyDescent="0.25">
      <c r="B13" s="51" t="s">
        <v>147</v>
      </c>
      <c r="C13" s="51" t="s">
        <v>82</v>
      </c>
      <c r="D13" s="51" t="s">
        <v>148</v>
      </c>
      <c r="E13" s="51" t="s">
        <v>149</v>
      </c>
      <c r="F13" s="51" t="s">
        <v>150</v>
      </c>
      <c r="G13"/>
      <c r="H13" s="55" t="s">
        <v>185</v>
      </c>
      <c r="I13">
        <v>8.8290335042984225E-9</v>
      </c>
      <c r="J13"/>
      <c r="K13" s="55" t="s">
        <v>186</v>
      </c>
      <c r="L13">
        <v>2.7099119961349061E-6</v>
      </c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</row>
    <row r="14" spans="2:507" x14ac:dyDescent="0.25">
      <c r="B14" s="33" t="s">
        <v>151</v>
      </c>
      <c r="C14" s="33" t="s">
        <v>152</v>
      </c>
      <c r="D14" s="33">
        <v>1</v>
      </c>
      <c r="E14" s="33" t="s">
        <v>153</v>
      </c>
      <c r="F14" s="53">
        <v>-0.35834973745619436</v>
      </c>
      <c r="G14"/>
      <c r="H14" s="55" t="s">
        <v>187</v>
      </c>
      <c r="I14">
        <v>-3.8136391822263249E-7</v>
      </c>
      <c r="J14"/>
      <c r="K14" s="55" t="s">
        <v>188</v>
      </c>
      <c r="L14">
        <v>-2.3646699105484004E-5</v>
      </c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</row>
    <row r="15" spans="2:507" x14ac:dyDescent="0.25">
      <c r="B15" s="33" t="s">
        <v>154</v>
      </c>
      <c r="C15" s="33" t="s">
        <v>152</v>
      </c>
      <c r="D15" s="33">
        <v>1</v>
      </c>
      <c r="E15" s="33" t="s">
        <v>153</v>
      </c>
      <c r="F15" s="53">
        <v>0.10018462010447138</v>
      </c>
      <c r="G15"/>
      <c r="H15" s="55" t="s">
        <v>189</v>
      </c>
      <c r="I15">
        <v>8.5551021697938268E-6</v>
      </c>
      <c r="J15"/>
      <c r="K15" s="55" t="s">
        <v>190</v>
      </c>
      <c r="L15">
        <v>-3.0563304619590781E-5</v>
      </c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</row>
    <row r="16" spans="2:507" x14ac:dyDescent="0.25">
      <c r="G16"/>
      <c r="H16" s="55" t="s">
        <v>191</v>
      </c>
      <c r="I16">
        <v>-4.0064280358365068E-4</v>
      </c>
      <c r="J16"/>
      <c r="K16" s="55" t="s">
        <v>192</v>
      </c>
      <c r="L16">
        <v>-4.9662805849948199E-6</v>
      </c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</row>
    <row r="17" spans="2:507" x14ac:dyDescent="0.25">
      <c r="B17" s="51" t="s">
        <v>147</v>
      </c>
      <c r="C17" s="51" t="s">
        <v>82</v>
      </c>
      <c r="D17" s="51" t="s">
        <v>148</v>
      </c>
      <c r="E17" s="51" t="s">
        <v>150</v>
      </c>
      <c r="G17"/>
      <c r="H17" s="55" t="s">
        <v>193</v>
      </c>
      <c r="I17">
        <v>-4.5200769193343149E-5</v>
      </c>
      <c r="J17"/>
      <c r="K17" s="55" t="s">
        <v>194</v>
      </c>
      <c r="L17">
        <v>-7.9445680108847228E-4</v>
      </c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</row>
    <row r="18" spans="2:507" x14ac:dyDescent="0.25">
      <c r="B18" s="33" t="s">
        <v>155</v>
      </c>
      <c r="C18" s="33" t="s">
        <v>156</v>
      </c>
      <c r="D18" s="33">
        <v>1</v>
      </c>
      <c r="E18" s="53">
        <v>0.61538281399242578</v>
      </c>
      <c r="G18"/>
      <c r="H18" s="55" t="s">
        <v>129</v>
      </c>
      <c r="I18">
        <v>-7.8664719848120512E-4</v>
      </c>
      <c r="J18"/>
      <c r="K18" s="55" t="s">
        <v>195</v>
      </c>
      <c r="L18">
        <v>-7.7250283425200905E-4</v>
      </c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</row>
    <row r="19" spans="2:507" x14ac:dyDescent="0.25">
      <c r="B19" s="33" t="s">
        <v>157</v>
      </c>
      <c r="C19" s="33" t="s">
        <v>156</v>
      </c>
      <c r="D19" s="33">
        <v>0</v>
      </c>
      <c r="E19" s="53" t="s">
        <v>173</v>
      </c>
      <c r="G19"/>
      <c r="H19" s="55" t="s">
        <v>194</v>
      </c>
      <c r="I19">
        <v>-1.1411069730229428E-3</v>
      </c>
      <c r="J19"/>
      <c r="K19" s="55" t="s">
        <v>196</v>
      </c>
      <c r="L19">
        <v>2.2774106621454848E-3</v>
      </c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</row>
    <row r="20" spans="2:507" x14ac:dyDescent="0.25">
      <c r="B20" s="33" t="s">
        <v>158</v>
      </c>
      <c r="C20" s="33" t="s">
        <v>156</v>
      </c>
      <c r="D20" s="33">
        <v>1</v>
      </c>
      <c r="E20" s="53">
        <v>2.4164875416829545E-2</v>
      </c>
      <c r="G20"/>
      <c r="H20" s="55" t="s">
        <v>195</v>
      </c>
      <c r="I20">
        <v>-1.8252128405720214E-3</v>
      </c>
      <c r="J20"/>
      <c r="K20" s="55" t="s">
        <v>197</v>
      </c>
      <c r="L20">
        <v>-1.8591249510109265E-3</v>
      </c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</row>
    <row r="21" spans="2:507" x14ac:dyDescent="0.25">
      <c r="B21" s="33" t="s">
        <v>159</v>
      </c>
      <c r="C21" s="33" t="s">
        <v>156</v>
      </c>
      <c r="D21" s="33">
        <v>0.1</v>
      </c>
      <c r="E21" s="53">
        <v>1.2103864307252934</v>
      </c>
      <c r="G21"/>
      <c r="H21" s="55" t="s">
        <v>196</v>
      </c>
      <c r="I21">
        <v>-2.0867156281951793E-3</v>
      </c>
      <c r="J21"/>
      <c r="K21" s="55" t="s">
        <v>198</v>
      </c>
      <c r="L21">
        <v>-1.2282488671075953E-3</v>
      </c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</row>
    <row r="22" spans="2:507" x14ac:dyDescent="0.25">
      <c r="B22" s="33" t="s">
        <v>160</v>
      </c>
      <c r="C22" s="33" t="s">
        <v>156</v>
      </c>
      <c r="D22" s="33">
        <v>0</v>
      </c>
      <c r="E22" s="53" t="s">
        <v>173</v>
      </c>
      <c r="G22"/>
      <c r="H22" s="55" t="s">
        <v>197</v>
      </c>
      <c r="I22">
        <v>-2.2993112728499909E-3</v>
      </c>
      <c r="J22"/>
      <c r="K22" s="55" t="s">
        <v>199</v>
      </c>
      <c r="L22">
        <v>7.1239772743751928E-3</v>
      </c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</row>
    <row r="23" spans="2:507" x14ac:dyDescent="0.25">
      <c r="B23" s="33" t="s">
        <v>161</v>
      </c>
      <c r="C23" s="33" t="s">
        <v>156</v>
      </c>
      <c r="D23" s="33">
        <v>0</v>
      </c>
      <c r="E23" s="53" t="s">
        <v>173</v>
      </c>
      <c r="G23"/>
      <c r="H23" s="55" t="s">
        <v>198</v>
      </c>
      <c r="I23">
        <v>-3.3177130361536911E-3</v>
      </c>
      <c r="J23"/>
      <c r="K23" s="55" t="s">
        <v>200</v>
      </c>
      <c r="L23">
        <v>-9.6836556346602265E-3</v>
      </c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</row>
    <row r="24" spans="2:507" x14ac:dyDescent="0.25">
      <c r="B24" s="33" t="s">
        <v>162</v>
      </c>
      <c r="C24" s="33" t="s">
        <v>156</v>
      </c>
      <c r="D24" s="33">
        <v>1</v>
      </c>
      <c r="E24" s="53">
        <v>-3.1670739089076392</v>
      </c>
      <c r="G24"/>
      <c r="H24" s="55" t="s">
        <v>199</v>
      </c>
      <c r="I24">
        <v>-3.3111315013343301E-3</v>
      </c>
      <c r="J24"/>
      <c r="K24" s="55" t="s">
        <v>201</v>
      </c>
      <c r="L24">
        <v>0.1343417906929858</v>
      </c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</row>
    <row r="25" spans="2:507" x14ac:dyDescent="0.25">
      <c r="B25" s="33" t="s">
        <v>163</v>
      </c>
      <c r="C25" s="33" t="s">
        <v>156</v>
      </c>
      <c r="D25" s="33">
        <v>0.01</v>
      </c>
      <c r="E25" s="53">
        <v>-1.688578335417958</v>
      </c>
      <c r="G25"/>
      <c r="H25" s="55" t="s">
        <v>200</v>
      </c>
      <c r="I25">
        <v>-3.8026313125669731E-3</v>
      </c>
      <c r="J25"/>
      <c r="K25" s="55" t="s">
        <v>202</v>
      </c>
      <c r="L25">
        <v>-10.257874992789084</v>
      </c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</row>
    <row r="26" spans="2:507" x14ac:dyDescent="0.25">
      <c r="B26" s="33" t="s">
        <v>130</v>
      </c>
      <c r="C26" s="33" t="s">
        <v>156</v>
      </c>
      <c r="D26" s="33">
        <v>0</v>
      </c>
      <c r="E26" s="53" t="s">
        <v>173</v>
      </c>
      <c r="G26"/>
      <c r="H26" s="55" t="s">
        <v>201</v>
      </c>
      <c r="I26">
        <v>-9.6058650101440435E-3</v>
      </c>
      <c r="J26"/>
      <c r="K26" s="55" t="s">
        <v>203</v>
      </c>
      <c r="L26">
        <v>7.1111217462600962E-2</v>
      </c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</row>
    <row r="27" spans="2:507" x14ac:dyDescent="0.25">
      <c r="B27" s="33" t="s">
        <v>131</v>
      </c>
      <c r="C27" s="33" t="s">
        <v>156</v>
      </c>
      <c r="D27" s="33">
        <v>0.1</v>
      </c>
      <c r="E27" s="53">
        <v>0.57839100175198155</v>
      </c>
      <c r="G27"/>
      <c r="H27" s="55" t="s">
        <v>202</v>
      </c>
      <c r="I27">
        <v>-0.59952384361309896</v>
      </c>
      <c r="J27"/>
      <c r="K27" s="55" t="s">
        <v>204</v>
      </c>
      <c r="L27">
        <v>13.393131125791456</v>
      </c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</row>
    <row r="28" spans="2:507" x14ac:dyDescent="0.25">
      <c r="B28" s="33" t="s">
        <v>164</v>
      </c>
      <c r="C28" s="33" t="s">
        <v>156</v>
      </c>
      <c r="D28" s="33">
        <v>0.01</v>
      </c>
      <c r="E28" s="53">
        <v>-3.3490002917596371</v>
      </c>
      <c r="G28"/>
      <c r="H28" s="55" t="s">
        <v>203</v>
      </c>
      <c r="I28">
        <v>5.4510797839213865E-2</v>
      </c>
      <c r="J28"/>
      <c r="K28" s="55" t="s">
        <v>205</v>
      </c>
      <c r="L28">
        <v>-0.41776564196777599</v>
      </c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</row>
    <row r="29" spans="2:507" x14ac:dyDescent="0.25">
      <c r="B29" s="33" t="s">
        <v>165</v>
      </c>
      <c r="C29" s="33" t="s">
        <v>156</v>
      </c>
      <c r="D29" s="33">
        <v>0.01</v>
      </c>
      <c r="E29" s="53">
        <v>-0.81487356903346608</v>
      </c>
      <c r="G29"/>
      <c r="H29" s="55" t="s">
        <v>204</v>
      </c>
      <c r="I29">
        <v>6.5240284043511565E-2</v>
      </c>
      <c r="J29"/>
      <c r="K29" s="55" t="s">
        <v>206</v>
      </c>
      <c r="L29">
        <v>3.0600648022812038E-2</v>
      </c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</row>
    <row r="30" spans="2:507" x14ac:dyDescent="0.25">
      <c r="B30" s="33" t="s">
        <v>166</v>
      </c>
      <c r="C30" s="33" t="s">
        <v>156</v>
      </c>
      <c r="D30" s="33">
        <v>0.01</v>
      </c>
      <c r="E30" s="53">
        <v>-0.81487356891125273</v>
      </c>
      <c r="G30"/>
      <c r="H30" s="55" t="s">
        <v>205</v>
      </c>
      <c r="I30">
        <v>-1.7916996585313427E-2</v>
      </c>
      <c r="J30"/>
      <c r="K30" s="55" t="s">
        <v>128</v>
      </c>
      <c r="L30">
        <v>5.2790827541286944E-2</v>
      </c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</row>
    <row r="31" spans="2:507" x14ac:dyDescent="0.25">
      <c r="B31" s="33" t="s">
        <v>167</v>
      </c>
      <c r="C31" s="33" t="s">
        <v>156</v>
      </c>
      <c r="D31" s="33">
        <v>0</v>
      </c>
      <c r="E31" s="53" t="s">
        <v>173</v>
      </c>
      <c r="G31"/>
      <c r="H31" s="55" t="s">
        <v>206</v>
      </c>
      <c r="I31">
        <v>-8.9655716042784661E-3</v>
      </c>
      <c r="J31"/>
      <c r="K31" s="55" t="s">
        <v>207</v>
      </c>
      <c r="L31">
        <v>5.3851993583521107E-2</v>
      </c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</row>
    <row r="32" spans="2:507" x14ac:dyDescent="0.25">
      <c r="B32" s="33" t="s">
        <v>168</v>
      </c>
      <c r="C32" s="33" t="s">
        <v>156</v>
      </c>
      <c r="D32" s="33">
        <v>0.1</v>
      </c>
      <c r="E32" s="53">
        <v>-1.5498801834476126</v>
      </c>
      <c r="G32"/>
      <c r="H32" s="55" t="s">
        <v>128</v>
      </c>
      <c r="I32">
        <v>1.9864879917975031E-2</v>
      </c>
      <c r="J32"/>
      <c r="K32" s="55" t="s">
        <v>208</v>
      </c>
      <c r="L32">
        <v>-2.5793185159513428</v>
      </c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</row>
    <row r="33" spans="2:507" x14ac:dyDescent="0.25">
      <c r="B33" s="33" t="s">
        <v>169</v>
      </c>
      <c r="C33" s="33" t="s">
        <v>156</v>
      </c>
      <c r="D33" s="33">
        <v>1</v>
      </c>
      <c r="E33" s="53">
        <v>0</v>
      </c>
      <c r="G33"/>
      <c r="H33" s="55" t="s">
        <v>207</v>
      </c>
      <c r="I33">
        <v>6.8699499357194327E-2</v>
      </c>
      <c r="J33"/>
      <c r="K33" s="55" t="s">
        <v>209</v>
      </c>
      <c r="L33">
        <v>-0.37563718167530169</v>
      </c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</row>
    <row r="34" spans="2:507" x14ac:dyDescent="0.25">
      <c r="B34" s="33" t="s">
        <v>170</v>
      </c>
      <c r="C34" s="33" t="s">
        <v>156</v>
      </c>
      <c r="D34" s="33">
        <v>1</v>
      </c>
      <c r="E34" s="53">
        <v>0</v>
      </c>
      <c r="G34"/>
      <c r="H34" s="55" t="s">
        <v>208</v>
      </c>
      <c r="I34">
        <v>7.553692969503345E-2</v>
      </c>
      <c r="J34"/>
      <c r="K34" s="55" t="s">
        <v>210</v>
      </c>
      <c r="L34">
        <v>0</v>
      </c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</row>
    <row r="35" spans="2:507" x14ac:dyDescent="0.25">
      <c r="B35" s="33" t="s">
        <v>171</v>
      </c>
      <c r="C35" s="33" t="s">
        <v>156</v>
      </c>
      <c r="D35" s="33">
        <v>1</v>
      </c>
      <c r="E35" s="53">
        <v>0.67550513983002247</v>
      </c>
      <c r="G35"/>
      <c r="H35" s="55" t="s">
        <v>209</v>
      </c>
      <c r="I35">
        <v>1.3345993845291559E-2</v>
      </c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</row>
    <row r="36" spans="2:507" x14ac:dyDescent="0.25">
      <c r="B36" s="33" t="s">
        <v>172</v>
      </c>
      <c r="C36" s="33" t="s">
        <v>156</v>
      </c>
      <c r="D36" s="33">
        <v>1</v>
      </c>
      <c r="E36" s="53">
        <v>0</v>
      </c>
      <c r="G36"/>
      <c r="H36" s="55" t="s">
        <v>210</v>
      </c>
      <c r="I36">
        <v>0</v>
      </c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</row>
    <row r="37" spans="2:507" x14ac:dyDescent="0.25"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</row>
    <row r="38" spans="2:507" x14ac:dyDescent="0.25">
      <c r="G38"/>
      <c r="H38" s="54" t="s">
        <v>155</v>
      </c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</row>
    <row r="39" spans="2:507" x14ac:dyDescent="0.25">
      <c r="G39"/>
      <c r="H39" s="54" t="s">
        <v>211</v>
      </c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</row>
    <row r="40" spans="2:507" x14ac:dyDescent="0.25"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</row>
    <row r="41" spans="2:507" x14ac:dyDescent="0.25">
      <c r="G41"/>
      <c r="H41"/>
      <c r="I41" s="55" t="s">
        <v>196</v>
      </c>
      <c r="J41" s="55" t="s">
        <v>201</v>
      </c>
      <c r="K41" s="55" t="s">
        <v>206</v>
      </c>
      <c r="L41" s="55" t="s">
        <v>128</v>
      </c>
      <c r="M41" s="55" t="s">
        <v>208</v>
      </c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</row>
    <row r="42" spans="2:507" x14ac:dyDescent="0.25">
      <c r="G42"/>
      <c r="H42" s="54" t="s">
        <v>212</v>
      </c>
      <c r="I42">
        <v>0</v>
      </c>
      <c r="J42">
        <v>0</v>
      </c>
      <c r="K42">
        <v>0</v>
      </c>
      <c r="L42">
        <v>0.61538281399242578</v>
      </c>
      <c r="M42">
        <v>0</v>
      </c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</row>
    <row r="43" spans="2:507" x14ac:dyDescent="0.25"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</row>
    <row r="44" spans="2:507" x14ac:dyDescent="0.25">
      <c r="G44"/>
      <c r="H44" s="54" t="s">
        <v>158</v>
      </c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</row>
    <row r="45" spans="2:507" x14ac:dyDescent="0.25">
      <c r="G45"/>
      <c r="H45" s="54" t="s">
        <v>211</v>
      </c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</row>
    <row r="46" spans="2:507" x14ac:dyDescent="0.25"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</row>
    <row r="47" spans="2:507" x14ac:dyDescent="0.25">
      <c r="G47"/>
      <c r="H47"/>
      <c r="I47" s="55" t="s">
        <v>178</v>
      </c>
      <c r="J47" s="55" t="s">
        <v>177</v>
      </c>
      <c r="K47" s="55" t="s">
        <v>187</v>
      </c>
      <c r="L47" s="55" t="s">
        <v>213</v>
      </c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</row>
    <row r="48" spans="2:507" x14ac:dyDescent="0.25">
      <c r="G48"/>
      <c r="H48" s="54" t="s">
        <v>212</v>
      </c>
      <c r="I48">
        <v>0</v>
      </c>
      <c r="J48">
        <v>0</v>
      </c>
      <c r="K48">
        <v>3.7285723237800994E-6</v>
      </c>
      <c r="L48">
        <v>2.4161146844505765E-2</v>
      </c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</row>
    <row r="49" spans="7:507" x14ac:dyDescent="0.25"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</row>
    <row r="50" spans="7:507" x14ac:dyDescent="0.25">
      <c r="G50"/>
      <c r="H50" s="54" t="s">
        <v>159</v>
      </c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</row>
    <row r="51" spans="7:507" x14ac:dyDescent="0.25">
      <c r="G51"/>
      <c r="H51" s="54" t="s">
        <v>211</v>
      </c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</row>
    <row r="52" spans="7:507" x14ac:dyDescent="0.25"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</row>
    <row r="53" spans="7:507" x14ac:dyDescent="0.25">
      <c r="G53"/>
      <c r="H53"/>
      <c r="I53" s="55" t="s">
        <v>191</v>
      </c>
      <c r="J53" s="55" t="s">
        <v>129</v>
      </c>
      <c r="K53" s="55" t="s">
        <v>196</v>
      </c>
      <c r="L53" s="55" t="s">
        <v>201</v>
      </c>
      <c r="M53" s="55" t="s">
        <v>128</v>
      </c>
      <c r="N53" s="55" t="s">
        <v>208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</row>
    <row r="54" spans="7:507" x14ac:dyDescent="0.25">
      <c r="G54"/>
      <c r="H54" s="54" t="s">
        <v>212</v>
      </c>
      <c r="I54">
        <v>-4.0633916000842873E-6</v>
      </c>
      <c r="J54">
        <v>-0.27308915765701158</v>
      </c>
      <c r="K54">
        <v>7.6044210572945303E-7</v>
      </c>
      <c r="L54">
        <v>-2.6637454766387236E-6</v>
      </c>
      <c r="M54">
        <v>1.4834447199345959</v>
      </c>
      <c r="N54">
        <v>3.6835142680047284E-5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</row>
    <row r="55" spans="7:507" x14ac:dyDescent="0.25"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</row>
    <row r="56" spans="7:507" x14ac:dyDescent="0.25">
      <c r="G56"/>
      <c r="H56" s="54" t="s">
        <v>162</v>
      </c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</row>
    <row r="57" spans="7:507" x14ac:dyDescent="0.25">
      <c r="G57"/>
      <c r="H57" s="54" t="s">
        <v>211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</row>
    <row r="58" spans="7:507" x14ac:dyDescent="0.25"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</row>
    <row r="59" spans="7:507" x14ac:dyDescent="0.25">
      <c r="G59"/>
      <c r="H59"/>
      <c r="I59" s="55" t="s">
        <v>191</v>
      </c>
      <c r="J59" s="55" t="s">
        <v>129</v>
      </c>
      <c r="K59" s="55" t="s">
        <v>194</v>
      </c>
      <c r="L59" s="55" t="s">
        <v>195</v>
      </c>
      <c r="M59" s="55" t="s">
        <v>196</v>
      </c>
      <c r="N59" s="55" t="s">
        <v>197</v>
      </c>
      <c r="O59" s="55" t="s">
        <v>198</v>
      </c>
      <c r="P59" s="55" t="s">
        <v>199</v>
      </c>
      <c r="Q59" s="55" t="s">
        <v>200</v>
      </c>
      <c r="R59" s="55" t="s">
        <v>201</v>
      </c>
      <c r="S59" s="55" t="s">
        <v>206</v>
      </c>
      <c r="T59" s="55" t="s">
        <v>128</v>
      </c>
      <c r="U59" s="55" t="s">
        <v>207</v>
      </c>
      <c r="V59" s="55" t="s">
        <v>208</v>
      </c>
      <c r="W59" s="55" t="s">
        <v>214</v>
      </c>
      <c r="X59" s="55" t="s">
        <v>209</v>
      </c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</row>
    <row r="60" spans="7:507" x14ac:dyDescent="0.25">
      <c r="G60"/>
      <c r="H60" s="54" t="s">
        <v>212</v>
      </c>
      <c r="I60">
        <v>0</v>
      </c>
      <c r="J60">
        <v>0.30150947155118502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-3.4685833804588242</v>
      </c>
      <c r="U60">
        <v>0</v>
      </c>
      <c r="V60">
        <v>0</v>
      </c>
      <c r="W60">
        <v>0</v>
      </c>
      <c r="X60">
        <v>0</v>
      </c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</row>
    <row r="61" spans="7:507" x14ac:dyDescent="0.25"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</row>
    <row r="62" spans="7:507" x14ac:dyDescent="0.25">
      <c r="G62"/>
      <c r="H62" s="54" t="s">
        <v>163</v>
      </c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</row>
    <row r="63" spans="7:507" x14ac:dyDescent="0.25">
      <c r="G63"/>
      <c r="H63" s="54" t="s">
        <v>211</v>
      </c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</row>
    <row r="64" spans="7:507" x14ac:dyDescent="0.25"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</row>
    <row r="65" spans="7:507" x14ac:dyDescent="0.25">
      <c r="G65"/>
      <c r="H65"/>
      <c r="I65" s="55" t="s">
        <v>129</v>
      </c>
      <c r="J65" s="55" t="s">
        <v>196</v>
      </c>
      <c r="K65" s="55" t="s">
        <v>198</v>
      </c>
      <c r="L65" s="55" t="s">
        <v>201</v>
      </c>
      <c r="M65" s="55" t="s">
        <v>206</v>
      </c>
      <c r="N65" s="55" t="s">
        <v>128</v>
      </c>
      <c r="O65" s="55" t="s">
        <v>207</v>
      </c>
      <c r="P65" s="55" t="s">
        <v>208</v>
      </c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</row>
    <row r="66" spans="7:507" x14ac:dyDescent="0.25">
      <c r="G66"/>
      <c r="H66" s="54" t="s">
        <v>212</v>
      </c>
      <c r="I66">
        <v>4.5298568703913134E-2</v>
      </c>
      <c r="J66">
        <v>3.9896991665955284E-7</v>
      </c>
      <c r="K66">
        <v>0</v>
      </c>
      <c r="L66">
        <v>0</v>
      </c>
      <c r="M66">
        <v>6.9599972789546882E-6</v>
      </c>
      <c r="N66">
        <v>-1.7338334352394895</v>
      </c>
      <c r="O66">
        <v>-5.0827849577217421E-5</v>
      </c>
      <c r="P66">
        <v>0</v>
      </c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</row>
    <row r="67" spans="7:507" x14ac:dyDescent="0.25"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</row>
    <row r="68" spans="7:507" x14ac:dyDescent="0.25">
      <c r="G68"/>
      <c r="H68" s="54" t="s">
        <v>131</v>
      </c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</row>
    <row r="69" spans="7:507" x14ac:dyDescent="0.25">
      <c r="G69"/>
      <c r="H69" s="54" t="s">
        <v>211</v>
      </c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</row>
    <row r="70" spans="7:507" x14ac:dyDescent="0.25"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</row>
    <row r="71" spans="7:507" x14ac:dyDescent="0.25">
      <c r="G71"/>
      <c r="H71"/>
      <c r="I71" s="55" t="s">
        <v>191</v>
      </c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</row>
    <row r="72" spans="7:507" x14ac:dyDescent="0.25">
      <c r="G72"/>
      <c r="H72" s="54" t="s">
        <v>212</v>
      </c>
      <c r="I72">
        <v>0.57839100175198155</v>
      </c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</row>
    <row r="73" spans="7:507" x14ac:dyDescent="0.25"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</row>
    <row r="74" spans="7:507" x14ac:dyDescent="0.25">
      <c r="G74"/>
      <c r="H74" s="54" t="s">
        <v>164</v>
      </c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</row>
    <row r="75" spans="7:507" x14ac:dyDescent="0.25">
      <c r="G75"/>
      <c r="H75" s="54" t="s">
        <v>211</v>
      </c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</row>
    <row r="76" spans="7:507" x14ac:dyDescent="0.25"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</row>
    <row r="77" spans="7:507" x14ac:dyDescent="0.25">
      <c r="G77"/>
      <c r="H77"/>
      <c r="I77" s="55" t="s">
        <v>191</v>
      </c>
      <c r="J77" s="55" t="s">
        <v>129</v>
      </c>
      <c r="K77" s="55" t="s">
        <v>196</v>
      </c>
      <c r="L77" s="55" t="s">
        <v>201</v>
      </c>
      <c r="M77" s="55" t="s">
        <v>128</v>
      </c>
      <c r="N77" s="55" t="s">
        <v>208</v>
      </c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</row>
    <row r="78" spans="7:507" x14ac:dyDescent="0.25">
      <c r="G78"/>
      <c r="H78" s="54" t="s">
        <v>212</v>
      </c>
      <c r="I78">
        <v>7.0119631345733069E-7</v>
      </c>
      <c r="J78">
        <v>1.5893724993662772</v>
      </c>
      <c r="K78">
        <v>1.5507868056374718E-7</v>
      </c>
      <c r="L78">
        <v>0</v>
      </c>
      <c r="M78">
        <v>-4.9383736474009083</v>
      </c>
      <c r="N78">
        <v>0</v>
      </c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</row>
    <row r="79" spans="7:507" x14ac:dyDescent="0.25"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</row>
    <row r="80" spans="7:507" x14ac:dyDescent="0.25">
      <c r="G80"/>
      <c r="H80" s="54" t="s">
        <v>165</v>
      </c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</row>
    <row r="81" spans="7:507" x14ac:dyDescent="0.25">
      <c r="G81"/>
      <c r="H81" s="54" t="s">
        <v>211</v>
      </c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</row>
    <row r="82" spans="7:507" x14ac:dyDescent="0.25"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</row>
    <row r="83" spans="7:507" x14ac:dyDescent="0.25">
      <c r="G83"/>
      <c r="H83"/>
      <c r="I83" s="55" t="s">
        <v>191</v>
      </c>
      <c r="J83" s="55" t="s">
        <v>129</v>
      </c>
      <c r="K83" s="55" t="s">
        <v>196</v>
      </c>
      <c r="L83" s="55" t="s">
        <v>201</v>
      </c>
      <c r="M83" s="55" t="s">
        <v>128</v>
      </c>
      <c r="N83" s="55" t="s">
        <v>208</v>
      </c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</row>
    <row r="84" spans="7:507" x14ac:dyDescent="0.25">
      <c r="G84"/>
      <c r="H84" s="54" t="s">
        <v>212</v>
      </c>
      <c r="I84">
        <v>2.5715769425005419E-7</v>
      </c>
      <c r="J84">
        <v>-7.892858398787439E-2</v>
      </c>
      <c r="K84">
        <v>4.7765922772669001E-8</v>
      </c>
      <c r="L84">
        <v>0</v>
      </c>
      <c r="M84">
        <v>-0.73594528996920872</v>
      </c>
      <c r="N84">
        <v>0</v>
      </c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</row>
    <row r="85" spans="7:507" x14ac:dyDescent="0.25"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</row>
    <row r="86" spans="7:507" x14ac:dyDescent="0.25">
      <c r="G86"/>
      <c r="H86" s="54" t="s">
        <v>166</v>
      </c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</row>
    <row r="87" spans="7:507" x14ac:dyDescent="0.25">
      <c r="G87"/>
      <c r="H87" s="54" t="s">
        <v>211</v>
      </c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</row>
    <row r="88" spans="7:507" x14ac:dyDescent="0.25"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</row>
    <row r="89" spans="7:507" x14ac:dyDescent="0.25">
      <c r="G89"/>
      <c r="H89"/>
      <c r="I89" s="55" t="s">
        <v>191</v>
      </c>
      <c r="J89" s="55" t="s">
        <v>129</v>
      </c>
      <c r="K89" s="55" t="s">
        <v>196</v>
      </c>
      <c r="L89" s="55" t="s">
        <v>201</v>
      </c>
      <c r="M89" s="55" t="s">
        <v>128</v>
      </c>
      <c r="N89" s="55" t="s">
        <v>208</v>
      </c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</row>
    <row r="90" spans="7:507" x14ac:dyDescent="0.25">
      <c r="G90"/>
      <c r="H90" s="54" t="s">
        <v>212</v>
      </c>
      <c r="I90">
        <v>2.5715769425005419E-7</v>
      </c>
      <c r="J90">
        <v>-7.8928584030393267E-2</v>
      </c>
      <c r="K90">
        <v>4.7765922772669001E-8</v>
      </c>
      <c r="L90">
        <v>0</v>
      </c>
      <c r="M90">
        <v>-0.73594528980447649</v>
      </c>
      <c r="N90">
        <v>0</v>
      </c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</row>
    <row r="91" spans="7:507" x14ac:dyDescent="0.25"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</row>
    <row r="92" spans="7:507" x14ac:dyDescent="0.25">
      <c r="G92"/>
      <c r="H92" s="54" t="s">
        <v>168</v>
      </c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</row>
    <row r="93" spans="7:507" x14ac:dyDescent="0.25">
      <c r="G93"/>
      <c r="H93" s="54" t="s">
        <v>211</v>
      </c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</row>
    <row r="94" spans="7:507" x14ac:dyDescent="0.25"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</row>
    <row r="95" spans="7:507" x14ac:dyDescent="0.25">
      <c r="G95"/>
      <c r="H95"/>
      <c r="I95" s="55" t="s">
        <v>191</v>
      </c>
      <c r="J95" s="55" t="s">
        <v>129</v>
      </c>
      <c r="K95" s="55" t="s">
        <v>196</v>
      </c>
      <c r="L95" s="55" t="s">
        <v>201</v>
      </c>
      <c r="M95" s="55" t="s">
        <v>128</v>
      </c>
      <c r="N95" s="55" t="s">
        <v>208</v>
      </c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</row>
    <row r="96" spans="7:507" x14ac:dyDescent="0.25">
      <c r="G96"/>
      <c r="H96" s="54" t="s">
        <v>212</v>
      </c>
      <c r="I96">
        <v>9.1988936787856801E-6</v>
      </c>
      <c r="J96">
        <v>0.67025491459230579</v>
      </c>
      <c r="K96">
        <v>-1.7876944866657141E-6</v>
      </c>
      <c r="L96">
        <v>4.4574168214239762E-6</v>
      </c>
      <c r="M96">
        <v>-2.2200856857883196</v>
      </c>
      <c r="N96">
        <v>-6.1280867612367729E-5</v>
      </c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</row>
    <row r="97" spans="7:507" x14ac:dyDescent="0.25"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</row>
    <row r="98" spans="7:507" x14ac:dyDescent="0.25">
      <c r="G98"/>
      <c r="H98" s="54" t="s">
        <v>215</v>
      </c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</row>
    <row r="99" spans="7:507" x14ac:dyDescent="0.25">
      <c r="G99"/>
      <c r="H99" s="54" t="s">
        <v>211</v>
      </c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</row>
    <row r="100" spans="7:507" x14ac:dyDescent="0.25"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</row>
    <row r="101" spans="7:507" x14ac:dyDescent="0.25">
      <c r="G101"/>
      <c r="H101"/>
      <c r="I101" s="54">
        <v>-300</v>
      </c>
      <c r="J101" s="54">
        <v>-150</v>
      </c>
      <c r="K101" s="54">
        <v>-100</v>
      </c>
      <c r="L101" s="54">
        <v>-50</v>
      </c>
      <c r="M101" s="54">
        <v>-25</v>
      </c>
      <c r="N101" s="54">
        <v>0</v>
      </c>
      <c r="O101" s="54">
        <v>25</v>
      </c>
      <c r="P101" s="54">
        <v>50</v>
      </c>
      <c r="Q101" s="54">
        <v>100</v>
      </c>
      <c r="R101" s="54">
        <v>150</v>
      </c>
      <c r="S101" s="54">
        <v>300</v>
      </c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</row>
    <row r="102" spans="7:507" x14ac:dyDescent="0.25">
      <c r="G102"/>
      <c r="H102" s="54" t="s">
        <v>212</v>
      </c>
      <c r="I102">
        <v>-5.3752167939023821E-2</v>
      </c>
      <c r="J102">
        <v>-0.23851795701330047</v>
      </c>
      <c r="K102">
        <v>1.8462105967428215</v>
      </c>
      <c r="L102">
        <v>-0.37484903485722043</v>
      </c>
      <c r="M102">
        <v>0.16698293384729368</v>
      </c>
      <c r="N102">
        <v>4.7363519812610093</v>
      </c>
      <c r="O102">
        <v>-0.53040191160698669</v>
      </c>
      <c r="P102">
        <v>1.0434483144434239</v>
      </c>
      <c r="Q102">
        <v>-5.5266387907373087</v>
      </c>
      <c r="R102">
        <v>-0.18704987152358399</v>
      </c>
      <c r="S102">
        <v>-0.20627895278710184</v>
      </c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</row>
    <row r="103" spans="7:507" x14ac:dyDescent="0.25"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</row>
    <row r="104" spans="7:507" x14ac:dyDescent="0.25"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</row>
    <row r="105" spans="7:507" x14ac:dyDescent="0.25"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</row>
    <row r="106" spans="7:507" x14ac:dyDescent="0.25"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</row>
    <row r="107" spans="7:507" x14ac:dyDescent="0.25"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</row>
    <row r="108" spans="7:507" x14ac:dyDescent="0.25"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</row>
    <row r="109" spans="7:507" x14ac:dyDescent="0.25"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</row>
    <row r="110" spans="7:507" x14ac:dyDescent="0.25"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</row>
    <row r="111" spans="7:507" x14ac:dyDescent="0.25"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</row>
    <row r="112" spans="7:507" x14ac:dyDescent="0.25"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</row>
    <row r="113" spans="7:507" x14ac:dyDescent="0.25"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</row>
    <row r="114" spans="7:507" x14ac:dyDescent="0.25"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</row>
    <row r="115" spans="7:507" x14ac:dyDescent="0.25"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</row>
    <row r="116" spans="7:507" x14ac:dyDescent="0.25"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</row>
    <row r="117" spans="7:507" x14ac:dyDescent="0.25"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</row>
    <row r="118" spans="7:507" x14ac:dyDescent="0.25"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</row>
    <row r="119" spans="7:507" x14ac:dyDescent="0.25"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</row>
    <row r="120" spans="7:507" x14ac:dyDescent="0.25"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</row>
    <row r="121" spans="7:507" x14ac:dyDescent="0.25"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</row>
    <row r="122" spans="7:507" x14ac:dyDescent="0.25"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</row>
    <row r="123" spans="7:507" x14ac:dyDescent="0.25"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</row>
    <row r="124" spans="7:507" x14ac:dyDescent="0.25"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</row>
    <row r="125" spans="7:507" x14ac:dyDescent="0.25"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</row>
    <row r="126" spans="7:507" x14ac:dyDescent="0.25"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</row>
    <row r="127" spans="7:507" x14ac:dyDescent="0.25"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</row>
    <row r="128" spans="7:507" x14ac:dyDescent="0.25"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</row>
    <row r="129" spans="7:507" x14ac:dyDescent="0.25"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</row>
    <row r="130" spans="7:507" x14ac:dyDescent="0.25"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</row>
    <row r="131" spans="7:507" x14ac:dyDescent="0.25"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</row>
    <row r="132" spans="7:507" x14ac:dyDescent="0.25"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</row>
    <row r="133" spans="7:507" x14ac:dyDescent="0.25"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</row>
    <row r="134" spans="7:507" x14ac:dyDescent="0.25"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</row>
    <row r="135" spans="7:507" x14ac:dyDescent="0.25"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</row>
    <row r="136" spans="7:507" x14ac:dyDescent="0.25"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</row>
    <row r="137" spans="7:507" x14ac:dyDescent="0.25"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</row>
    <row r="138" spans="7:507" x14ac:dyDescent="0.25"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</row>
    <row r="139" spans="7:507" x14ac:dyDescent="0.25"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</row>
    <row r="140" spans="7:507" x14ac:dyDescent="0.25"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</row>
    <row r="141" spans="7:507" x14ac:dyDescent="0.25"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</row>
    <row r="142" spans="7:507" x14ac:dyDescent="0.25"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</row>
    <row r="143" spans="7:507" x14ac:dyDescent="0.25"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</row>
    <row r="144" spans="7:507" x14ac:dyDescent="0.25"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</row>
    <row r="145" spans="7:507" x14ac:dyDescent="0.25"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</row>
    <row r="146" spans="7:507" x14ac:dyDescent="0.25"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</row>
    <row r="147" spans="7:507" x14ac:dyDescent="0.25"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</row>
    <row r="148" spans="7:507" x14ac:dyDescent="0.25"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</row>
    <row r="149" spans="7:507" x14ac:dyDescent="0.25"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</row>
    <row r="150" spans="7:507" x14ac:dyDescent="0.25"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</row>
    <row r="151" spans="7:507" x14ac:dyDescent="0.25"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</row>
    <row r="152" spans="7:507" x14ac:dyDescent="0.25"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</row>
    <row r="153" spans="7:507" x14ac:dyDescent="0.25"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</row>
  </sheetData>
  <sheetProtection algorithmName="SHA-512" hashValue="wbWMJrOWttjvsg8TZzqcWLbSCNP546kL4nM59XYUnxCwmCnQ9XG9gfo5hNXZJ0igEcQQLazJLO5ggKdWUHDcaw==" saltValue="Q3Fxpc6cPzkKMJKBMIJEtg==" spinCount="100000" sheet="1" objects="1" scenarios="1" formatCells="0" formatColumns="0" formatRows="0" insertColumns="0" insertRows="0" insertHyperlinks="0" deleteColumns="0" deleteRows="0" sort="0" autoFilter="0" pivotTables="0"/>
  <conditionalFormatting sqref="F14:F104">
    <cfRule type="cellIs" dxfId="5" priority="2" stopIfTrue="1" operator="equal">
      <formula>"ERROR"</formula>
    </cfRule>
  </conditionalFormatting>
  <conditionalFormatting sqref="E18:E104">
    <cfRule type="cellIs" dxfId="4" priority="1" stopIfTrue="1" operator="equal">
      <formula>"ERROR"</formula>
    </cfRule>
  </conditionalFormatting>
  <pageMargins left="0.7" right="0.7" top="0.75" bottom="0.75" header="0.3" footer="0.3"/>
  <pageSetup paperSize="9" orientation="portrait" r:id="rId1"/>
  <headerFooter>
    <oddFooter>&amp;L&amp;1#&amp;"Calibri"&amp;1&amp;KFFFFFFC2 - Internal Natixis</oddFooter>
  </headerFooter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4709F-25CD-49EB-B09E-F846278A20E9}">
  <dimension ref="A1:BT10"/>
  <sheetViews>
    <sheetView zoomScale="85" zoomScaleNormal="85" workbookViewId="0">
      <selection activeCell="U4" sqref="U4:V10"/>
    </sheetView>
  </sheetViews>
  <sheetFormatPr defaultColWidth="11.42578125" defaultRowHeight="15" x14ac:dyDescent="0.25"/>
  <cols>
    <col min="2" max="2" width="14.7109375" bestFit="1" customWidth="1"/>
    <col min="3" max="3" width="16.42578125" bestFit="1" customWidth="1"/>
    <col min="4" max="4" width="18.140625" bestFit="1" customWidth="1"/>
    <col min="5" max="5" width="16.42578125" bestFit="1" customWidth="1"/>
    <col min="6" max="6" width="18.140625" bestFit="1" customWidth="1"/>
    <col min="7" max="7" width="16.42578125" bestFit="1" customWidth="1"/>
    <col min="8" max="8" width="18.140625" bestFit="1" customWidth="1"/>
    <col min="9" max="9" width="16.42578125" bestFit="1" customWidth="1"/>
    <col min="10" max="10" width="18.140625" bestFit="1" customWidth="1"/>
    <col min="11" max="11" width="16.42578125" bestFit="1" customWidth="1"/>
    <col min="12" max="12" width="18.140625" bestFit="1" customWidth="1"/>
    <col min="13" max="13" width="16.42578125" bestFit="1" customWidth="1"/>
    <col min="14" max="14" width="18.140625" bestFit="1" customWidth="1"/>
    <col min="15" max="15" width="16.42578125" bestFit="1" customWidth="1"/>
    <col min="16" max="16" width="18.140625" bestFit="1" customWidth="1"/>
    <col min="17" max="17" width="16.42578125" bestFit="1" customWidth="1"/>
    <col min="18" max="18" width="18.140625" bestFit="1" customWidth="1"/>
    <col min="19" max="19" width="16.42578125" bestFit="1" customWidth="1"/>
    <col min="20" max="20" width="18.140625" bestFit="1" customWidth="1"/>
    <col min="21" max="21" width="16.42578125" bestFit="1" customWidth="1"/>
    <col min="22" max="22" width="18.140625" bestFit="1" customWidth="1"/>
    <col min="276" max="276" width="14.85546875" customWidth="1"/>
    <col min="277" max="277" width="23.28515625" bestFit="1" customWidth="1"/>
    <col min="278" max="278" width="25" bestFit="1" customWidth="1"/>
    <col min="532" max="532" width="14.85546875" customWidth="1"/>
    <col min="533" max="533" width="23.28515625" bestFit="1" customWidth="1"/>
    <col min="534" max="534" width="25" bestFit="1" customWidth="1"/>
    <col min="788" max="788" width="14.85546875" customWidth="1"/>
    <col min="789" max="789" width="23.28515625" bestFit="1" customWidth="1"/>
    <col min="790" max="790" width="25" bestFit="1" customWidth="1"/>
    <col min="1044" max="1044" width="14.85546875" customWidth="1"/>
    <col min="1045" max="1045" width="23.28515625" bestFit="1" customWidth="1"/>
    <col min="1046" max="1046" width="25" bestFit="1" customWidth="1"/>
    <col min="1300" max="1300" width="14.85546875" customWidth="1"/>
    <col min="1301" max="1301" width="23.28515625" bestFit="1" customWidth="1"/>
    <col min="1302" max="1302" width="25" bestFit="1" customWidth="1"/>
    <col min="1556" max="1556" width="14.85546875" customWidth="1"/>
    <col min="1557" max="1557" width="23.28515625" bestFit="1" customWidth="1"/>
    <col min="1558" max="1558" width="25" bestFit="1" customWidth="1"/>
    <col min="1812" max="1812" width="14.85546875" customWidth="1"/>
    <col min="1813" max="1813" width="23.28515625" bestFit="1" customWidth="1"/>
    <col min="1814" max="1814" width="25" bestFit="1" customWidth="1"/>
    <col min="2068" max="2068" width="14.85546875" customWidth="1"/>
    <col min="2069" max="2069" width="23.28515625" bestFit="1" customWidth="1"/>
    <col min="2070" max="2070" width="25" bestFit="1" customWidth="1"/>
    <col min="2324" max="2324" width="14.85546875" customWidth="1"/>
    <col min="2325" max="2325" width="23.28515625" bestFit="1" customWidth="1"/>
    <col min="2326" max="2326" width="25" bestFit="1" customWidth="1"/>
    <col min="2580" max="2580" width="14.85546875" customWidth="1"/>
    <col min="2581" max="2581" width="23.28515625" bestFit="1" customWidth="1"/>
    <col min="2582" max="2582" width="25" bestFit="1" customWidth="1"/>
    <col min="2836" max="2836" width="14.85546875" customWidth="1"/>
    <col min="2837" max="2837" width="23.28515625" bestFit="1" customWidth="1"/>
    <col min="2838" max="2838" width="25" bestFit="1" customWidth="1"/>
    <col min="3092" max="3092" width="14.85546875" customWidth="1"/>
    <col min="3093" max="3093" width="23.28515625" bestFit="1" customWidth="1"/>
    <col min="3094" max="3094" width="25" bestFit="1" customWidth="1"/>
    <col min="3348" max="3348" width="14.85546875" customWidth="1"/>
    <col min="3349" max="3349" width="23.28515625" bestFit="1" customWidth="1"/>
    <col min="3350" max="3350" width="25" bestFit="1" customWidth="1"/>
    <col min="3604" max="3604" width="14.85546875" customWidth="1"/>
    <col min="3605" max="3605" width="23.28515625" bestFit="1" customWidth="1"/>
    <col min="3606" max="3606" width="25" bestFit="1" customWidth="1"/>
    <col min="3860" max="3860" width="14.85546875" customWidth="1"/>
    <col min="3861" max="3861" width="23.28515625" bestFit="1" customWidth="1"/>
    <col min="3862" max="3862" width="25" bestFit="1" customWidth="1"/>
    <col min="4116" max="4116" width="14.85546875" customWidth="1"/>
    <col min="4117" max="4117" width="23.28515625" bestFit="1" customWidth="1"/>
    <col min="4118" max="4118" width="25" bestFit="1" customWidth="1"/>
    <col min="4372" max="4372" width="14.85546875" customWidth="1"/>
    <col min="4373" max="4373" width="23.28515625" bestFit="1" customWidth="1"/>
    <col min="4374" max="4374" width="25" bestFit="1" customWidth="1"/>
    <col min="4628" max="4628" width="14.85546875" customWidth="1"/>
    <col min="4629" max="4629" width="23.28515625" bestFit="1" customWidth="1"/>
    <col min="4630" max="4630" width="25" bestFit="1" customWidth="1"/>
    <col min="4884" max="4884" width="14.85546875" customWidth="1"/>
    <col min="4885" max="4885" width="23.28515625" bestFit="1" customWidth="1"/>
    <col min="4886" max="4886" width="25" bestFit="1" customWidth="1"/>
    <col min="5140" max="5140" width="14.85546875" customWidth="1"/>
    <col min="5141" max="5141" width="23.28515625" bestFit="1" customWidth="1"/>
    <col min="5142" max="5142" width="25" bestFit="1" customWidth="1"/>
    <col min="5396" max="5396" width="14.85546875" customWidth="1"/>
    <col min="5397" max="5397" width="23.28515625" bestFit="1" customWidth="1"/>
    <col min="5398" max="5398" width="25" bestFit="1" customWidth="1"/>
    <col min="5652" max="5652" width="14.85546875" customWidth="1"/>
    <col min="5653" max="5653" width="23.28515625" bestFit="1" customWidth="1"/>
    <col min="5654" max="5654" width="25" bestFit="1" customWidth="1"/>
    <col min="5908" max="5908" width="14.85546875" customWidth="1"/>
    <col min="5909" max="5909" width="23.28515625" bestFit="1" customWidth="1"/>
    <col min="5910" max="5910" width="25" bestFit="1" customWidth="1"/>
    <col min="6164" max="6164" width="14.85546875" customWidth="1"/>
    <col min="6165" max="6165" width="23.28515625" bestFit="1" customWidth="1"/>
    <col min="6166" max="6166" width="25" bestFit="1" customWidth="1"/>
    <col min="6420" max="6420" width="14.85546875" customWidth="1"/>
    <col min="6421" max="6421" width="23.28515625" bestFit="1" customWidth="1"/>
    <col min="6422" max="6422" width="25" bestFit="1" customWidth="1"/>
    <col min="6676" max="6676" width="14.85546875" customWidth="1"/>
    <col min="6677" max="6677" width="23.28515625" bestFit="1" customWidth="1"/>
    <col min="6678" max="6678" width="25" bestFit="1" customWidth="1"/>
    <col min="6932" max="6932" width="14.85546875" customWidth="1"/>
    <col min="6933" max="6933" width="23.28515625" bestFit="1" customWidth="1"/>
    <col min="6934" max="6934" width="25" bestFit="1" customWidth="1"/>
    <col min="7188" max="7188" width="14.85546875" customWidth="1"/>
    <col min="7189" max="7189" width="23.28515625" bestFit="1" customWidth="1"/>
    <col min="7190" max="7190" width="25" bestFit="1" customWidth="1"/>
    <col min="7444" max="7444" width="14.85546875" customWidth="1"/>
    <col min="7445" max="7445" width="23.28515625" bestFit="1" customWidth="1"/>
    <col min="7446" max="7446" width="25" bestFit="1" customWidth="1"/>
    <col min="7700" max="7700" width="14.85546875" customWidth="1"/>
    <col min="7701" max="7701" width="23.28515625" bestFit="1" customWidth="1"/>
    <col min="7702" max="7702" width="25" bestFit="1" customWidth="1"/>
    <col min="7956" max="7956" width="14.85546875" customWidth="1"/>
    <col min="7957" max="7957" width="23.28515625" bestFit="1" customWidth="1"/>
    <col min="7958" max="7958" width="25" bestFit="1" customWidth="1"/>
    <col min="8212" max="8212" width="14.85546875" customWidth="1"/>
    <col min="8213" max="8213" width="23.28515625" bestFit="1" customWidth="1"/>
    <col min="8214" max="8214" width="25" bestFit="1" customWidth="1"/>
    <col min="8468" max="8468" width="14.85546875" customWidth="1"/>
    <col min="8469" max="8469" width="23.28515625" bestFit="1" customWidth="1"/>
    <col min="8470" max="8470" width="25" bestFit="1" customWidth="1"/>
    <col min="8724" max="8724" width="14.85546875" customWidth="1"/>
    <col min="8725" max="8725" width="23.28515625" bestFit="1" customWidth="1"/>
    <col min="8726" max="8726" width="25" bestFit="1" customWidth="1"/>
    <col min="8980" max="8980" width="14.85546875" customWidth="1"/>
    <col min="8981" max="8981" width="23.28515625" bestFit="1" customWidth="1"/>
    <col min="8982" max="8982" width="25" bestFit="1" customWidth="1"/>
    <col min="9236" max="9236" width="14.85546875" customWidth="1"/>
    <col min="9237" max="9237" width="23.28515625" bestFit="1" customWidth="1"/>
    <col min="9238" max="9238" width="25" bestFit="1" customWidth="1"/>
    <col min="9492" max="9492" width="14.85546875" customWidth="1"/>
    <col min="9493" max="9493" width="23.28515625" bestFit="1" customWidth="1"/>
    <col min="9494" max="9494" width="25" bestFit="1" customWidth="1"/>
    <col min="9748" max="9748" width="14.85546875" customWidth="1"/>
    <col min="9749" max="9749" width="23.28515625" bestFit="1" customWidth="1"/>
    <col min="9750" max="9750" width="25" bestFit="1" customWidth="1"/>
    <col min="10004" max="10004" width="14.85546875" customWidth="1"/>
    <col min="10005" max="10005" width="23.28515625" bestFit="1" customWidth="1"/>
    <col min="10006" max="10006" width="25" bestFit="1" customWidth="1"/>
    <col min="10260" max="10260" width="14.85546875" customWidth="1"/>
    <col min="10261" max="10261" width="23.28515625" bestFit="1" customWidth="1"/>
    <col min="10262" max="10262" width="25" bestFit="1" customWidth="1"/>
    <col min="10516" max="10516" width="14.85546875" customWidth="1"/>
    <col min="10517" max="10517" width="23.28515625" bestFit="1" customWidth="1"/>
    <col min="10518" max="10518" width="25" bestFit="1" customWidth="1"/>
    <col min="10772" max="10772" width="14.85546875" customWidth="1"/>
    <col min="10773" max="10773" width="23.28515625" bestFit="1" customWidth="1"/>
    <col min="10774" max="10774" width="25" bestFit="1" customWidth="1"/>
    <col min="11028" max="11028" width="14.85546875" customWidth="1"/>
    <col min="11029" max="11029" width="23.28515625" bestFit="1" customWidth="1"/>
    <col min="11030" max="11030" width="25" bestFit="1" customWidth="1"/>
    <col min="11284" max="11284" width="14.85546875" customWidth="1"/>
    <col min="11285" max="11285" width="23.28515625" bestFit="1" customWidth="1"/>
    <col min="11286" max="11286" width="25" bestFit="1" customWidth="1"/>
    <col min="11540" max="11540" width="14.85546875" customWidth="1"/>
    <col min="11541" max="11541" width="23.28515625" bestFit="1" customWidth="1"/>
    <col min="11542" max="11542" width="25" bestFit="1" customWidth="1"/>
    <col min="11796" max="11796" width="14.85546875" customWidth="1"/>
    <col min="11797" max="11797" width="23.28515625" bestFit="1" customWidth="1"/>
    <col min="11798" max="11798" width="25" bestFit="1" customWidth="1"/>
    <col min="12052" max="12052" width="14.85546875" customWidth="1"/>
    <col min="12053" max="12053" width="23.28515625" bestFit="1" customWidth="1"/>
    <col min="12054" max="12054" width="25" bestFit="1" customWidth="1"/>
    <col min="12308" max="12308" width="14.85546875" customWidth="1"/>
    <col min="12309" max="12309" width="23.28515625" bestFit="1" customWidth="1"/>
    <col min="12310" max="12310" width="25" bestFit="1" customWidth="1"/>
    <col min="12564" max="12564" width="14.85546875" customWidth="1"/>
    <col min="12565" max="12565" width="23.28515625" bestFit="1" customWidth="1"/>
    <col min="12566" max="12566" width="25" bestFit="1" customWidth="1"/>
    <col min="12820" max="12820" width="14.85546875" customWidth="1"/>
    <col min="12821" max="12821" width="23.28515625" bestFit="1" customWidth="1"/>
    <col min="12822" max="12822" width="25" bestFit="1" customWidth="1"/>
    <col min="13076" max="13076" width="14.85546875" customWidth="1"/>
    <col min="13077" max="13077" width="23.28515625" bestFit="1" customWidth="1"/>
    <col min="13078" max="13078" width="25" bestFit="1" customWidth="1"/>
    <col min="13332" max="13332" width="14.85546875" customWidth="1"/>
    <col min="13333" max="13333" width="23.28515625" bestFit="1" customWidth="1"/>
    <col min="13334" max="13334" width="25" bestFit="1" customWidth="1"/>
    <col min="13588" max="13588" width="14.85546875" customWidth="1"/>
    <col min="13589" max="13589" width="23.28515625" bestFit="1" customWidth="1"/>
    <col min="13590" max="13590" width="25" bestFit="1" customWidth="1"/>
    <col min="13844" max="13844" width="14.85546875" customWidth="1"/>
    <col min="13845" max="13845" width="23.28515625" bestFit="1" customWidth="1"/>
    <col min="13846" max="13846" width="25" bestFit="1" customWidth="1"/>
    <col min="14100" max="14100" width="14.85546875" customWidth="1"/>
    <col min="14101" max="14101" width="23.28515625" bestFit="1" customWidth="1"/>
    <col min="14102" max="14102" width="25" bestFit="1" customWidth="1"/>
    <col min="14356" max="14356" width="14.85546875" customWidth="1"/>
    <col min="14357" max="14357" width="23.28515625" bestFit="1" customWidth="1"/>
    <col min="14358" max="14358" width="25" bestFit="1" customWidth="1"/>
    <col min="14612" max="14612" width="14.85546875" customWidth="1"/>
    <col min="14613" max="14613" width="23.28515625" bestFit="1" customWidth="1"/>
    <col min="14614" max="14614" width="25" bestFit="1" customWidth="1"/>
    <col min="14868" max="14868" width="14.85546875" customWidth="1"/>
    <col min="14869" max="14869" width="23.28515625" bestFit="1" customWidth="1"/>
    <col min="14870" max="14870" width="25" bestFit="1" customWidth="1"/>
    <col min="15124" max="15124" width="14.85546875" customWidth="1"/>
    <col min="15125" max="15125" width="23.28515625" bestFit="1" customWidth="1"/>
    <col min="15126" max="15126" width="25" bestFit="1" customWidth="1"/>
    <col min="15380" max="15380" width="14.85546875" customWidth="1"/>
    <col min="15381" max="15381" width="23.28515625" bestFit="1" customWidth="1"/>
    <col min="15382" max="15382" width="25" bestFit="1" customWidth="1"/>
    <col min="15636" max="15636" width="14.85546875" customWidth="1"/>
    <col min="15637" max="15637" width="23.28515625" bestFit="1" customWidth="1"/>
    <col min="15638" max="15638" width="25" bestFit="1" customWidth="1"/>
    <col min="15892" max="15892" width="14.85546875" customWidth="1"/>
    <col min="15893" max="15893" width="23.28515625" bestFit="1" customWidth="1"/>
    <col min="15894" max="15894" width="25" bestFit="1" customWidth="1"/>
    <col min="16148" max="16148" width="14.85546875" customWidth="1"/>
    <col min="16149" max="16149" width="23.28515625" bestFit="1" customWidth="1"/>
    <col min="16150" max="16150" width="25" bestFit="1" customWidth="1"/>
  </cols>
  <sheetData>
    <row r="1" spans="1:72" ht="34.5" customHeight="1" x14ac:dyDescent="0.25">
      <c r="A1" s="2"/>
      <c r="B1" s="2" t="s">
        <v>221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3"/>
    </row>
    <row r="4" spans="1:72" x14ac:dyDescent="0.25">
      <c r="C4" s="68" t="s">
        <v>8</v>
      </c>
      <c r="D4" s="68"/>
      <c r="E4" s="68" t="s">
        <v>133</v>
      </c>
      <c r="F4" s="68"/>
      <c r="G4" s="68" t="s">
        <v>134</v>
      </c>
      <c r="H4" s="68"/>
      <c r="I4" s="68" t="s">
        <v>135</v>
      </c>
      <c r="J4" s="68"/>
      <c r="K4" s="68" t="s">
        <v>136</v>
      </c>
      <c r="L4" s="68"/>
      <c r="M4" s="68" t="s">
        <v>137</v>
      </c>
      <c r="N4" s="68"/>
      <c r="O4" s="68" t="s">
        <v>138</v>
      </c>
      <c r="P4" s="68"/>
      <c r="Q4" s="68" t="s">
        <v>139</v>
      </c>
      <c r="R4" s="68"/>
      <c r="S4" s="68" t="s">
        <v>140</v>
      </c>
      <c r="T4" s="68"/>
      <c r="U4" s="68" t="s">
        <v>141</v>
      </c>
      <c r="V4" s="68"/>
    </row>
    <row r="5" spans="1:72" x14ac:dyDescent="0.25">
      <c r="B5" s="56" t="s">
        <v>8</v>
      </c>
      <c r="C5" s="69">
        <v>370.58573641962585</v>
      </c>
      <c r="D5" s="70"/>
      <c r="E5" s="69">
        <v>370.58573641962585</v>
      </c>
      <c r="F5" s="70"/>
      <c r="G5" s="69">
        <v>158.28555003047785</v>
      </c>
      <c r="H5" s="70"/>
      <c r="I5" s="69">
        <v>0</v>
      </c>
      <c r="J5" s="70"/>
      <c r="K5" s="69">
        <v>0</v>
      </c>
      <c r="L5" s="70"/>
      <c r="M5" s="69">
        <v>0</v>
      </c>
      <c r="N5" s="70"/>
      <c r="O5" s="69">
        <v>0</v>
      </c>
      <c r="P5" s="70"/>
      <c r="Q5" s="69">
        <v>-232.41433079381176</v>
      </c>
      <c r="R5" s="70"/>
      <c r="S5" s="69">
        <v>176.68175197643316</v>
      </c>
      <c r="T5" s="70"/>
      <c r="U5" s="69">
        <v>-18.391431670304506</v>
      </c>
      <c r="V5" s="70"/>
    </row>
    <row r="6" spans="1:72" x14ac:dyDescent="0.25">
      <c r="B6" s="56" t="s">
        <v>9</v>
      </c>
      <c r="C6" s="69">
        <v>0.18922343722228221</v>
      </c>
      <c r="D6" s="70"/>
      <c r="E6" s="69">
        <v>0.18922343722228221</v>
      </c>
      <c r="F6" s="70"/>
      <c r="G6" s="69">
        <v>0.18804415054234147</v>
      </c>
      <c r="H6" s="70"/>
      <c r="I6" s="69">
        <v>0</v>
      </c>
      <c r="J6" s="70"/>
      <c r="K6" s="69">
        <v>0</v>
      </c>
      <c r="L6" s="70"/>
      <c r="M6" s="69">
        <v>0</v>
      </c>
      <c r="N6" s="70"/>
      <c r="O6" s="69">
        <v>0</v>
      </c>
      <c r="P6" s="70"/>
      <c r="Q6" s="69">
        <v>0.27407924015661667</v>
      </c>
      <c r="R6" s="70"/>
      <c r="S6" s="69">
        <v>0.18887739178462243</v>
      </c>
      <c r="T6" s="70"/>
      <c r="U6" s="69">
        <v>2.2835368271733568E-2</v>
      </c>
      <c r="V6" s="70"/>
    </row>
    <row r="7" spans="1:72" x14ac:dyDescent="0.25">
      <c r="B7" s="71" t="s">
        <v>222</v>
      </c>
      <c r="C7" s="74" t="s">
        <v>223</v>
      </c>
      <c r="D7" s="75" t="s">
        <v>224</v>
      </c>
      <c r="E7" s="74" t="s">
        <v>223</v>
      </c>
      <c r="F7" s="75" t="s">
        <v>224</v>
      </c>
      <c r="G7" s="74" t="s">
        <v>223</v>
      </c>
      <c r="H7" s="75" t="s">
        <v>224</v>
      </c>
      <c r="I7" s="74" t="s">
        <v>223</v>
      </c>
      <c r="J7" s="75" t="s">
        <v>224</v>
      </c>
      <c r="K7" s="74" t="s">
        <v>223</v>
      </c>
      <c r="L7" s="75" t="s">
        <v>224</v>
      </c>
      <c r="M7" s="74" t="s">
        <v>223</v>
      </c>
      <c r="N7" s="75" t="s">
        <v>224</v>
      </c>
      <c r="O7" s="74" t="s">
        <v>223</v>
      </c>
      <c r="P7" s="75" t="s">
        <v>224</v>
      </c>
      <c r="Q7" s="74" t="s">
        <v>223</v>
      </c>
      <c r="R7" s="75" t="s">
        <v>224</v>
      </c>
      <c r="S7" s="74" t="s">
        <v>223</v>
      </c>
      <c r="T7" s="75" t="s">
        <v>224</v>
      </c>
      <c r="U7" s="74" t="s">
        <v>223</v>
      </c>
      <c r="V7" s="74" t="s">
        <v>224</v>
      </c>
    </row>
    <row r="8" spans="1:72" x14ac:dyDescent="0.25">
      <c r="B8" s="72">
        <v>22282</v>
      </c>
      <c r="C8" s="60">
        <v>0</v>
      </c>
      <c r="D8" s="58">
        <v>0</v>
      </c>
      <c r="E8" s="60">
        <v>0</v>
      </c>
      <c r="F8" s="58">
        <v>0</v>
      </c>
      <c r="G8" s="60">
        <v>0</v>
      </c>
      <c r="H8" s="58">
        <v>0</v>
      </c>
      <c r="I8" s="60">
        <v>0</v>
      </c>
      <c r="J8" s="58">
        <v>0</v>
      </c>
      <c r="K8" s="60">
        <v>0</v>
      </c>
      <c r="L8" s="58">
        <v>0</v>
      </c>
      <c r="M8" s="60">
        <v>0</v>
      </c>
      <c r="N8" s="58">
        <v>0</v>
      </c>
      <c r="O8" s="60">
        <v>0</v>
      </c>
      <c r="P8" s="58">
        <v>0</v>
      </c>
      <c r="Q8" s="60">
        <v>0</v>
      </c>
      <c r="R8" s="58">
        <v>0</v>
      </c>
      <c r="S8" s="60">
        <v>0</v>
      </c>
      <c r="T8" s="58">
        <v>0</v>
      </c>
      <c r="U8" s="60">
        <v>0</v>
      </c>
      <c r="V8" s="60">
        <v>0</v>
      </c>
    </row>
    <row r="9" spans="1:72" x14ac:dyDescent="0.25">
      <c r="B9" s="72">
        <v>50217</v>
      </c>
      <c r="C9" s="60">
        <v>370.58573641962585</v>
      </c>
      <c r="D9" s="58">
        <v>0.18922343722228221</v>
      </c>
      <c r="E9" s="60">
        <v>370.58573641962585</v>
      </c>
      <c r="F9" s="58">
        <v>0.18922343722228221</v>
      </c>
      <c r="G9" s="60">
        <v>158.28555003047785</v>
      </c>
      <c r="H9" s="58">
        <v>0.18804415054234147</v>
      </c>
      <c r="I9" s="60">
        <v>0</v>
      </c>
      <c r="J9" s="58">
        <v>0</v>
      </c>
      <c r="K9" s="60">
        <v>0</v>
      </c>
      <c r="L9" s="58">
        <v>0</v>
      </c>
      <c r="M9" s="60">
        <v>0</v>
      </c>
      <c r="N9" s="58">
        <v>0</v>
      </c>
      <c r="O9" s="60">
        <v>0</v>
      </c>
      <c r="P9" s="58">
        <v>0</v>
      </c>
      <c r="Q9" s="60">
        <v>-232.41433079381176</v>
      </c>
      <c r="R9" s="58">
        <v>0.27407924015661667</v>
      </c>
      <c r="S9" s="60">
        <v>176.68175197643316</v>
      </c>
      <c r="T9" s="58">
        <v>0.18887739178462243</v>
      </c>
      <c r="U9" s="60">
        <v>-18.391431670304506</v>
      </c>
      <c r="V9" s="60">
        <v>2.2835368271733568E-2</v>
      </c>
    </row>
    <row r="10" spans="1:72" x14ac:dyDescent="0.25">
      <c r="B10" s="73"/>
      <c r="C10" s="61"/>
      <c r="D10" s="59"/>
      <c r="E10" s="61"/>
      <c r="F10" s="59"/>
      <c r="G10" s="61"/>
      <c r="H10" s="59"/>
      <c r="I10" s="61"/>
      <c r="J10" s="59"/>
      <c r="K10" s="61"/>
      <c r="L10" s="59"/>
      <c r="M10" s="61"/>
      <c r="N10" s="59"/>
      <c r="O10" s="61"/>
      <c r="P10" s="59"/>
      <c r="Q10" s="61"/>
      <c r="R10" s="59"/>
      <c r="S10" s="61"/>
      <c r="T10" s="59"/>
      <c r="U10" s="61"/>
      <c r="V10" s="61"/>
    </row>
  </sheetData>
  <sheetProtection algorithmName="SHA-512" hashValue="DDid949heMc7xrfvGKSTmohq/1AXJoeR3FPkzLWh6IO5f8cCgTjWTkkDUG2HBsapY0UmxKZYV3Jt/cbMcyDRCg==" saltValue="VkrHy3xoJTHQBw5SxY7flQ==" spinCount="100000" sheet="1" objects="1" scenarios="1" formatCells="0" formatColumns="0" formatRows="0" insertColumns="0" insertRows="0" insertHyperlinks="0" deleteColumns="0" deleteRows="0" sort="0" autoFilter="0" pivotTables="0"/>
  <mergeCells count="30">
    <mergeCell ref="O6:P6"/>
    <mergeCell ref="Q6:R6"/>
    <mergeCell ref="S6:T6"/>
    <mergeCell ref="U6:V6"/>
    <mergeCell ref="O5:P5"/>
    <mergeCell ref="Q5:R5"/>
    <mergeCell ref="S5:T5"/>
    <mergeCell ref="U5:V5"/>
    <mergeCell ref="C6:D6"/>
    <mergeCell ref="E6:F6"/>
    <mergeCell ref="G6:H6"/>
    <mergeCell ref="I6:J6"/>
    <mergeCell ref="K6:L6"/>
    <mergeCell ref="M6:N6"/>
    <mergeCell ref="O4:P4"/>
    <mergeCell ref="Q4:R4"/>
    <mergeCell ref="S4:T4"/>
    <mergeCell ref="U4:V4"/>
    <mergeCell ref="C5:D5"/>
    <mergeCell ref="E5:F5"/>
    <mergeCell ref="G5:H5"/>
    <mergeCell ref="I5:J5"/>
    <mergeCell ref="K5:L5"/>
    <mergeCell ref="M5:N5"/>
    <mergeCell ref="C4:D4"/>
    <mergeCell ref="E4:F4"/>
    <mergeCell ref="G4:H4"/>
    <mergeCell ref="I4:J4"/>
    <mergeCell ref="K4:L4"/>
    <mergeCell ref="M4:N4"/>
  </mergeCells>
  <pageMargins left="0.7" right="0.7" top="0.75" bottom="0.75" header="0.3" footer="0.3"/>
  <pageSetup orientation="portrait" r:id="rId1"/>
  <headerFooter>
    <oddFooter>&amp;L&amp;1#&amp;"Calibri"&amp;1&amp;KFFFFFFC2 - Internal Natixis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A925F-49CA-4437-A288-5F6413BC296A}">
  <dimension ref="B1:SM153"/>
  <sheetViews>
    <sheetView zoomScale="85" zoomScaleNormal="85" workbookViewId="0"/>
  </sheetViews>
  <sheetFormatPr defaultRowHeight="15" x14ac:dyDescent="0.25"/>
  <cols>
    <col min="1" max="1" width="9.140625" style="33" customWidth="1"/>
    <col min="2" max="2" width="35" style="33" bestFit="1" customWidth="1"/>
    <col min="3" max="3" width="11.42578125" style="33" bestFit="1" customWidth="1"/>
    <col min="4" max="4" width="5.140625" style="33" bestFit="1" customWidth="1"/>
    <col min="5" max="5" width="13.85546875" style="33" bestFit="1" customWidth="1"/>
    <col min="6" max="6" width="12.85546875" style="33" bestFit="1" customWidth="1"/>
    <col min="7" max="256" width="11.42578125" style="33" customWidth="1"/>
    <col min="257" max="257" width="9.140625" style="33"/>
    <col min="258" max="258" width="14.140625" style="33" bestFit="1" customWidth="1"/>
    <col min="259" max="259" width="10.85546875" style="33" bestFit="1" customWidth="1"/>
    <col min="260" max="261" width="13.7109375" style="33" bestFit="1" customWidth="1"/>
    <col min="262" max="512" width="11.42578125" style="33" customWidth="1"/>
    <col min="513" max="513" width="9.140625" style="33"/>
    <col min="514" max="514" width="14.140625" style="33" bestFit="1" customWidth="1"/>
    <col min="515" max="515" width="10.85546875" style="33" bestFit="1" customWidth="1"/>
    <col min="516" max="517" width="13.7109375" style="33" bestFit="1" customWidth="1"/>
    <col min="518" max="768" width="11.42578125" style="33" customWidth="1"/>
    <col min="769" max="769" width="9.140625" style="33"/>
    <col min="770" max="770" width="14.140625" style="33" bestFit="1" customWidth="1"/>
    <col min="771" max="771" width="10.85546875" style="33" bestFit="1" customWidth="1"/>
    <col min="772" max="773" width="13.7109375" style="33" bestFit="1" customWidth="1"/>
    <col min="774" max="1024" width="11.42578125" style="33" customWidth="1"/>
    <col min="1025" max="1025" width="9.140625" style="33"/>
    <col min="1026" max="1026" width="14.140625" style="33" bestFit="1" customWidth="1"/>
    <col min="1027" max="1027" width="10.85546875" style="33" bestFit="1" customWidth="1"/>
    <col min="1028" max="1029" width="13.7109375" style="33" bestFit="1" customWidth="1"/>
    <col min="1030" max="1280" width="11.42578125" style="33" customWidth="1"/>
    <col min="1281" max="1281" width="9.140625" style="33"/>
    <col min="1282" max="1282" width="14.140625" style="33" bestFit="1" customWidth="1"/>
    <col min="1283" max="1283" width="10.85546875" style="33" bestFit="1" customWidth="1"/>
    <col min="1284" max="1285" width="13.7109375" style="33" bestFit="1" customWidth="1"/>
    <col min="1286" max="1536" width="11.42578125" style="33" customWidth="1"/>
    <col min="1537" max="1537" width="9.140625" style="33"/>
    <col min="1538" max="1538" width="14.140625" style="33" bestFit="1" customWidth="1"/>
    <col min="1539" max="1539" width="10.85546875" style="33" bestFit="1" customWidth="1"/>
    <col min="1540" max="1541" width="13.7109375" style="33" bestFit="1" customWidth="1"/>
    <col min="1542" max="1792" width="11.42578125" style="33" customWidth="1"/>
    <col min="1793" max="1793" width="9.140625" style="33"/>
    <col min="1794" max="1794" width="14.140625" style="33" bestFit="1" customWidth="1"/>
    <col min="1795" max="1795" width="10.85546875" style="33" bestFit="1" customWidth="1"/>
    <col min="1796" max="1797" width="13.7109375" style="33" bestFit="1" customWidth="1"/>
    <col min="1798" max="2048" width="11.42578125" style="33" customWidth="1"/>
    <col min="2049" max="2049" width="9.140625" style="33"/>
    <col min="2050" max="2050" width="14.140625" style="33" bestFit="1" customWidth="1"/>
    <col min="2051" max="2051" width="10.85546875" style="33" bestFit="1" customWidth="1"/>
    <col min="2052" max="2053" width="13.7109375" style="33" bestFit="1" customWidth="1"/>
    <col min="2054" max="2304" width="11.42578125" style="33" customWidth="1"/>
    <col min="2305" max="2305" width="9.140625" style="33"/>
    <col min="2306" max="2306" width="14.140625" style="33" bestFit="1" customWidth="1"/>
    <col min="2307" max="2307" width="10.85546875" style="33" bestFit="1" customWidth="1"/>
    <col min="2308" max="2309" width="13.7109375" style="33" bestFit="1" customWidth="1"/>
    <col min="2310" max="2560" width="11.42578125" style="33" customWidth="1"/>
    <col min="2561" max="2561" width="9.140625" style="33"/>
    <col min="2562" max="2562" width="14.140625" style="33" bestFit="1" customWidth="1"/>
    <col min="2563" max="2563" width="10.85546875" style="33" bestFit="1" customWidth="1"/>
    <col min="2564" max="2565" width="13.7109375" style="33" bestFit="1" customWidth="1"/>
    <col min="2566" max="2816" width="11.42578125" style="33" customWidth="1"/>
    <col min="2817" max="2817" width="9.140625" style="33"/>
    <col min="2818" max="2818" width="14.140625" style="33" bestFit="1" customWidth="1"/>
    <col min="2819" max="2819" width="10.85546875" style="33" bestFit="1" customWidth="1"/>
    <col min="2820" max="2821" width="13.7109375" style="33" bestFit="1" customWidth="1"/>
    <col min="2822" max="3072" width="11.42578125" style="33" customWidth="1"/>
    <col min="3073" max="3073" width="9.140625" style="33"/>
    <col min="3074" max="3074" width="14.140625" style="33" bestFit="1" customWidth="1"/>
    <col min="3075" max="3075" width="10.85546875" style="33" bestFit="1" customWidth="1"/>
    <col min="3076" max="3077" width="13.7109375" style="33" bestFit="1" customWidth="1"/>
    <col min="3078" max="3328" width="11.42578125" style="33" customWidth="1"/>
    <col min="3329" max="3329" width="9.140625" style="33"/>
    <col min="3330" max="3330" width="14.140625" style="33" bestFit="1" customWidth="1"/>
    <col min="3331" max="3331" width="10.85546875" style="33" bestFit="1" customWidth="1"/>
    <col min="3332" max="3333" width="13.7109375" style="33" bestFit="1" customWidth="1"/>
    <col min="3334" max="3584" width="11.42578125" style="33" customWidth="1"/>
    <col min="3585" max="3585" width="9.140625" style="33"/>
    <col min="3586" max="3586" width="14.140625" style="33" bestFit="1" customWidth="1"/>
    <col min="3587" max="3587" width="10.85546875" style="33" bestFit="1" customWidth="1"/>
    <col min="3588" max="3589" width="13.7109375" style="33" bestFit="1" customWidth="1"/>
    <col min="3590" max="3840" width="11.42578125" style="33" customWidth="1"/>
    <col min="3841" max="3841" width="9.140625" style="33"/>
    <col min="3842" max="3842" width="14.140625" style="33" bestFit="1" customWidth="1"/>
    <col min="3843" max="3843" width="10.85546875" style="33" bestFit="1" customWidth="1"/>
    <col min="3844" max="3845" width="13.7109375" style="33" bestFit="1" customWidth="1"/>
    <col min="3846" max="4096" width="11.42578125" style="33" customWidth="1"/>
    <col min="4097" max="4097" width="9.140625" style="33"/>
    <col min="4098" max="4098" width="14.140625" style="33" bestFit="1" customWidth="1"/>
    <col min="4099" max="4099" width="10.85546875" style="33" bestFit="1" customWidth="1"/>
    <col min="4100" max="4101" width="13.7109375" style="33" bestFit="1" customWidth="1"/>
    <col min="4102" max="4352" width="11.42578125" style="33" customWidth="1"/>
    <col min="4353" max="4353" width="9.140625" style="33"/>
    <col min="4354" max="4354" width="14.140625" style="33" bestFit="1" customWidth="1"/>
    <col min="4355" max="4355" width="10.85546875" style="33" bestFit="1" customWidth="1"/>
    <col min="4356" max="4357" width="13.7109375" style="33" bestFit="1" customWidth="1"/>
    <col min="4358" max="4608" width="11.42578125" style="33" customWidth="1"/>
    <col min="4609" max="4609" width="9.140625" style="33"/>
    <col min="4610" max="4610" width="14.140625" style="33" bestFit="1" customWidth="1"/>
    <col min="4611" max="4611" width="10.85546875" style="33" bestFit="1" customWidth="1"/>
    <col min="4612" max="4613" width="13.7109375" style="33" bestFit="1" customWidth="1"/>
    <col min="4614" max="4864" width="11.42578125" style="33" customWidth="1"/>
    <col min="4865" max="4865" width="9.140625" style="33"/>
    <col min="4866" max="4866" width="14.140625" style="33" bestFit="1" customWidth="1"/>
    <col min="4867" max="4867" width="10.85546875" style="33" bestFit="1" customWidth="1"/>
    <col min="4868" max="4869" width="13.7109375" style="33" bestFit="1" customWidth="1"/>
    <col min="4870" max="5120" width="11.42578125" style="33" customWidth="1"/>
    <col min="5121" max="5121" width="9.140625" style="33"/>
    <col min="5122" max="5122" width="14.140625" style="33" bestFit="1" customWidth="1"/>
    <col min="5123" max="5123" width="10.85546875" style="33" bestFit="1" customWidth="1"/>
    <col min="5124" max="5125" width="13.7109375" style="33" bestFit="1" customWidth="1"/>
    <col min="5126" max="5376" width="11.42578125" style="33" customWidth="1"/>
    <col min="5377" max="5377" width="9.140625" style="33"/>
    <col min="5378" max="5378" width="14.140625" style="33" bestFit="1" customWidth="1"/>
    <col min="5379" max="5379" width="10.85546875" style="33" bestFit="1" customWidth="1"/>
    <col min="5380" max="5381" width="13.7109375" style="33" bestFit="1" customWidth="1"/>
    <col min="5382" max="5632" width="11.42578125" style="33" customWidth="1"/>
    <col min="5633" max="5633" width="9.140625" style="33"/>
    <col min="5634" max="5634" width="14.140625" style="33" bestFit="1" customWidth="1"/>
    <col min="5635" max="5635" width="10.85546875" style="33" bestFit="1" customWidth="1"/>
    <col min="5636" max="5637" width="13.7109375" style="33" bestFit="1" customWidth="1"/>
    <col min="5638" max="5888" width="11.42578125" style="33" customWidth="1"/>
    <col min="5889" max="5889" width="9.140625" style="33"/>
    <col min="5890" max="5890" width="14.140625" style="33" bestFit="1" customWidth="1"/>
    <col min="5891" max="5891" width="10.85546875" style="33" bestFit="1" customWidth="1"/>
    <col min="5892" max="5893" width="13.7109375" style="33" bestFit="1" customWidth="1"/>
    <col min="5894" max="6144" width="11.42578125" style="33" customWidth="1"/>
    <col min="6145" max="6145" width="9.140625" style="33"/>
    <col min="6146" max="6146" width="14.140625" style="33" bestFit="1" customWidth="1"/>
    <col min="6147" max="6147" width="10.85546875" style="33" bestFit="1" customWidth="1"/>
    <col min="6148" max="6149" width="13.7109375" style="33" bestFit="1" customWidth="1"/>
    <col min="6150" max="6400" width="11.42578125" style="33" customWidth="1"/>
    <col min="6401" max="6401" width="9.140625" style="33"/>
    <col min="6402" max="6402" width="14.140625" style="33" bestFit="1" customWidth="1"/>
    <col min="6403" max="6403" width="10.85546875" style="33" bestFit="1" customWidth="1"/>
    <col min="6404" max="6405" width="13.7109375" style="33" bestFit="1" customWidth="1"/>
    <col min="6406" max="6656" width="11.42578125" style="33" customWidth="1"/>
    <col min="6657" max="6657" width="9.140625" style="33"/>
    <col min="6658" max="6658" width="14.140625" style="33" bestFit="1" customWidth="1"/>
    <col min="6659" max="6659" width="10.85546875" style="33" bestFit="1" customWidth="1"/>
    <col min="6660" max="6661" width="13.7109375" style="33" bestFit="1" customWidth="1"/>
    <col min="6662" max="6912" width="11.42578125" style="33" customWidth="1"/>
    <col min="6913" max="6913" width="9.140625" style="33"/>
    <col min="6914" max="6914" width="14.140625" style="33" bestFit="1" customWidth="1"/>
    <col min="6915" max="6915" width="10.85546875" style="33" bestFit="1" customWidth="1"/>
    <col min="6916" max="6917" width="13.7109375" style="33" bestFit="1" customWidth="1"/>
    <col min="6918" max="7168" width="11.42578125" style="33" customWidth="1"/>
    <col min="7169" max="7169" width="9.140625" style="33"/>
    <col min="7170" max="7170" width="14.140625" style="33" bestFit="1" customWidth="1"/>
    <col min="7171" max="7171" width="10.85546875" style="33" bestFit="1" customWidth="1"/>
    <col min="7172" max="7173" width="13.7109375" style="33" bestFit="1" customWidth="1"/>
    <col min="7174" max="7424" width="11.42578125" style="33" customWidth="1"/>
    <col min="7425" max="7425" width="9.140625" style="33"/>
    <col min="7426" max="7426" width="14.140625" style="33" bestFit="1" customWidth="1"/>
    <col min="7427" max="7427" width="10.85546875" style="33" bestFit="1" customWidth="1"/>
    <col min="7428" max="7429" width="13.7109375" style="33" bestFit="1" customWidth="1"/>
    <col min="7430" max="7680" width="11.42578125" style="33" customWidth="1"/>
    <col min="7681" max="7681" width="9.140625" style="33"/>
    <col min="7682" max="7682" width="14.140625" style="33" bestFit="1" customWidth="1"/>
    <col min="7683" max="7683" width="10.85546875" style="33" bestFit="1" customWidth="1"/>
    <col min="7684" max="7685" width="13.7109375" style="33" bestFit="1" customWidth="1"/>
    <col min="7686" max="7936" width="11.42578125" style="33" customWidth="1"/>
    <col min="7937" max="7937" width="9.140625" style="33"/>
    <col min="7938" max="7938" width="14.140625" style="33" bestFit="1" customWidth="1"/>
    <col min="7939" max="7939" width="10.85546875" style="33" bestFit="1" customWidth="1"/>
    <col min="7940" max="7941" width="13.7109375" style="33" bestFit="1" customWidth="1"/>
    <col min="7942" max="8192" width="11.42578125" style="33" customWidth="1"/>
    <col min="8193" max="8193" width="9.140625" style="33"/>
    <col min="8194" max="8194" width="14.140625" style="33" bestFit="1" customWidth="1"/>
    <col min="8195" max="8195" width="10.85546875" style="33" bestFit="1" customWidth="1"/>
    <col min="8196" max="8197" width="13.7109375" style="33" bestFit="1" customWidth="1"/>
    <col min="8198" max="8448" width="11.42578125" style="33" customWidth="1"/>
    <col min="8449" max="8449" width="9.140625" style="33"/>
    <col min="8450" max="8450" width="14.140625" style="33" bestFit="1" customWidth="1"/>
    <col min="8451" max="8451" width="10.85546875" style="33" bestFit="1" customWidth="1"/>
    <col min="8452" max="8453" width="13.7109375" style="33" bestFit="1" customWidth="1"/>
    <col min="8454" max="8704" width="11.42578125" style="33" customWidth="1"/>
    <col min="8705" max="8705" width="9.140625" style="33"/>
    <col min="8706" max="8706" width="14.140625" style="33" bestFit="1" customWidth="1"/>
    <col min="8707" max="8707" width="10.85546875" style="33" bestFit="1" customWidth="1"/>
    <col min="8708" max="8709" width="13.7109375" style="33" bestFit="1" customWidth="1"/>
    <col min="8710" max="8960" width="11.42578125" style="33" customWidth="1"/>
    <col min="8961" max="8961" width="9.140625" style="33"/>
    <col min="8962" max="8962" width="14.140625" style="33" bestFit="1" customWidth="1"/>
    <col min="8963" max="8963" width="10.85546875" style="33" bestFit="1" customWidth="1"/>
    <col min="8964" max="8965" width="13.7109375" style="33" bestFit="1" customWidth="1"/>
    <col min="8966" max="9216" width="11.42578125" style="33" customWidth="1"/>
    <col min="9217" max="9217" width="9.140625" style="33"/>
    <col min="9218" max="9218" width="14.140625" style="33" bestFit="1" customWidth="1"/>
    <col min="9219" max="9219" width="10.85546875" style="33" bestFit="1" customWidth="1"/>
    <col min="9220" max="9221" width="13.7109375" style="33" bestFit="1" customWidth="1"/>
    <col min="9222" max="9472" width="11.42578125" style="33" customWidth="1"/>
    <col min="9473" max="9473" width="9.140625" style="33"/>
    <col min="9474" max="9474" width="14.140625" style="33" bestFit="1" customWidth="1"/>
    <col min="9475" max="9475" width="10.85546875" style="33" bestFit="1" customWidth="1"/>
    <col min="9476" max="9477" width="13.7109375" style="33" bestFit="1" customWidth="1"/>
    <col min="9478" max="9728" width="11.42578125" style="33" customWidth="1"/>
    <col min="9729" max="9729" width="9.140625" style="33"/>
    <col min="9730" max="9730" width="14.140625" style="33" bestFit="1" customWidth="1"/>
    <col min="9731" max="9731" width="10.85546875" style="33" bestFit="1" customWidth="1"/>
    <col min="9732" max="9733" width="13.7109375" style="33" bestFit="1" customWidth="1"/>
    <col min="9734" max="9984" width="11.42578125" style="33" customWidth="1"/>
    <col min="9985" max="9985" width="9.140625" style="33"/>
    <col min="9986" max="9986" width="14.140625" style="33" bestFit="1" customWidth="1"/>
    <col min="9987" max="9987" width="10.85546875" style="33" bestFit="1" customWidth="1"/>
    <col min="9988" max="9989" width="13.7109375" style="33" bestFit="1" customWidth="1"/>
    <col min="9990" max="10240" width="11.42578125" style="33" customWidth="1"/>
    <col min="10241" max="10241" width="9.140625" style="33"/>
    <col min="10242" max="10242" width="14.140625" style="33" bestFit="1" customWidth="1"/>
    <col min="10243" max="10243" width="10.85546875" style="33" bestFit="1" customWidth="1"/>
    <col min="10244" max="10245" width="13.7109375" style="33" bestFit="1" customWidth="1"/>
    <col min="10246" max="10496" width="11.42578125" style="33" customWidth="1"/>
    <col min="10497" max="10497" width="9.140625" style="33"/>
    <col min="10498" max="10498" width="14.140625" style="33" bestFit="1" customWidth="1"/>
    <col min="10499" max="10499" width="10.85546875" style="33" bestFit="1" customWidth="1"/>
    <col min="10500" max="10501" width="13.7109375" style="33" bestFit="1" customWidth="1"/>
    <col min="10502" max="10752" width="11.42578125" style="33" customWidth="1"/>
    <col min="10753" max="10753" width="9.140625" style="33"/>
    <col min="10754" max="10754" width="14.140625" style="33" bestFit="1" customWidth="1"/>
    <col min="10755" max="10755" width="10.85546875" style="33" bestFit="1" customWidth="1"/>
    <col min="10756" max="10757" width="13.7109375" style="33" bestFit="1" customWidth="1"/>
    <col min="10758" max="11008" width="11.42578125" style="33" customWidth="1"/>
    <col min="11009" max="11009" width="9.140625" style="33"/>
    <col min="11010" max="11010" width="14.140625" style="33" bestFit="1" customWidth="1"/>
    <col min="11011" max="11011" width="10.85546875" style="33" bestFit="1" customWidth="1"/>
    <col min="11012" max="11013" width="13.7109375" style="33" bestFit="1" customWidth="1"/>
    <col min="11014" max="11264" width="11.42578125" style="33" customWidth="1"/>
    <col min="11265" max="11265" width="9.140625" style="33"/>
    <col min="11266" max="11266" width="14.140625" style="33" bestFit="1" customWidth="1"/>
    <col min="11267" max="11267" width="10.85546875" style="33" bestFit="1" customWidth="1"/>
    <col min="11268" max="11269" width="13.7109375" style="33" bestFit="1" customWidth="1"/>
    <col min="11270" max="11520" width="11.42578125" style="33" customWidth="1"/>
    <col min="11521" max="11521" width="9.140625" style="33"/>
    <col min="11522" max="11522" width="14.140625" style="33" bestFit="1" customWidth="1"/>
    <col min="11523" max="11523" width="10.85546875" style="33" bestFit="1" customWidth="1"/>
    <col min="11524" max="11525" width="13.7109375" style="33" bestFit="1" customWidth="1"/>
    <col min="11526" max="11776" width="11.42578125" style="33" customWidth="1"/>
    <col min="11777" max="11777" width="9.140625" style="33"/>
    <col min="11778" max="11778" width="14.140625" style="33" bestFit="1" customWidth="1"/>
    <col min="11779" max="11779" width="10.85546875" style="33" bestFit="1" customWidth="1"/>
    <col min="11780" max="11781" width="13.7109375" style="33" bestFit="1" customWidth="1"/>
    <col min="11782" max="12032" width="11.42578125" style="33" customWidth="1"/>
    <col min="12033" max="12033" width="9.140625" style="33"/>
    <col min="12034" max="12034" width="14.140625" style="33" bestFit="1" customWidth="1"/>
    <col min="12035" max="12035" width="10.85546875" style="33" bestFit="1" customWidth="1"/>
    <col min="12036" max="12037" width="13.7109375" style="33" bestFit="1" customWidth="1"/>
    <col min="12038" max="12288" width="11.42578125" style="33" customWidth="1"/>
    <col min="12289" max="12289" width="9.140625" style="33"/>
    <col min="12290" max="12290" width="14.140625" style="33" bestFit="1" customWidth="1"/>
    <col min="12291" max="12291" width="10.85546875" style="33" bestFit="1" customWidth="1"/>
    <col min="12292" max="12293" width="13.7109375" style="33" bestFit="1" customWidth="1"/>
    <col min="12294" max="12544" width="11.42578125" style="33" customWidth="1"/>
    <col min="12545" max="12545" width="9.140625" style="33"/>
    <col min="12546" max="12546" width="14.140625" style="33" bestFit="1" customWidth="1"/>
    <col min="12547" max="12547" width="10.85546875" style="33" bestFit="1" customWidth="1"/>
    <col min="12548" max="12549" width="13.7109375" style="33" bestFit="1" customWidth="1"/>
    <col min="12550" max="12800" width="11.42578125" style="33" customWidth="1"/>
    <col min="12801" max="12801" width="9.140625" style="33"/>
    <col min="12802" max="12802" width="14.140625" style="33" bestFit="1" customWidth="1"/>
    <col min="12803" max="12803" width="10.85546875" style="33" bestFit="1" customWidth="1"/>
    <col min="12804" max="12805" width="13.7109375" style="33" bestFit="1" customWidth="1"/>
    <col min="12806" max="13056" width="11.42578125" style="33" customWidth="1"/>
    <col min="13057" max="13057" width="9.140625" style="33"/>
    <col min="13058" max="13058" width="14.140625" style="33" bestFit="1" customWidth="1"/>
    <col min="13059" max="13059" width="10.85546875" style="33" bestFit="1" customWidth="1"/>
    <col min="13060" max="13061" width="13.7109375" style="33" bestFit="1" customWidth="1"/>
    <col min="13062" max="13312" width="11.42578125" style="33" customWidth="1"/>
    <col min="13313" max="13313" width="9.140625" style="33"/>
    <col min="13314" max="13314" width="14.140625" style="33" bestFit="1" customWidth="1"/>
    <col min="13315" max="13315" width="10.85546875" style="33" bestFit="1" customWidth="1"/>
    <col min="13316" max="13317" width="13.7109375" style="33" bestFit="1" customWidth="1"/>
    <col min="13318" max="13568" width="11.42578125" style="33" customWidth="1"/>
    <col min="13569" max="13569" width="9.140625" style="33"/>
    <col min="13570" max="13570" width="14.140625" style="33" bestFit="1" customWidth="1"/>
    <col min="13571" max="13571" width="10.85546875" style="33" bestFit="1" customWidth="1"/>
    <col min="13572" max="13573" width="13.7109375" style="33" bestFit="1" customWidth="1"/>
    <col min="13574" max="13824" width="11.42578125" style="33" customWidth="1"/>
    <col min="13825" max="13825" width="9.140625" style="33"/>
    <col min="13826" max="13826" width="14.140625" style="33" bestFit="1" customWidth="1"/>
    <col min="13827" max="13827" width="10.85546875" style="33" bestFit="1" customWidth="1"/>
    <col min="13828" max="13829" width="13.7109375" style="33" bestFit="1" customWidth="1"/>
    <col min="13830" max="14080" width="11.42578125" style="33" customWidth="1"/>
    <col min="14081" max="14081" width="9.140625" style="33"/>
    <col min="14082" max="14082" width="14.140625" style="33" bestFit="1" customWidth="1"/>
    <col min="14083" max="14083" width="10.85546875" style="33" bestFit="1" customWidth="1"/>
    <col min="14084" max="14085" width="13.7109375" style="33" bestFit="1" customWidth="1"/>
    <col min="14086" max="14336" width="11.42578125" style="33" customWidth="1"/>
    <col min="14337" max="14337" width="9.140625" style="33"/>
    <col min="14338" max="14338" width="14.140625" style="33" bestFit="1" customWidth="1"/>
    <col min="14339" max="14339" width="10.85546875" style="33" bestFit="1" customWidth="1"/>
    <col min="14340" max="14341" width="13.7109375" style="33" bestFit="1" customWidth="1"/>
    <col min="14342" max="14592" width="11.42578125" style="33" customWidth="1"/>
    <col min="14593" max="14593" width="9.140625" style="33"/>
    <col min="14594" max="14594" width="14.140625" style="33" bestFit="1" customWidth="1"/>
    <col min="14595" max="14595" width="10.85546875" style="33" bestFit="1" customWidth="1"/>
    <col min="14596" max="14597" width="13.7109375" style="33" bestFit="1" customWidth="1"/>
    <col min="14598" max="14848" width="11.42578125" style="33" customWidth="1"/>
    <col min="14849" max="14849" width="9.140625" style="33"/>
    <col min="14850" max="14850" width="14.140625" style="33" bestFit="1" customWidth="1"/>
    <col min="14851" max="14851" width="10.85546875" style="33" bestFit="1" customWidth="1"/>
    <col min="14852" max="14853" width="13.7109375" style="33" bestFit="1" customWidth="1"/>
    <col min="14854" max="15104" width="11.42578125" style="33" customWidth="1"/>
    <col min="15105" max="15105" width="9.140625" style="33"/>
    <col min="15106" max="15106" width="14.140625" style="33" bestFit="1" customWidth="1"/>
    <col min="15107" max="15107" width="10.85546875" style="33" bestFit="1" customWidth="1"/>
    <col min="15108" max="15109" width="13.7109375" style="33" bestFit="1" customWidth="1"/>
    <col min="15110" max="15360" width="11.42578125" style="33" customWidth="1"/>
    <col min="15361" max="15361" width="9.140625" style="33"/>
    <col min="15362" max="15362" width="14.140625" style="33" bestFit="1" customWidth="1"/>
    <col min="15363" max="15363" width="10.85546875" style="33" bestFit="1" customWidth="1"/>
    <col min="15364" max="15365" width="13.7109375" style="33" bestFit="1" customWidth="1"/>
    <col min="15366" max="15616" width="11.42578125" style="33" customWidth="1"/>
    <col min="15617" max="15617" width="9.140625" style="33"/>
    <col min="15618" max="15618" width="14.140625" style="33" bestFit="1" customWidth="1"/>
    <col min="15619" max="15619" width="10.85546875" style="33" bestFit="1" customWidth="1"/>
    <col min="15620" max="15621" width="13.7109375" style="33" bestFit="1" customWidth="1"/>
    <col min="15622" max="15872" width="11.42578125" style="33" customWidth="1"/>
    <col min="15873" max="15873" width="9.140625" style="33"/>
    <col min="15874" max="15874" width="14.140625" style="33" bestFit="1" customWidth="1"/>
    <col min="15875" max="15875" width="10.85546875" style="33" bestFit="1" customWidth="1"/>
    <col min="15876" max="15877" width="13.7109375" style="33" bestFit="1" customWidth="1"/>
    <col min="15878" max="16128" width="11.42578125" style="33" customWidth="1"/>
    <col min="16129" max="16129" width="9.140625" style="33"/>
    <col min="16130" max="16130" width="14.140625" style="33" bestFit="1" customWidth="1"/>
    <col min="16131" max="16131" width="10.85546875" style="33" bestFit="1" customWidth="1"/>
    <col min="16132" max="16133" width="13.7109375" style="33" bestFit="1" customWidth="1"/>
    <col min="16134" max="16384" width="11.42578125" style="33" customWidth="1"/>
  </cols>
  <sheetData>
    <row r="1" spans="2:507" s="40" customFormat="1" ht="35.1" customHeight="1" x14ac:dyDescent="0.25">
      <c r="B1" s="40" t="s">
        <v>144</v>
      </c>
      <c r="BC1" s="41"/>
    </row>
    <row r="3" spans="2:507" ht="15.75" thickBot="1" x14ac:dyDescent="0.3">
      <c r="B3" s="42" t="s">
        <v>0</v>
      </c>
      <c r="C3" s="43"/>
      <c r="D3" s="43"/>
      <c r="E3" s="44"/>
      <c r="F3" s="44"/>
      <c r="G3"/>
      <c r="H3" s="54" t="s">
        <v>151</v>
      </c>
      <c r="I3"/>
      <c r="J3"/>
      <c r="K3" s="54" t="s">
        <v>154</v>
      </c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</row>
    <row r="4" spans="2:507" x14ac:dyDescent="0.25">
      <c r="B4"/>
      <c r="C4"/>
      <c r="D4"/>
      <c r="E4"/>
      <c r="F4"/>
      <c r="G4"/>
      <c r="H4" s="54" t="s">
        <v>174</v>
      </c>
      <c r="I4"/>
      <c r="J4"/>
      <c r="K4" s="54" t="s">
        <v>174</v>
      </c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</row>
    <row r="5" spans="2:507" x14ac:dyDescent="0.25">
      <c r="B5" s="45" t="s">
        <v>16</v>
      </c>
      <c r="C5" t="s">
        <v>32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</row>
    <row r="6" spans="2:507" x14ac:dyDescent="0.25">
      <c r="B6"/>
      <c r="C6"/>
      <c r="D6"/>
      <c r="E6"/>
      <c r="F6"/>
      <c r="G6"/>
      <c r="H6"/>
      <c r="I6" s="54" t="s">
        <v>150</v>
      </c>
      <c r="J6"/>
      <c r="K6"/>
      <c r="L6" s="54" t="s">
        <v>150</v>
      </c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</row>
    <row r="7" spans="2:507" x14ac:dyDescent="0.25">
      <c r="B7" s="45" t="s">
        <v>145</v>
      </c>
      <c r="C7" s="52">
        <v>44742</v>
      </c>
      <c r="D7" s="46"/>
      <c r="E7" s="47"/>
      <c r="F7"/>
      <c r="G7"/>
      <c r="H7" s="55" t="s">
        <v>175</v>
      </c>
      <c r="I7">
        <v>-4.1148622716491445E-4</v>
      </c>
      <c r="J7"/>
      <c r="K7" s="55" t="s">
        <v>175</v>
      </c>
      <c r="L7">
        <v>5.0020944797779521E-5</v>
      </c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</row>
    <row r="8" spans="2:507" x14ac:dyDescent="0.25">
      <c r="B8" s="45" t="s">
        <v>3</v>
      </c>
      <c r="C8" s="47" t="s">
        <v>142</v>
      </c>
      <c r="D8" s="47"/>
      <c r="E8" s="48"/>
      <c r="F8"/>
      <c r="G8"/>
      <c r="H8" s="55" t="s">
        <v>176</v>
      </c>
      <c r="I8">
        <v>1.1795009413617663E-10</v>
      </c>
      <c r="J8"/>
      <c r="K8" s="55" t="s">
        <v>177</v>
      </c>
      <c r="L8">
        <v>1.1508043730259487E-3</v>
      </c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</row>
    <row r="9" spans="2:507" x14ac:dyDescent="0.25">
      <c r="B9" s="45" t="s">
        <v>4</v>
      </c>
      <c r="C9" s="47" t="s">
        <v>143</v>
      </c>
      <c r="D9" s="47"/>
      <c r="E9" s="47"/>
      <c r="F9"/>
      <c r="G9"/>
      <c r="H9" s="55" t="s">
        <v>178</v>
      </c>
      <c r="I9">
        <v>-9.8117425295640714E-10</v>
      </c>
      <c r="J9"/>
      <c r="K9" s="55" t="s">
        <v>179</v>
      </c>
      <c r="L9">
        <v>9.7419385667762981E-4</v>
      </c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</row>
    <row r="10" spans="2:507" x14ac:dyDescent="0.25">
      <c r="B10"/>
      <c r="C10"/>
      <c r="D10"/>
      <c r="E10"/>
      <c r="F10"/>
      <c r="G10"/>
      <c r="H10" s="55" t="s">
        <v>180</v>
      </c>
      <c r="I10">
        <v>6.8217786974855699E-10</v>
      </c>
      <c r="J10"/>
      <c r="K10" s="55" t="s">
        <v>181</v>
      </c>
      <c r="L10">
        <v>1.0471347314933155E-3</v>
      </c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</row>
    <row r="11" spans="2:507" x14ac:dyDescent="0.25">
      <c r="B11" s="45" t="s">
        <v>146</v>
      </c>
      <c r="C11" s="49">
        <v>44841.765033796299</v>
      </c>
      <c r="D11" s="50"/>
      <c r="E11"/>
      <c r="F11"/>
      <c r="G11"/>
      <c r="H11" s="55" t="s">
        <v>177</v>
      </c>
      <c r="I11">
        <v>-5.6502358347643167E-11</v>
      </c>
      <c r="J11"/>
      <c r="K11" s="55" t="s">
        <v>182</v>
      </c>
      <c r="L11">
        <v>1.1460002606895614E-3</v>
      </c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</row>
    <row r="12" spans="2:507" x14ac:dyDescent="0.25">
      <c r="G12"/>
      <c r="H12" s="55" t="s">
        <v>183</v>
      </c>
      <c r="I12">
        <v>5.2193627197993919E-10</v>
      </c>
      <c r="J12"/>
      <c r="K12" s="55" t="s">
        <v>184</v>
      </c>
      <c r="L12">
        <v>1.2072076538061083E-3</v>
      </c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</row>
    <row r="13" spans="2:507" x14ac:dyDescent="0.25">
      <c r="B13" s="51" t="s">
        <v>147</v>
      </c>
      <c r="C13" s="51" t="s">
        <v>82</v>
      </c>
      <c r="D13" s="51" t="s">
        <v>148</v>
      </c>
      <c r="E13" s="51" t="s">
        <v>149</v>
      </c>
      <c r="F13" s="51" t="s">
        <v>150</v>
      </c>
      <c r="G13"/>
      <c r="H13" s="55" t="s">
        <v>185</v>
      </c>
      <c r="I13">
        <v>-5.3353232942754403E-10</v>
      </c>
      <c r="J13"/>
      <c r="K13" s="55" t="s">
        <v>186</v>
      </c>
      <c r="L13">
        <v>1.1326847755981362E-3</v>
      </c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</row>
    <row r="14" spans="2:507" x14ac:dyDescent="0.25">
      <c r="B14" s="33" t="s">
        <v>151</v>
      </c>
      <c r="C14" s="33" t="s">
        <v>152</v>
      </c>
      <c r="D14" s="33">
        <v>1</v>
      </c>
      <c r="E14" s="33" t="s">
        <v>153</v>
      </c>
      <c r="F14" s="53">
        <v>-0.43013399501109006</v>
      </c>
      <c r="G14"/>
      <c r="H14" s="55" t="s">
        <v>187</v>
      </c>
      <c r="I14">
        <v>8.5040149997439585E-6</v>
      </c>
      <c r="J14"/>
      <c r="K14" s="55" t="s">
        <v>188</v>
      </c>
      <c r="L14">
        <v>1.132640670505225E-3</v>
      </c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</row>
    <row r="15" spans="2:507" x14ac:dyDescent="0.25">
      <c r="B15" s="33" t="s">
        <v>154</v>
      </c>
      <c r="C15" s="33" t="s">
        <v>152</v>
      </c>
      <c r="D15" s="33">
        <v>1</v>
      </c>
      <c r="E15" s="33" t="s">
        <v>153</v>
      </c>
      <c r="F15" s="53">
        <v>-2.8267786555034036E-3</v>
      </c>
      <c r="G15"/>
      <c r="H15" s="55" t="s">
        <v>189</v>
      </c>
      <c r="I15">
        <v>2.0589663108694367E-5</v>
      </c>
      <c r="J15"/>
      <c r="K15" s="55" t="s">
        <v>190</v>
      </c>
      <c r="L15">
        <v>1.1325829142947441E-3</v>
      </c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</row>
    <row r="16" spans="2:507" x14ac:dyDescent="0.25">
      <c r="G16"/>
      <c r="H16" s="55" t="s">
        <v>191</v>
      </c>
      <c r="I16">
        <v>4.1157946463954431E-4</v>
      </c>
      <c r="J16"/>
      <c r="K16" s="55" t="s">
        <v>192</v>
      </c>
      <c r="L16">
        <v>1.1451705992158168E-3</v>
      </c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</row>
    <row r="17" spans="2:507" x14ac:dyDescent="0.25">
      <c r="B17" s="51" t="s">
        <v>147</v>
      </c>
      <c r="C17" s="51" t="s">
        <v>82</v>
      </c>
      <c r="D17" s="51" t="s">
        <v>148</v>
      </c>
      <c r="E17" s="51" t="s">
        <v>150</v>
      </c>
      <c r="G17"/>
      <c r="H17" s="55" t="s">
        <v>193</v>
      </c>
      <c r="I17">
        <v>1.8413114008808407E-4</v>
      </c>
      <c r="J17"/>
      <c r="K17" s="55" t="s">
        <v>194</v>
      </c>
      <c r="L17">
        <v>1.0576286513241939E-9</v>
      </c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</row>
    <row r="18" spans="2:507" x14ac:dyDescent="0.25">
      <c r="B18" s="33" t="s">
        <v>155</v>
      </c>
      <c r="C18" s="33" t="s">
        <v>156</v>
      </c>
      <c r="D18" s="33">
        <v>1</v>
      </c>
      <c r="E18" s="53">
        <v>6.0050782154632998E-2</v>
      </c>
      <c r="G18"/>
      <c r="H18" s="55" t="s">
        <v>129</v>
      </c>
      <c r="I18">
        <v>1.0212719452624697E-3</v>
      </c>
      <c r="J18"/>
      <c r="K18" s="55" t="s">
        <v>195</v>
      </c>
      <c r="L18">
        <v>-4.9863047024700791E-10</v>
      </c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</row>
    <row r="19" spans="2:507" x14ac:dyDescent="0.25">
      <c r="B19" s="33" t="s">
        <v>157</v>
      </c>
      <c r="C19" s="33" t="s">
        <v>156</v>
      </c>
      <c r="D19" s="33">
        <v>0</v>
      </c>
      <c r="E19" s="53" t="s">
        <v>173</v>
      </c>
      <c r="G19"/>
      <c r="H19" s="55" t="s">
        <v>194</v>
      </c>
      <c r="I19">
        <v>1.7274093883088426E-3</v>
      </c>
      <c r="J19"/>
      <c r="K19" s="55" t="s">
        <v>196</v>
      </c>
      <c r="L19">
        <v>9.6792973636183888E-10</v>
      </c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</row>
    <row r="20" spans="2:507" x14ac:dyDescent="0.25">
      <c r="B20" s="33" t="s">
        <v>158</v>
      </c>
      <c r="C20" s="33" t="s">
        <v>156</v>
      </c>
      <c r="D20" s="33">
        <v>1</v>
      </c>
      <c r="E20" s="53">
        <v>1.936581749242805E-2</v>
      </c>
      <c r="G20"/>
      <c r="H20" s="55" t="s">
        <v>195</v>
      </c>
      <c r="I20">
        <v>2.4172007776996907E-3</v>
      </c>
      <c r="J20"/>
      <c r="K20" s="55" t="s">
        <v>197</v>
      </c>
      <c r="L20">
        <v>-7.6192918641027063E-10</v>
      </c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</row>
    <row r="21" spans="2:507" x14ac:dyDescent="0.25">
      <c r="B21" s="33" t="s">
        <v>159</v>
      </c>
      <c r="C21" s="33" t="s">
        <v>156</v>
      </c>
      <c r="D21" s="33">
        <v>0.1</v>
      </c>
      <c r="E21" s="53">
        <v>1.2115689741453366</v>
      </c>
      <c r="G21"/>
      <c r="H21" s="55" t="s">
        <v>196</v>
      </c>
      <c r="I21">
        <v>3.1290146303035726E-3</v>
      </c>
      <c r="J21"/>
      <c r="K21" s="55" t="s">
        <v>198</v>
      </c>
      <c r="L21">
        <v>-1.1158363122376613E-10</v>
      </c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</row>
    <row r="22" spans="2:507" x14ac:dyDescent="0.25">
      <c r="B22" s="33" t="s">
        <v>160</v>
      </c>
      <c r="C22" s="33" t="s">
        <v>156</v>
      </c>
      <c r="D22" s="33">
        <v>0</v>
      </c>
      <c r="E22" s="53" t="s">
        <v>173</v>
      </c>
      <c r="G22"/>
      <c r="H22" s="55" t="s">
        <v>197</v>
      </c>
      <c r="I22">
        <v>3.8801028206307819E-3</v>
      </c>
      <c r="J22"/>
      <c r="K22" s="55" t="s">
        <v>199</v>
      </c>
      <c r="L22">
        <v>-5.8741989050759003E-10</v>
      </c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</row>
    <row r="23" spans="2:507" x14ac:dyDescent="0.25">
      <c r="B23" s="33" t="s">
        <v>161</v>
      </c>
      <c r="C23" s="33" t="s">
        <v>156</v>
      </c>
      <c r="D23" s="33">
        <v>0</v>
      </c>
      <c r="E23" s="53" t="s">
        <v>173</v>
      </c>
      <c r="G23"/>
      <c r="H23" s="55" t="s">
        <v>198</v>
      </c>
      <c r="I23">
        <v>4.6447319778621932E-3</v>
      </c>
      <c r="J23"/>
      <c r="K23" s="55" t="s">
        <v>200</v>
      </c>
      <c r="L23">
        <v>7.5658590503735468E-10</v>
      </c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</row>
    <row r="24" spans="2:507" x14ac:dyDescent="0.25">
      <c r="B24" s="33" t="s">
        <v>162</v>
      </c>
      <c r="C24" s="33" t="s">
        <v>156</v>
      </c>
      <c r="D24" s="33">
        <v>1</v>
      </c>
      <c r="E24" s="53">
        <v>-3.0623812599180837</v>
      </c>
      <c r="G24"/>
      <c r="H24" s="55" t="s">
        <v>199</v>
      </c>
      <c r="I24">
        <v>5.5049224566232624E-3</v>
      </c>
      <c r="J24"/>
      <c r="K24" s="55" t="s">
        <v>201</v>
      </c>
      <c r="L24">
        <v>-2.8478552849264815E-10</v>
      </c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</row>
    <row r="25" spans="2:507" x14ac:dyDescent="0.25">
      <c r="B25" s="33" t="s">
        <v>163</v>
      </c>
      <c r="C25" s="33" t="s">
        <v>156</v>
      </c>
      <c r="D25" s="33">
        <v>0.01</v>
      </c>
      <c r="E25" s="53">
        <v>-1.7370446422719965</v>
      </c>
      <c r="G25"/>
      <c r="H25" s="55" t="s">
        <v>200</v>
      </c>
      <c r="I25">
        <v>6.4105623707177983E-3</v>
      </c>
      <c r="J25"/>
      <c r="K25" s="55" t="s">
        <v>202</v>
      </c>
      <c r="L25">
        <v>-2.120827957696747E-10</v>
      </c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</row>
    <row r="26" spans="2:507" x14ac:dyDescent="0.25">
      <c r="B26" s="33" t="s">
        <v>130</v>
      </c>
      <c r="C26" s="33" t="s">
        <v>156</v>
      </c>
      <c r="D26" s="33">
        <v>0</v>
      </c>
      <c r="E26" s="53" t="s">
        <v>173</v>
      </c>
      <c r="G26"/>
      <c r="H26" s="55" t="s">
        <v>201</v>
      </c>
      <c r="I26">
        <v>7.3658073739011343E-3</v>
      </c>
      <c r="J26"/>
      <c r="K26" s="55" t="s">
        <v>203</v>
      </c>
      <c r="L26">
        <v>5.015800147475602E-3</v>
      </c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</row>
    <row r="27" spans="2:507" x14ac:dyDescent="0.25">
      <c r="B27" s="33" t="s">
        <v>131</v>
      </c>
      <c r="C27" s="33" t="s">
        <v>156</v>
      </c>
      <c r="D27" s="33">
        <v>0.1</v>
      </c>
      <c r="E27" s="53">
        <v>-4.5836682615401969E-2</v>
      </c>
      <c r="G27"/>
      <c r="H27" s="55" t="s">
        <v>202</v>
      </c>
      <c r="I27">
        <v>8.2302066527972784E-3</v>
      </c>
      <c r="J27"/>
      <c r="K27" s="55" t="s">
        <v>204</v>
      </c>
      <c r="L27">
        <v>9.404588223560495E-5</v>
      </c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</row>
    <row r="28" spans="2:507" x14ac:dyDescent="0.25">
      <c r="B28" s="33" t="s">
        <v>164</v>
      </c>
      <c r="C28" s="33" t="s">
        <v>156</v>
      </c>
      <c r="D28" s="33">
        <v>0.01</v>
      </c>
      <c r="E28" s="53">
        <v>-3.9438000961346802</v>
      </c>
      <c r="G28"/>
      <c r="H28" s="55" t="s">
        <v>203</v>
      </c>
      <c r="I28">
        <v>9.0698459928830744E-3</v>
      </c>
      <c r="J28"/>
      <c r="K28" s="55" t="s">
        <v>205</v>
      </c>
      <c r="L28">
        <v>-0.1969134909156196</v>
      </c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</row>
    <row r="29" spans="2:507" x14ac:dyDescent="0.25">
      <c r="B29" s="33" t="s">
        <v>165</v>
      </c>
      <c r="C29" s="33" t="s">
        <v>156</v>
      </c>
      <c r="D29" s="33">
        <v>0.01</v>
      </c>
      <c r="E29" s="53">
        <v>-0.88179948311392309</v>
      </c>
      <c r="G29"/>
      <c r="H29" s="55" t="s">
        <v>204</v>
      </c>
      <c r="I29">
        <v>9.4738593546708216E-3</v>
      </c>
      <c r="J29"/>
      <c r="K29" s="55" t="s">
        <v>206</v>
      </c>
      <c r="L29">
        <v>-3.6438540482116082</v>
      </c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</row>
    <row r="30" spans="2:507" x14ac:dyDescent="0.25">
      <c r="B30" s="33" t="s">
        <v>166</v>
      </c>
      <c r="C30" s="33" t="s">
        <v>156</v>
      </c>
      <c r="D30" s="33">
        <v>0.01</v>
      </c>
      <c r="E30" s="53">
        <v>-0.88179948259647745</v>
      </c>
      <c r="G30"/>
      <c r="H30" s="55" t="s">
        <v>205</v>
      </c>
      <c r="I30">
        <v>1.2416790468137151E-3</v>
      </c>
      <c r="J30"/>
      <c r="K30" s="55" t="s">
        <v>128</v>
      </c>
      <c r="L30">
        <v>6.7468881290720901</v>
      </c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</row>
    <row r="31" spans="2:507" x14ac:dyDescent="0.25">
      <c r="B31" s="33" t="s">
        <v>167</v>
      </c>
      <c r="C31" s="33" t="s">
        <v>156</v>
      </c>
      <c r="D31" s="33">
        <v>0</v>
      </c>
      <c r="E31" s="53" t="s">
        <v>173</v>
      </c>
      <c r="G31"/>
      <c r="H31" s="55" t="s">
        <v>206</v>
      </c>
      <c r="I31">
        <v>-0.70689926023158023</v>
      </c>
      <c r="J31"/>
      <c r="K31" s="55" t="s">
        <v>207</v>
      </c>
      <c r="L31">
        <v>6.4311541859296995E-2</v>
      </c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</row>
    <row r="32" spans="2:507" x14ac:dyDescent="0.25">
      <c r="B32" s="33" t="s">
        <v>168</v>
      </c>
      <c r="C32" s="33" t="s">
        <v>156</v>
      </c>
      <c r="D32" s="33">
        <v>0.1</v>
      </c>
      <c r="E32" s="53">
        <v>-1.4197997362218757</v>
      </c>
      <c r="G32"/>
      <c r="H32" s="55" t="s">
        <v>128</v>
      </c>
      <c r="I32">
        <v>-7.965708207359512E-2</v>
      </c>
      <c r="J32"/>
      <c r="K32" s="55" t="s">
        <v>208</v>
      </c>
      <c r="L32">
        <v>-1.2552226128380539</v>
      </c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</row>
    <row r="33" spans="2:507" x14ac:dyDescent="0.25">
      <c r="B33" s="33" t="s">
        <v>169</v>
      </c>
      <c r="C33" s="33" t="s">
        <v>156</v>
      </c>
      <c r="D33" s="33">
        <v>1</v>
      </c>
      <c r="E33" s="53">
        <v>0</v>
      </c>
      <c r="G33"/>
      <c r="H33" s="55" t="s">
        <v>207</v>
      </c>
      <c r="I33">
        <v>6.5973386474695417E-2</v>
      </c>
      <c r="J33"/>
      <c r="K33" s="55" t="s">
        <v>209</v>
      </c>
      <c r="L33">
        <v>-1.7332645847571371</v>
      </c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</row>
    <row r="34" spans="2:507" x14ac:dyDescent="0.25">
      <c r="B34" s="33" t="s">
        <v>170</v>
      </c>
      <c r="C34" s="33" t="s">
        <v>156</v>
      </c>
      <c r="D34" s="33">
        <v>1</v>
      </c>
      <c r="E34" s="53">
        <v>0</v>
      </c>
      <c r="G34"/>
      <c r="H34" s="55" t="s">
        <v>208</v>
      </c>
      <c r="I34">
        <v>0.14176224545087734</v>
      </c>
      <c r="J34"/>
      <c r="K34" s="55" t="s">
        <v>210</v>
      </c>
      <c r="L34">
        <v>0</v>
      </c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</row>
    <row r="35" spans="2:507" x14ac:dyDescent="0.25">
      <c r="B35" s="33" t="s">
        <v>171</v>
      </c>
      <c r="C35" s="33" t="s">
        <v>156</v>
      </c>
      <c r="D35" s="33">
        <v>1</v>
      </c>
      <c r="E35" s="53">
        <v>6.7072254782431173E-2</v>
      </c>
      <c r="G35"/>
      <c r="H35" s="55" t="s">
        <v>209</v>
      </c>
      <c r="I35">
        <v>8.4356782773511441E-2</v>
      </c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</row>
    <row r="36" spans="2:507" x14ac:dyDescent="0.25">
      <c r="B36" s="33" t="s">
        <v>172</v>
      </c>
      <c r="C36" s="33" t="s">
        <v>156</v>
      </c>
      <c r="D36" s="33">
        <v>1</v>
      </c>
      <c r="E36" s="53">
        <v>0</v>
      </c>
      <c r="G36"/>
      <c r="H36" s="55" t="s">
        <v>210</v>
      </c>
      <c r="I36">
        <v>0</v>
      </c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</row>
    <row r="37" spans="2:507" x14ac:dyDescent="0.25"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</row>
    <row r="38" spans="2:507" x14ac:dyDescent="0.25">
      <c r="G38"/>
      <c r="H38" s="54" t="s">
        <v>155</v>
      </c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</row>
    <row r="39" spans="2:507" x14ac:dyDescent="0.25">
      <c r="G39"/>
      <c r="H39" s="54" t="s">
        <v>211</v>
      </c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</row>
    <row r="40" spans="2:507" x14ac:dyDescent="0.25"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</row>
    <row r="41" spans="2:507" x14ac:dyDescent="0.25">
      <c r="G41"/>
      <c r="H41"/>
      <c r="I41" s="55" t="s">
        <v>196</v>
      </c>
      <c r="J41" s="55" t="s">
        <v>201</v>
      </c>
      <c r="K41" s="55" t="s">
        <v>206</v>
      </c>
      <c r="L41" s="55" t="s">
        <v>128</v>
      </c>
      <c r="M41" s="55" t="s">
        <v>208</v>
      </c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</row>
    <row r="42" spans="2:507" x14ac:dyDescent="0.25">
      <c r="G42"/>
      <c r="H42" s="54" t="s">
        <v>212</v>
      </c>
      <c r="I42">
        <v>0</v>
      </c>
      <c r="J42">
        <v>0</v>
      </c>
      <c r="K42">
        <v>0</v>
      </c>
      <c r="L42">
        <v>6.0050782154632998E-2</v>
      </c>
      <c r="M42">
        <v>0</v>
      </c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</row>
    <row r="43" spans="2:507" x14ac:dyDescent="0.25"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</row>
    <row r="44" spans="2:507" x14ac:dyDescent="0.25">
      <c r="G44"/>
      <c r="H44" s="54" t="s">
        <v>158</v>
      </c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</row>
    <row r="45" spans="2:507" x14ac:dyDescent="0.25">
      <c r="G45"/>
      <c r="H45" s="54" t="s">
        <v>211</v>
      </c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</row>
    <row r="46" spans="2:507" x14ac:dyDescent="0.25"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</row>
    <row r="47" spans="2:507" x14ac:dyDescent="0.25">
      <c r="G47"/>
      <c r="H47"/>
      <c r="I47" s="55" t="s">
        <v>178</v>
      </c>
      <c r="J47" s="55" t="s">
        <v>177</v>
      </c>
      <c r="K47" s="55" t="s">
        <v>187</v>
      </c>
      <c r="L47" s="55" t="s">
        <v>213</v>
      </c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</row>
    <row r="48" spans="2:507" x14ac:dyDescent="0.25">
      <c r="G48"/>
      <c r="H48" s="54" t="s">
        <v>212</v>
      </c>
      <c r="I48">
        <v>0</v>
      </c>
      <c r="J48">
        <v>0</v>
      </c>
      <c r="K48">
        <v>0</v>
      </c>
      <c r="L48">
        <v>1.936581749242805E-2</v>
      </c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</row>
    <row r="49" spans="7:507" x14ac:dyDescent="0.25"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</row>
    <row r="50" spans="7:507" x14ac:dyDescent="0.25">
      <c r="G50"/>
      <c r="H50" s="54" t="s">
        <v>159</v>
      </c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</row>
    <row r="51" spans="7:507" x14ac:dyDescent="0.25">
      <c r="G51"/>
      <c r="H51" s="54" t="s">
        <v>211</v>
      </c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</row>
    <row r="52" spans="7:507" x14ac:dyDescent="0.25"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</row>
    <row r="53" spans="7:507" x14ac:dyDescent="0.25">
      <c r="G53"/>
      <c r="H53"/>
      <c r="I53" s="55" t="s">
        <v>191</v>
      </c>
      <c r="J53" s="55" t="s">
        <v>129</v>
      </c>
      <c r="K53" s="55" t="s">
        <v>196</v>
      </c>
      <c r="L53" s="55" t="s">
        <v>201</v>
      </c>
      <c r="M53" s="55" t="s">
        <v>128</v>
      </c>
      <c r="N53" s="55" t="s">
        <v>208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</row>
    <row r="54" spans="7:507" x14ac:dyDescent="0.25">
      <c r="G54"/>
      <c r="H54" s="54" t="s">
        <v>212</v>
      </c>
      <c r="I54">
        <v>0</v>
      </c>
      <c r="J54">
        <v>-0.27508580748406075</v>
      </c>
      <c r="K54">
        <v>0</v>
      </c>
      <c r="L54">
        <v>0</v>
      </c>
      <c r="M54">
        <v>1.4866547816293973</v>
      </c>
      <c r="N54">
        <v>0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</row>
    <row r="55" spans="7:507" x14ac:dyDescent="0.25"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</row>
    <row r="56" spans="7:507" x14ac:dyDescent="0.25">
      <c r="G56"/>
      <c r="H56" s="54" t="s">
        <v>162</v>
      </c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</row>
    <row r="57" spans="7:507" x14ac:dyDescent="0.25">
      <c r="G57"/>
      <c r="H57" s="54" t="s">
        <v>211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</row>
    <row r="58" spans="7:507" x14ac:dyDescent="0.25"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</row>
    <row r="59" spans="7:507" x14ac:dyDescent="0.25">
      <c r="G59"/>
      <c r="H59"/>
      <c r="I59" s="55" t="s">
        <v>191</v>
      </c>
      <c r="J59" s="55" t="s">
        <v>129</v>
      </c>
      <c r="K59" s="55" t="s">
        <v>194</v>
      </c>
      <c r="L59" s="55" t="s">
        <v>195</v>
      </c>
      <c r="M59" s="55" t="s">
        <v>196</v>
      </c>
      <c r="N59" s="55" t="s">
        <v>197</v>
      </c>
      <c r="O59" s="55" t="s">
        <v>198</v>
      </c>
      <c r="P59" s="55" t="s">
        <v>199</v>
      </c>
      <c r="Q59" s="55" t="s">
        <v>200</v>
      </c>
      <c r="R59" s="55" t="s">
        <v>201</v>
      </c>
      <c r="S59" s="55" t="s">
        <v>206</v>
      </c>
      <c r="T59" s="55" t="s">
        <v>128</v>
      </c>
      <c r="U59" s="55" t="s">
        <v>207</v>
      </c>
      <c r="V59" s="55" t="s">
        <v>208</v>
      </c>
      <c r="W59" s="55" t="s">
        <v>214</v>
      </c>
      <c r="X59" s="55" t="s">
        <v>209</v>
      </c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</row>
    <row r="60" spans="7:507" x14ac:dyDescent="0.25">
      <c r="G60"/>
      <c r="H60" s="54" t="s">
        <v>212</v>
      </c>
      <c r="I60">
        <v>0</v>
      </c>
      <c r="J60">
        <v>1.1174727946533949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-4.1798540545714786</v>
      </c>
      <c r="U60">
        <v>0</v>
      </c>
      <c r="V60">
        <v>0</v>
      </c>
      <c r="W60">
        <v>0</v>
      </c>
      <c r="X60">
        <v>0</v>
      </c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</row>
    <row r="61" spans="7:507" x14ac:dyDescent="0.25"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</row>
    <row r="62" spans="7:507" x14ac:dyDescent="0.25">
      <c r="G62"/>
      <c r="H62" s="54" t="s">
        <v>163</v>
      </c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</row>
    <row r="63" spans="7:507" x14ac:dyDescent="0.25">
      <c r="G63"/>
      <c r="H63" s="54" t="s">
        <v>211</v>
      </c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</row>
    <row r="64" spans="7:507" x14ac:dyDescent="0.25"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</row>
    <row r="65" spans="7:507" x14ac:dyDescent="0.25">
      <c r="G65"/>
      <c r="H65"/>
      <c r="I65" s="55" t="s">
        <v>129</v>
      </c>
      <c r="J65" s="55" t="s">
        <v>196</v>
      </c>
      <c r="K65" s="55" t="s">
        <v>198</v>
      </c>
      <c r="L65" s="55" t="s">
        <v>201</v>
      </c>
      <c r="M65" s="55" t="s">
        <v>206</v>
      </c>
      <c r="N65" s="55" t="s">
        <v>128</v>
      </c>
      <c r="O65" s="55" t="s">
        <v>207</v>
      </c>
      <c r="P65" s="55" t="s">
        <v>208</v>
      </c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</row>
    <row r="66" spans="7:507" x14ac:dyDescent="0.25">
      <c r="G66"/>
      <c r="H66" s="54" t="s">
        <v>212</v>
      </c>
      <c r="I66">
        <v>4.5722337996608076E-2</v>
      </c>
      <c r="J66">
        <v>0</v>
      </c>
      <c r="K66">
        <v>0</v>
      </c>
      <c r="L66">
        <v>0</v>
      </c>
      <c r="M66">
        <v>0</v>
      </c>
      <c r="N66">
        <v>-1.7827669802686046</v>
      </c>
      <c r="O66">
        <v>0</v>
      </c>
      <c r="P66">
        <v>0</v>
      </c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</row>
    <row r="67" spans="7:507" x14ac:dyDescent="0.25"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</row>
    <row r="68" spans="7:507" x14ac:dyDescent="0.25">
      <c r="G68"/>
      <c r="H68" s="54" t="s">
        <v>131</v>
      </c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</row>
    <row r="69" spans="7:507" x14ac:dyDescent="0.25">
      <c r="G69"/>
      <c r="H69" s="54" t="s">
        <v>211</v>
      </c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</row>
    <row r="70" spans="7:507" x14ac:dyDescent="0.25"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</row>
    <row r="71" spans="7:507" x14ac:dyDescent="0.25">
      <c r="G71"/>
      <c r="H71"/>
      <c r="I71" s="55" t="s">
        <v>191</v>
      </c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</row>
    <row r="72" spans="7:507" x14ac:dyDescent="0.25">
      <c r="G72"/>
      <c r="H72" s="54" t="s">
        <v>212</v>
      </c>
      <c r="I72">
        <v>-4.5836682615401969E-2</v>
      </c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</row>
    <row r="73" spans="7:507" x14ac:dyDescent="0.25"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</row>
    <row r="74" spans="7:507" x14ac:dyDescent="0.25">
      <c r="G74"/>
      <c r="H74" s="54" t="s">
        <v>164</v>
      </c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</row>
    <row r="75" spans="7:507" x14ac:dyDescent="0.25">
      <c r="G75"/>
      <c r="H75" s="54" t="s">
        <v>211</v>
      </c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</row>
    <row r="76" spans="7:507" x14ac:dyDescent="0.25"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</row>
    <row r="77" spans="7:507" x14ac:dyDescent="0.25">
      <c r="G77"/>
      <c r="H77"/>
      <c r="I77" s="55" t="s">
        <v>191</v>
      </c>
      <c r="J77" s="55" t="s">
        <v>129</v>
      </c>
      <c r="K77" s="55" t="s">
        <v>196</v>
      </c>
      <c r="L77" s="55" t="s">
        <v>201</v>
      </c>
      <c r="M77" s="55" t="s">
        <v>128</v>
      </c>
      <c r="N77" s="55" t="s">
        <v>208</v>
      </c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</row>
    <row r="78" spans="7:507" x14ac:dyDescent="0.25">
      <c r="G78"/>
      <c r="H78" s="54" t="s">
        <v>212</v>
      </c>
      <c r="I78">
        <v>0</v>
      </c>
      <c r="J78">
        <v>1.6127123310213278</v>
      </c>
      <c r="K78">
        <v>0</v>
      </c>
      <c r="L78">
        <v>0</v>
      </c>
      <c r="M78">
        <v>-5.556512427156008</v>
      </c>
      <c r="N78">
        <v>0</v>
      </c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</row>
    <row r="79" spans="7:507" x14ac:dyDescent="0.25"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</row>
    <row r="80" spans="7:507" x14ac:dyDescent="0.25">
      <c r="G80"/>
      <c r="H80" s="54" t="s">
        <v>165</v>
      </c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</row>
    <row r="81" spans="7:507" x14ac:dyDescent="0.25">
      <c r="G81"/>
      <c r="H81" s="54" t="s">
        <v>211</v>
      </c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</row>
    <row r="82" spans="7:507" x14ac:dyDescent="0.25"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</row>
    <row r="83" spans="7:507" x14ac:dyDescent="0.25">
      <c r="G83"/>
      <c r="H83"/>
      <c r="I83" s="55" t="s">
        <v>191</v>
      </c>
      <c r="J83" s="55" t="s">
        <v>129</v>
      </c>
      <c r="K83" s="55" t="s">
        <v>196</v>
      </c>
      <c r="L83" s="55" t="s">
        <v>201</v>
      </c>
      <c r="M83" s="55" t="s">
        <v>128</v>
      </c>
      <c r="N83" s="55" t="s">
        <v>208</v>
      </c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</row>
    <row r="84" spans="7:507" x14ac:dyDescent="0.25">
      <c r="G84"/>
      <c r="H84" s="54" t="s">
        <v>212</v>
      </c>
      <c r="I84">
        <v>0</v>
      </c>
      <c r="J84">
        <v>-6.854516112281317E-2</v>
      </c>
      <c r="K84">
        <v>0</v>
      </c>
      <c r="L84">
        <v>0</v>
      </c>
      <c r="M84">
        <v>-0.81325432199110992</v>
      </c>
      <c r="N84">
        <v>0</v>
      </c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</row>
    <row r="85" spans="7:507" x14ac:dyDescent="0.25"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</row>
    <row r="86" spans="7:507" x14ac:dyDescent="0.25">
      <c r="G86"/>
      <c r="H86" s="54" t="s">
        <v>166</v>
      </c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</row>
    <row r="87" spans="7:507" x14ac:dyDescent="0.25">
      <c r="G87"/>
      <c r="H87" s="54" t="s">
        <v>211</v>
      </c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</row>
    <row r="88" spans="7:507" x14ac:dyDescent="0.25"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</row>
    <row r="89" spans="7:507" x14ac:dyDescent="0.25">
      <c r="G89"/>
      <c r="H89"/>
      <c r="I89" s="55" t="s">
        <v>191</v>
      </c>
      <c r="J89" s="55" t="s">
        <v>129</v>
      </c>
      <c r="K89" s="55" t="s">
        <v>196</v>
      </c>
      <c r="L89" s="55" t="s">
        <v>201</v>
      </c>
      <c r="M89" s="55" t="s">
        <v>128</v>
      </c>
      <c r="N89" s="55" t="s">
        <v>208</v>
      </c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</row>
    <row r="90" spans="7:507" x14ac:dyDescent="0.25">
      <c r="G90"/>
      <c r="H90" s="54" t="s">
        <v>212</v>
      </c>
      <c r="I90">
        <v>0</v>
      </c>
      <c r="J90">
        <v>-6.8545160605367528E-2</v>
      </c>
      <c r="K90">
        <v>0</v>
      </c>
      <c r="L90">
        <v>0</v>
      </c>
      <c r="M90">
        <v>-0.81325432199110992</v>
      </c>
      <c r="N90">
        <v>0</v>
      </c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</row>
    <row r="91" spans="7:507" x14ac:dyDescent="0.25"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</row>
    <row r="92" spans="7:507" x14ac:dyDescent="0.25">
      <c r="G92"/>
      <c r="H92" s="54" t="s">
        <v>168</v>
      </c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</row>
    <row r="93" spans="7:507" x14ac:dyDescent="0.25">
      <c r="G93"/>
      <c r="H93" s="54" t="s">
        <v>211</v>
      </c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</row>
    <row r="94" spans="7:507" x14ac:dyDescent="0.25"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</row>
    <row r="95" spans="7:507" x14ac:dyDescent="0.25">
      <c r="G95"/>
      <c r="H95"/>
      <c r="I95" s="55" t="s">
        <v>191</v>
      </c>
      <c r="J95" s="55" t="s">
        <v>129</v>
      </c>
      <c r="K95" s="55" t="s">
        <v>196</v>
      </c>
      <c r="L95" s="55" t="s">
        <v>201</v>
      </c>
      <c r="M95" s="55" t="s">
        <v>128</v>
      </c>
      <c r="N95" s="55" t="s">
        <v>208</v>
      </c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</row>
    <row r="96" spans="7:507" x14ac:dyDescent="0.25">
      <c r="G96"/>
      <c r="H96" s="54" t="s">
        <v>212</v>
      </c>
      <c r="I96">
        <v>0</v>
      </c>
      <c r="J96">
        <v>0.63996466005932007</v>
      </c>
      <c r="K96">
        <v>0</v>
      </c>
      <c r="L96">
        <v>0</v>
      </c>
      <c r="M96">
        <v>-2.0597643962811958</v>
      </c>
      <c r="N96">
        <v>0</v>
      </c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</row>
    <row r="97" spans="7:507" x14ac:dyDescent="0.25"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</row>
    <row r="98" spans="7:507" x14ac:dyDescent="0.25">
      <c r="G98"/>
      <c r="H98" s="54" t="s">
        <v>215</v>
      </c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</row>
    <row r="99" spans="7:507" x14ac:dyDescent="0.25">
      <c r="G99"/>
      <c r="H99" s="54" t="s">
        <v>211</v>
      </c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</row>
    <row r="100" spans="7:507" x14ac:dyDescent="0.25"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</row>
    <row r="101" spans="7:507" x14ac:dyDescent="0.25">
      <c r="G101"/>
      <c r="H101"/>
      <c r="I101" s="54">
        <v>-300</v>
      </c>
      <c r="J101" s="54">
        <v>-150</v>
      </c>
      <c r="K101" s="54">
        <v>-100</v>
      </c>
      <c r="L101" s="54">
        <v>-50</v>
      </c>
      <c r="M101" s="54">
        <v>-25</v>
      </c>
      <c r="N101" s="54">
        <v>0</v>
      </c>
      <c r="O101" s="54">
        <v>25</v>
      </c>
      <c r="P101" s="54">
        <v>50</v>
      </c>
      <c r="Q101" s="54">
        <v>100</v>
      </c>
      <c r="R101" s="54">
        <v>150</v>
      </c>
      <c r="S101" s="54">
        <v>300</v>
      </c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</row>
    <row r="102" spans="7:507" x14ac:dyDescent="0.25">
      <c r="G102"/>
      <c r="H102" s="54" t="s">
        <v>212</v>
      </c>
      <c r="I102">
        <v>-0.19189884299521509</v>
      </c>
      <c r="J102">
        <v>0.26941051147952066</v>
      </c>
      <c r="K102">
        <v>4.2427851517153954</v>
      </c>
      <c r="L102">
        <v>-1.1123827775209065</v>
      </c>
      <c r="M102">
        <v>0.53203627642540141</v>
      </c>
      <c r="N102">
        <v>-0.21940594399001156</v>
      </c>
      <c r="O102">
        <v>-0.48509508614756669</v>
      </c>
      <c r="P102">
        <v>1.0206682128276157</v>
      </c>
      <c r="Q102">
        <v>-3.8312786562775614</v>
      </c>
      <c r="R102">
        <v>-4.0454675886962832E-2</v>
      </c>
      <c r="S102">
        <v>-0.11731191484727788</v>
      </c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</row>
    <row r="103" spans="7:507" x14ac:dyDescent="0.25"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</row>
    <row r="104" spans="7:507" x14ac:dyDescent="0.25"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</row>
    <row r="105" spans="7:507" x14ac:dyDescent="0.25"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</row>
    <row r="106" spans="7:507" x14ac:dyDescent="0.25"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</row>
    <row r="107" spans="7:507" x14ac:dyDescent="0.25"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</row>
    <row r="108" spans="7:507" x14ac:dyDescent="0.25"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</row>
    <row r="109" spans="7:507" x14ac:dyDescent="0.25"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</row>
    <row r="110" spans="7:507" x14ac:dyDescent="0.25"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</row>
    <row r="111" spans="7:507" x14ac:dyDescent="0.25"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</row>
    <row r="112" spans="7:507" x14ac:dyDescent="0.25"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</row>
    <row r="113" spans="7:507" x14ac:dyDescent="0.25"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</row>
    <row r="114" spans="7:507" x14ac:dyDescent="0.25"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</row>
    <row r="115" spans="7:507" x14ac:dyDescent="0.25"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</row>
    <row r="116" spans="7:507" x14ac:dyDescent="0.25"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</row>
    <row r="117" spans="7:507" x14ac:dyDescent="0.25"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</row>
    <row r="118" spans="7:507" x14ac:dyDescent="0.25"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</row>
    <row r="119" spans="7:507" x14ac:dyDescent="0.25"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</row>
    <row r="120" spans="7:507" x14ac:dyDescent="0.25"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</row>
    <row r="121" spans="7:507" x14ac:dyDescent="0.25"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</row>
    <row r="122" spans="7:507" x14ac:dyDescent="0.25"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</row>
    <row r="123" spans="7:507" x14ac:dyDescent="0.25"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</row>
    <row r="124" spans="7:507" x14ac:dyDescent="0.25"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</row>
    <row r="125" spans="7:507" x14ac:dyDescent="0.25"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</row>
    <row r="126" spans="7:507" x14ac:dyDescent="0.25"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</row>
    <row r="127" spans="7:507" x14ac:dyDescent="0.25"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</row>
    <row r="128" spans="7:507" x14ac:dyDescent="0.25"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</row>
    <row r="129" spans="7:507" x14ac:dyDescent="0.25"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</row>
    <row r="130" spans="7:507" x14ac:dyDescent="0.25"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</row>
    <row r="131" spans="7:507" x14ac:dyDescent="0.25"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</row>
    <row r="132" spans="7:507" x14ac:dyDescent="0.25"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</row>
    <row r="133" spans="7:507" x14ac:dyDescent="0.25"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</row>
    <row r="134" spans="7:507" x14ac:dyDescent="0.25"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</row>
    <row r="135" spans="7:507" x14ac:dyDescent="0.25"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</row>
    <row r="136" spans="7:507" x14ac:dyDescent="0.25"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</row>
    <row r="137" spans="7:507" x14ac:dyDescent="0.25"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</row>
    <row r="138" spans="7:507" x14ac:dyDescent="0.25"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</row>
    <row r="139" spans="7:507" x14ac:dyDescent="0.25"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</row>
    <row r="140" spans="7:507" x14ac:dyDescent="0.25"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</row>
    <row r="141" spans="7:507" x14ac:dyDescent="0.25"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</row>
    <row r="142" spans="7:507" x14ac:dyDescent="0.25"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</row>
    <row r="143" spans="7:507" x14ac:dyDescent="0.25"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</row>
    <row r="144" spans="7:507" x14ac:dyDescent="0.25"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</row>
    <row r="145" spans="7:507" x14ac:dyDescent="0.25"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</row>
    <row r="146" spans="7:507" x14ac:dyDescent="0.25"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</row>
    <row r="147" spans="7:507" x14ac:dyDescent="0.25"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</row>
    <row r="148" spans="7:507" x14ac:dyDescent="0.25"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</row>
    <row r="149" spans="7:507" x14ac:dyDescent="0.25"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</row>
    <row r="150" spans="7:507" x14ac:dyDescent="0.25"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</row>
    <row r="151" spans="7:507" x14ac:dyDescent="0.25"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</row>
    <row r="152" spans="7:507" x14ac:dyDescent="0.25"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</row>
    <row r="153" spans="7:507" x14ac:dyDescent="0.25"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</row>
  </sheetData>
  <sheetProtection algorithmName="SHA-512" hashValue="EmYW48nh9AkA0VNzYn3nRJxqzZBHTmOb1plDCn32BnaMn4CSiQa+f9wvReAWwFwIabpHWH6jRxppAIzMzw8K/w==" saltValue="P5KbCs2ZP54tU5BiW1yJxQ==" spinCount="100000" sheet="1" objects="1" scenarios="1" formatCells="0" formatColumns="0" formatRows="0" insertColumns="0" insertRows="0" insertHyperlinks="0" deleteColumns="0" deleteRows="0" sort="0" autoFilter="0" pivotTables="0"/>
  <conditionalFormatting sqref="F14:F104">
    <cfRule type="cellIs" dxfId="3" priority="2" stopIfTrue="1" operator="equal">
      <formula>"ERROR"</formula>
    </cfRule>
  </conditionalFormatting>
  <conditionalFormatting sqref="E18:E104">
    <cfRule type="cellIs" dxfId="2" priority="1" stopIfTrue="1" operator="equal">
      <formula>"ERROR"</formula>
    </cfRule>
  </conditionalFormatting>
  <pageMargins left="0.7" right="0.7" top="0.75" bottom="0.75" header="0.3" footer="0.3"/>
  <pageSetup paperSize="9" orientation="portrait" r:id="rId1"/>
  <headerFooter>
    <oddFooter>&amp;L&amp;1#&amp;"Calibri"&amp;1&amp;KFFFFFFC2 - Internal Natixis</oddFooter>
  </headerFooter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E600F-5282-47E6-8037-5E651CD4E98E}">
  <dimension ref="A1:BT10"/>
  <sheetViews>
    <sheetView zoomScale="85" zoomScaleNormal="85" workbookViewId="0">
      <selection activeCell="R8" sqref="R8"/>
    </sheetView>
  </sheetViews>
  <sheetFormatPr defaultColWidth="11.42578125" defaultRowHeight="15" x14ac:dyDescent="0.25"/>
  <cols>
    <col min="2" max="2" width="14.7109375" bestFit="1" customWidth="1"/>
    <col min="3" max="3" width="16.42578125" bestFit="1" customWidth="1"/>
    <col min="4" max="4" width="18.140625" bestFit="1" customWidth="1"/>
    <col min="5" max="5" width="16.42578125" bestFit="1" customWidth="1"/>
    <col min="6" max="6" width="18.140625" bestFit="1" customWidth="1"/>
    <col min="7" max="7" width="16.42578125" bestFit="1" customWidth="1"/>
    <col min="8" max="8" width="18.140625" bestFit="1" customWidth="1"/>
    <col min="9" max="9" width="16.42578125" bestFit="1" customWidth="1"/>
    <col min="10" max="10" width="18.140625" bestFit="1" customWidth="1"/>
    <col min="11" max="11" width="16.42578125" bestFit="1" customWidth="1"/>
    <col min="12" max="12" width="18.140625" bestFit="1" customWidth="1"/>
    <col min="13" max="13" width="16.42578125" bestFit="1" customWidth="1"/>
    <col min="14" max="14" width="18.140625" bestFit="1" customWidth="1"/>
    <col min="15" max="15" width="16.42578125" bestFit="1" customWidth="1"/>
    <col min="16" max="16" width="18.140625" bestFit="1" customWidth="1"/>
    <col min="17" max="17" width="16.42578125" bestFit="1" customWidth="1"/>
    <col min="18" max="18" width="18.140625" bestFit="1" customWidth="1"/>
    <col min="19" max="19" width="16.42578125" bestFit="1" customWidth="1"/>
    <col min="20" max="20" width="18.140625" bestFit="1" customWidth="1"/>
    <col min="21" max="21" width="16.42578125" bestFit="1" customWidth="1"/>
    <col min="22" max="22" width="18.140625" bestFit="1" customWidth="1"/>
    <col min="276" max="276" width="14.85546875" customWidth="1"/>
    <col min="277" max="277" width="23.28515625" bestFit="1" customWidth="1"/>
    <col min="278" max="278" width="25" bestFit="1" customWidth="1"/>
    <col min="532" max="532" width="14.85546875" customWidth="1"/>
    <col min="533" max="533" width="23.28515625" bestFit="1" customWidth="1"/>
    <col min="534" max="534" width="25" bestFit="1" customWidth="1"/>
    <col min="788" max="788" width="14.85546875" customWidth="1"/>
    <col min="789" max="789" width="23.28515625" bestFit="1" customWidth="1"/>
    <col min="790" max="790" width="25" bestFit="1" customWidth="1"/>
    <col min="1044" max="1044" width="14.85546875" customWidth="1"/>
    <col min="1045" max="1045" width="23.28515625" bestFit="1" customWidth="1"/>
    <col min="1046" max="1046" width="25" bestFit="1" customWidth="1"/>
    <col min="1300" max="1300" width="14.85546875" customWidth="1"/>
    <col min="1301" max="1301" width="23.28515625" bestFit="1" customWidth="1"/>
    <col min="1302" max="1302" width="25" bestFit="1" customWidth="1"/>
    <col min="1556" max="1556" width="14.85546875" customWidth="1"/>
    <col min="1557" max="1557" width="23.28515625" bestFit="1" customWidth="1"/>
    <col min="1558" max="1558" width="25" bestFit="1" customWidth="1"/>
    <col min="1812" max="1812" width="14.85546875" customWidth="1"/>
    <col min="1813" max="1813" width="23.28515625" bestFit="1" customWidth="1"/>
    <col min="1814" max="1814" width="25" bestFit="1" customWidth="1"/>
    <col min="2068" max="2068" width="14.85546875" customWidth="1"/>
    <col min="2069" max="2069" width="23.28515625" bestFit="1" customWidth="1"/>
    <col min="2070" max="2070" width="25" bestFit="1" customWidth="1"/>
    <col min="2324" max="2324" width="14.85546875" customWidth="1"/>
    <col min="2325" max="2325" width="23.28515625" bestFit="1" customWidth="1"/>
    <col min="2326" max="2326" width="25" bestFit="1" customWidth="1"/>
    <col min="2580" max="2580" width="14.85546875" customWidth="1"/>
    <col min="2581" max="2581" width="23.28515625" bestFit="1" customWidth="1"/>
    <col min="2582" max="2582" width="25" bestFit="1" customWidth="1"/>
    <col min="2836" max="2836" width="14.85546875" customWidth="1"/>
    <col min="2837" max="2837" width="23.28515625" bestFit="1" customWidth="1"/>
    <col min="2838" max="2838" width="25" bestFit="1" customWidth="1"/>
    <col min="3092" max="3092" width="14.85546875" customWidth="1"/>
    <col min="3093" max="3093" width="23.28515625" bestFit="1" customWidth="1"/>
    <col min="3094" max="3094" width="25" bestFit="1" customWidth="1"/>
    <col min="3348" max="3348" width="14.85546875" customWidth="1"/>
    <col min="3349" max="3349" width="23.28515625" bestFit="1" customWidth="1"/>
    <col min="3350" max="3350" width="25" bestFit="1" customWidth="1"/>
    <col min="3604" max="3604" width="14.85546875" customWidth="1"/>
    <col min="3605" max="3605" width="23.28515625" bestFit="1" customWidth="1"/>
    <col min="3606" max="3606" width="25" bestFit="1" customWidth="1"/>
    <col min="3860" max="3860" width="14.85546875" customWidth="1"/>
    <col min="3861" max="3861" width="23.28515625" bestFit="1" customWidth="1"/>
    <col min="3862" max="3862" width="25" bestFit="1" customWidth="1"/>
    <col min="4116" max="4116" width="14.85546875" customWidth="1"/>
    <col min="4117" max="4117" width="23.28515625" bestFit="1" customWidth="1"/>
    <col min="4118" max="4118" width="25" bestFit="1" customWidth="1"/>
    <col min="4372" max="4372" width="14.85546875" customWidth="1"/>
    <col min="4373" max="4373" width="23.28515625" bestFit="1" customWidth="1"/>
    <col min="4374" max="4374" width="25" bestFit="1" customWidth="1"/>
    <col min="4628" max="4628" width="14.85546875" customWidth="1"/>
    <col min="4629" max="4629" width="23.28515625" bestFit="1" customWidth="1"/>
    <col min="4630" max="4630" width="25" bestFit="1" customWidth="1"/>
    <col min="4884" max="4884" width="14.85546875" customWidth="1"/>
    <col min="4885" max="4885" width="23.28515625" bestFit="1" customWidth="1"/>
    <col min="4886" max="4886" width="25" bestFit="1" customWidth="1"/>
    <col min="5140" max="5140" width="14.85546875" customWidth="1"/>
    <col min="5141" max="5141" width="23.28515625" bestFit="1" customWidth="1"/>
    <col min="5142" max="5142" width="25" bestFit="1" customWidth="1"/>
    <col min="5396" max="5396" width="14.85546875" customWidth="1"/>
    <col min="5397" max="5397" width="23.28515625" bestFit="1" customWidth="1"/>
    <col min="5398" max="5398" width="25" bestFit="1" customWidth="1"/>
    <col min="5652" max="5652" width="14.85546875" customWidth="1"/>
    <col min="5653" max="5653" width="23.28515625" bestFit="1" customWidth="1"/>
    <col min="5654" max="5654" width="25" bestFit="1" customWidth="1"/>
    <col min="5908" max="5908" width="14.85546875" customWidth="1"/>
    <col min="5909" max="5909" width="23.28515625" bestFit="1" customWidth="1"/>
    <col min="5910" max="5910" width="25" bestFit="1" customWidth="1"/>
    <col min="6164" max="6164" width="14.85546875" customWidth="1"/>
    <col min="6165" max="6165" width="23.28515625" bestFit="1" customWidth="1"/>
    <col min="6166" max="6166" width="25" bestFit="1" customWidth="1"/>
    <col min="6420" max="6420" width="14.85546875" customWidth="1"/>
    <col min="6421" max="6421" width="23.28515625" bestFit="1" customWidth="1"/>
    <col min="6422" max="6422" width="25" bestFit="1" customWidth="1"/>
    <col min="6676" max="6676" width="14.85546875" customWidth="1"/>
    <col min="6677" max="6677" width="23.28515625" bestFit="1" customWidth="1"/>
    <col min="6678" max="6678" width="25" bestFit="1" customWidth="1"/>
    <col min="6932" max="6932" width="14.85546875" customWidth="1"/>
    <col min="6933" max="6933" width="23.28515625" bestFit="1" customWidth="1"/>
    <col min="6934" max="6934" width="25" bestFit="1" customWidth="1"/>
    <col min="7188" max="7188" width="14.85546875" customWidth="1"/>
    <col min="7189" max="7189" width="23.28515625" bestFit="1" customWidth="1"/>
    <col min="7190" max="7190" width="25" bestFit="1" customWidth="1"/>
    <col min="7444" max="7444" width="14.85546875" customWidth="1"/>
    <col min="7445" max="7445" width="23.28515625" bestFit="1" customWidth="1"/>
    <col min="7446" max="7446" width="25" bestFit="1" customWidth="1"/>
    <col min="7700" max="7700" width="14.85546875" customWidth="1"/>
    <col min="7701" max="7701" width="23.28515625" bestFit="1" customWidth="1"/>
    <col min="7702" max="7702" width="25" bestFit="1" customWidth="1"/>
    <col min="7956" max="7956" width="14.85546875" customWidth="1"/>
    <col min="7957" max="7957" width="23.28515625" bestFit="1" customWidth="1"/>
    <col min="7958" max="7958" width="25" bestFit="1" customWidth="1"/>
    <col min="8212" max="8212" width="14.85546875" customWidth="1"/>
    <col min="8213" max="8213" width="23.28515625" bestFit="1" customWidth="1"/>
    <col min="8214" max="8214" width="25" bestFit="1" customWidth="1"/>
    <col min="8468" max="8468" width="14.85546875" customWidth="1"/>
    <col min="8469" max="8469" width="23.28515625" bestFit="1" customWidth="1"/>
    <col min="8470" max="8470" width="25" bestFit="1" customWidth="1"/>
    <col min="8724" max="8724" width="14.85546875" customWidth="1"/>
    <col min="8725" max="8725" width="23.28515625" bestFit="1" customWidth="1"/>
    <col min="8726" max="8726" width="25" bestFit="1" customWidth="1"/>
    <col min="8980" max="8980" width="14.85546875" customWidth="1"/>
    <col min="8981" max="8981" width="23.28515625" bestFit="1" customWidth="1"/>
    <col min="8982" max="8982" width="25" bestFit="1" customWidth="1"/>
    <col min="9236" max="9236" width="14.85546875" customWidth="1"/>
    <col min="9237" max="9237" width="23.28515625" bestFit="1" customWidth="1"/>
    <col min="9238" max="9238" width="25" bestFit="1" customWidth="1"/>
    <col min="9492" max="9492" width="14.85546875" customWidth="1"/>
    <col min="9493" max="9493" width="23.28515625" bestFit="1" customWidth="1"/>
    <col min="9494" max="9494" width="25" bestFit="1" customWidth="1"/>
    <col min="9748" max="9748" width="14.85546875" customWidth="1"/>
    <col min="9749" max="9749" width="23.28515625" bestFit="1" customWidth="1"/>
    <col min="9750" max="9750" width="25" bestFit="1" customWidth="1"/>
    <col min="10004" max="10004" width="14.85546875" customWidth="1"/>
    <col min="10005" max="10005" width="23.28515625" bestFit="1" customWidth="1"/>
    <col min="10006" max="10006" width="25" bestFit="1" customWidth="1"/>
    <col min="10260" max="10260" width="14.85546875" customWidth="1"/>
    <col min="10261" max="10261" width="23.28515625" bestFit="1" customWidth="1"/>
    <col min="10262" max="10262" width="25" bestFit="1" customWidth="1"/>
    <col min="10516" max="10516" width="14.85546875" customWidth="1"/>
    <col min="10517" max="10517" width="23.28515625" bestFit="1" customWidth="1"/>
    <col min="10518" max="10518" width="25" bestFit="1" customWidth="1"/>
    <col min="10772" max="10772" width="14.85546875" customWidth="1"/>
    <col min="10773" max="10773" width="23.28515625" bestFit="1" customWidth="1"/>
    <col min="10774" max="10774" width="25" bestFit="1" customWidth="1"/>
    <col min="11028" max="11028" width="14.85546875" customWidth="1"/>
    <col min="11029" max="11029" width="23.28515625" bestFit="1" customWidth="1"/>
    <col min="11030" max="11030" width="25" bestFit="1" customWidth="1"/>
    <col min="11284" max="11284" width="14.85546875" customWidth="1"/>
    <col min="11285" max="11285" width="23.28515625" bestFit="1" customWidth="1"/>
    <col min="11286" max="11286" width="25" bestFit="1" customWidth="1"/>
    <col min="11540" max="11540" width="14.85546875" customWidth="1"/>
    <col min="11541" max="11541" width="23.28515625" bestFit="1" customWidth="1"/>
    <col min="11542" max="11542" width="25" bestFit="1" customWidth="1"/>
    <col min="11796" max="11796" width="14.85546875" customWidth="1"/>
    <col min="11797" max="11797" width="23.28515625" bestFit="1" customWidth="1"/>
    <col min="11798" max="11798" width="25" bestFit="1" customWidth="1"/>
    <col min="12052" max="12052" width="14.85546875" customWidth="1"/>
    <col min="12053" max="12053" width="23.28515625" bestFit="1" customWidth="1"/>
    <col min="12054" max="12054" width="25" bestFit="1" customWidth="1"/>
    <col min="12308" max="12308" width="14.85546875" customWidth="1"/>
    <col min="12309" max="12309" width="23.28515625" bestFit="1" customWidth="1"/>
    <col min="12310" max="12310" width="25" bestFit="1" customWidth="1"/>
    <col min="12564" max="12564" width="14.85546875" customWidth="1"/>
    <col min="12565" max="12565" width="23.28515625" bestFit="1" customWidth="1"/>
    <col min="12566" max="12566" width="25" bestFit="1" customWidth="1"/>
    <col min="12820" max="12820" width="14.85546875" customWidth="1"/>
    <col min="12821" max="12821" width="23.28515625" bestFit="1" customWidth="1"/>
    <col min="12822" max="12822" width="25" bestFit="1" customWidth="1"/>
    <col min="13076" max="13076" width="14.85546875" customWidth="1"/>
    <col min="13077" max="13077" width="23.28515625" bestFit="1" customWidth="1"/>
    <col min="13078" max="13078" width="25" bestFit="1" customWidth="1"/>
    <col min="13332" max="13332" width="14.85546875" customWidth="1"/>
    <col min="13333" max="13333" width="23.28515625" bestFit="1" customWidth="1"/>
    <col min="13334" max="13334" width="25" bestFit="1" customWidth="1"/>
    <col min="13588" max="13588" width="14.85546875" customWidth="1"/>
    <col min="13589" max="13589" width="23.28515625" bestFit="1" customWidth="1"/>
    <col min="13590" max="13590" width="25" bestFit="1" customWidth="1"/>
    <col min="13844" max="13844" width="14.85546875" customWidth="1"/>
    <col min="13845" max="13845" width="23.28515625" bestFit="1" customWidth="1"/>
    <col min="13846" max="13846" width="25" bestFit="1" customWidth="1"/>
    <col min="14100" max="14100" width="14.85546875" customWidth="1"/>
    <col min="14101" max="14101" width="23.28515625" bestFit="1" customWidth="1"/>
    <col min="14102" max="14102" width="25" bestFit="1" customWidth="1"/>
    <col min="14356" max="14356" width="14.85546875" customWidth="1"/>
    <col min="14357" max="14357" width="23.28515625" bestFit="1" customWidth="1"/>
    <col min="14358" max="14358" width="25" bestFit="1" customWidth="1"/>
    <col min="14612" max="14612" width="14.85546875" customWidth="1"/>
    <col min="14613" max="14613" width="23.28515625" bestFit="1" customWidth="1"/>
    <col min="14614" max="14614" width="25" bestFit="1" customWidth="1"/>
    <col min="14868" max="14868" width="14.85546875" customWidth="1"/>
    <col min="14869" max="14869" width="23.28515625" bestFit="1" customWidth="1"/>
    <col min="14870" max="14870" width="25" bestFit="1" customWidth="1"/>
    <col min="15124" max="15124" width="14.85546875" customWidth="1"/>
    <col min="15125" max="15125" width="23.28515625" bestFit="1" customWidth="1"/>
    <col min="15126" max="15126" width="25" bestFit="1" customWidth="1"/>
    <col min="15380" max="15380" width="14.85546875" customWidth="1"/>
    <col min="15381" max="15381" width="23.28515625" bestFit="1" customWidth="1"/>
    <col min="15382" max="15382" width="25" bestFit="1" customWidth="1"/>
    <col min="15636" max="15636" width="14.85546875" customWidth="1"/>
    <col min="15637" max="15637" width="23.28515625" bestFit="1" customWidth="1"/>
    <col min="15638" max="15638" width="25" bestFit="1" customWidth="1"/>
    <col min="15892" max="15892" width="14.85546875" customWidth="1"/>
    <col min="15893" max="15893" width="23.28515625" bestFit="1" customWidth="1"/>
    <col min="15894" max="15894" width="25" bestFit="1" customWidth="1"/>
    <col min="16148" max="16148" width="14.85546875" customWidth="1"/>
    <col min="16149" max="16149" width="23.28515625" bestFit="1" customWidth="1"/>
    <col min="16150" max="16150" width="25" bestFit="1" customWidth="1"/>
  </cols>
  <sheetData>
    <row r="1" spans="1:72" ht="34.5" customHeight="1" x14ac:dyDescent="0.25">
      <c r="A1" s="2"/>
      <c r="B1" s="2" t="s">
        <v>221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3"/>
    </row>
    <row r="4" spans="1:72" x14ac:dyDescent="0.25">
      <c r="C4" s="68" t="s">
        <v>8</v>
      </c>
      <c r="D4" s="68"/>
      <c r="E4" s="68" t="s">
        <v>133</v>
      </c>
      <c r="F4" s="68"/>
      <c r="G4" s="68" t="s">
        <v>134</v>
      </c>
      <c r="H4" s="68"/>
      <c r="I4" s="68" t="s">
        <v>135</v>
      </c>
      <c r="J4" s="68"/>
      <c r="K4" s="68" t="s">
        <v>136</v>
      </c>
      <c r="L4" s="68"/>
      <c r="M4" s="68" t="s">
        <v>137</v>
      </c>
      <c r="N4" s="68"/>
      <c r="O4" s="68" t="s">
        <v>138</v>
      </c>
      <c r="P4" s="68"/>
      <c r="Q4" s="68" t="s">
        <v>139</v>
      </c>
      <c r="R4" s="68"/>
      <c r="S4" s="68" t="s">
        <v>140</v>
      </c>
      <c r="T4" s="68"/>
      <c r="U4" s="68" t="s">
        <v>141</v>
      </c>
      <c r="V4" s="68"/>
    </row>
    <row r="5" spans="1:72" x14ac:dyDescent="0.25">
      <c r="B5" s="56" t="s">
        <v>8</v>
      </c>
      <c r="C5" s="69">
        <v>475.35680230112996</v>
      </c>
      <c r="D5" s="70"/>
      <c r="E5" s="69">
        <v>475.35680230112996</v>
      </c>
      <c r="F5" s="70"/>
      <c r="G5" s="69">
        <v>196.63359343142443</v>
      </c>
      <c r="H5" s="70"/>
      <c r="I5" s="69">
        <v>0</v>
      </c>
      <c r="J5" s="70"/>
      <c r="K5" s="69">
        <v>0</v>
      </c>
      <c r="L5" s="70"/>
      <c r="M5" s="69">
        <v>0</v>
      </c>
      <c r="N5" s="70"/>
      <c r="O5" s="69">
        <v>0</v>
      </c>
      <c r="P5" s="70"/>
      <c r="Q5" s="69">
        <v>-363.26251719323284</v>
      </c>
      <c r="R5" s="70"/>
      <c r="S5" s="69">
        <v>250.29977779017486</v>
      </c>
      <c r="T5" s="70"/>
      <c r="U5" s="69">
        <v>-53.686975944905612</v>
      </c>
      <c r="V5" s="70"/>
    </row>
    <row r="6" spans="1:72" x14ac:dyDescent="0.25">
      <c r="B6" s="56" t="s">
        <v>9</v>
      </c>
      <c r="C6" s="69">
        <v>0.16647821064640195</v>
      </c>
      <c r="D6" s="70"/>
      <c r="E6" s="69">
        <v>0.16647821064640195</v>
      </c>
      <c r="F6" s="70"/>
      <c r="G6" s="69">
        <v>0.17716604646962972</v>
      </c>
      <c r="H6" s="70"/>
      <c r="I6" s="69">
        <v>0</v>
      </c>
      <c r="J6" s="70"/>
      <c r="K6" s="69">
        <v>0</v>
      </c>
      <c r="L6" s="70"/>
      <c r="M6" s="69">
        <v>0</v>
      </c>
      <c r="N6" s="70"/>
      <c r="O6" s="69">
        <v>0</v>
      </c>
      <c r="P6" s="70"/>
      <c r="Q6" s="69">
        <v>0.3134368220721781</v>
      </c>
      <c r="R6" s="70"/>
      <c r="S6" s="69">
        <v>0.18893974335047622</v>
      </c>
      <c r="T6" s="70"/>
      <c r="U6" s="69">
        <v>2.424010491554246E-2</v>
      </c>
      <c r="V6" s="70"/>
    </row>
    <row r="7" spans="1:72" x14ac:dyDescent="0.25">
      <c r="B7" s="71" t="s">
        <v>222</v>
      </c>
      <c r="C7" s="74" t="s">
        <v>223</v>
      </c>
      <c r="D7" s="75" t="s">
        <v>224</v>
      </c>
      <c r="E7" s="74" t="s">
        <v>223</v>
      </c>
      <c r="F7" s="75" t="s">
        <v>224</v>
      </c>
      <c r="G7" s="74" t="s">
        <v>223</v>
      </c>
      <c r="H7" s="75" t="s">
        <v>224</v>
      </c>
      <c r="I7" s="74" t="s">
        <v>223</v>
      </c>
      <c r="J7" s="75" t="s">
        <v>224</v>
      </c>
      <c r="K7" s="74" t="s">
        <v>223</v>
      </c>
      <c r="L7" s="75" t="s">
        <v>224</v>
      </c>
      <c r="M7" s="74" t="s">
        <v>223</v>
      </c>
      <c r="N7" s="75" t="s">
        <v>224</v>
      </c>
      <c r="O7" s="74" t="s">
        <v>223</v>
      </c>
      <c r="P7" s="75" t="s">
        <v>224</v>
      </c>
      <c r="Q7" s="74" t="s">
        <v>223</v>
      </c>
      <c r="R7" s="75" t="s">
        <v>224</v>
      </c>
      <c r="S7" s="74" t="s">
        <v>223</v>
      </c>
      <c r="T7" s="75" t="s">
        <v>224</v>
      </c>
      <c r="U7" s="74" t="s">
        <v>223</v>
      </c>
      <c r="V7" s="74" t="s">
        <v>224</v>
      </c>
    </row>
    <row r="8" spans="1:72" x14ac:dyDescent="0.25">
      <c r="B8" s="72">
        <v>22282</v>
      </c>
      <c r="C8" s="60">
        <v>0</v>
      </c>
      <c r="D8" s="58">
        <v>0</v>
      </c>
      <c r="E8" s="60">
        <v>0</v>
      </c>
      <c r="F8" s="58">
        <v>0</v>
      </c>
      <c r="G8" s="60">
        <v>0</v>
      </c>
      <c r="H8" s="58">
        <v>0</v>
      </c>
      <c r="I8" s="60">
        <v>0</v>
      </c>
      <c r="J8" s="58">
        <v>0</v>
      </c>
      <c r="K8" s="60">
        <v>0</v>
      </c>
      <c r="L8" s="58">
        <v>0</v>
      </c>
      <c r="M8" s="60">
        <v>0</v>
      </c>
      <c r="N8" s="58">
        <v>0</v>
      </c>
      <c r="O8" s="60">
        <v>0</v>
      </c>
      <c r="P8" s="58">
        <v>0</v>
      </c>
      <c r="Q8" s="60">
        <v>0</v>
      </c>
      <c r="R8" s="58">
        <v>0</v>
      </c>
      <c r="S8" s="60">
        <v>0</v>
      </c>
      <c r="T8" s="58">
        <v>0</v>
      </c>
      <c r="U8" s="60">
        <v>0</v>
      </c>
      <c r="V8" s="60">
        <v>0</v>
      </c>
    </row>
    <row r="9" spans="1:72" x14ac:dyDescent="0.25">
      <c r="B9" s="72">
        <v>48758</v>
      </c>
      <c r="C9" s="60">
        <v>475.35680230112996</v>
      </c>
      <c r="D9" s="58">
        <v>0.16647821064640195</v>
      </c>
      <c r="E9" s="60">
        <v>475.35680230112996</v>
      </c>
      <c r="F9" s="58">
        <v>0.16647821064640195</v>
      </c>
      <c r="G9" s="60">
        <v>196.63359343142443</v>
      </c>
      <c r="H9" s="58">
        <v>0.17716604646962972</v>
      </c>
      <c r="I9" s="60">
        <v>0</v>
      </c>
      <c r="J9" s="58">
        <v>0</v>
      </c>
      <c r="K9" s="60">
        <v>0</v>
      </c>
      <c r="L9" s="58">
        <v>0</v>
      </c>
      <c r="M9" s="60">
        <v>0</v>
      </c>
      <c r="N9" s="58">
        <v>0</v>
      </c>
      <c r="O9" s="60">
        <v>0</v>
      </c>
      <c r="P9" s="58">
        <v>0</v>
      </c>
      <c r="Q9" s="60">
        <v>-363.26251719323284</v>
      </c>
      <c r="R9" s="58">
        <v>0.3134368220721781</v>
      </c>
      <c r="S9" s="60">
        <v>250.29977779017486</v>
      </c>
      <c r="T9" s="58">
        <v>0.18893974335047622</v>
      </c>
      <c r="U9" s="60">
        <v>-53.686975944905612</v>
      </c>
      <c r="V9" s="60">
        <v>2.424010491554246E-2</v>
      </c>
    </row>
    <row r="10" spans="1:72" x14ac:dyDescent="0.25">
      <c r="B10" s="73"/>
      <c r="C10" s="61"/>
      <c r="D10" s="59"/>
      <c r="E10" s="61"/>
      <c r="F10" s="59"/>
      <c r="G10" s="61"/>
      <c r="H10" s="59"/>
      <c r="I10" s="61"/>
      <c r="J10" s="59"/>
      <c r="K10" s="61"/>
      <c r="L10" s="59"/>
      <c r="M10" s="61"/>
      <c r="N10" s="59"/>
      <c r="O10" s="61"/>
      <c r="P10" s="59"/>
      <c r="Q10" s="61"/>
      <c r="R10" s="59"/>
      <c r="S10" s="61"/>
      <c r="T10" s="59"/>
      <c r="U10" s="61"/>
      <c r="V10" s="61"/>
    </row>
  </sheetData>
  <sheetProtection algorithmName="SHA-512" hashValue="2iWc1bnEFy/Bbcd1KZaCQNxkloWNiX1OfYVg63oksvG9HAHHg/WP5PYTUeBJHlJTCfqPfFOPZMBbCoDbpOExzg==" saltValue="unGPD8/hFr5/nFsVCYd9iQ==" spinCount="100000" sheet="1" objects="1" scenarios="1" formatCells="0" formatColumns="0" formatRows="0" insertColumns="0" insertRows="0" insertHyperlinks="0" deleteColumns="0" deleteRows="0" sort="0" autoFilter="0" pivotTables="0"/>
  <mergeCells count="30">
    <mergeCell ref="O6:P6"/>
    <mergeCell ref="Q6:R6"/>
    <mergeCell ref="S6:T6"/>
    <mergeCell ref="U6:V6"/>
    <mergeCell ref="O5:P5"/>
    <mergeCell ref="Q5:R5"/>
    <mergeCell ref="S5:T5"/>
    <mergeCell ref="U5:V5"/>
    <mergeCell ref="C6:D6"/>
    <mergeCell ref="E6:F6"/>
    <mergeCell ref="G6:H6"/>
    <mergeCell ref="I6:J6"/>
    <mergeCell ref="K6:L6"/>
    <mergeCell ref="M6:N6"/>
    <mergeCell ref="O4:P4"/>
    <mergeCell ref="Q4:R4"/>
    <mergeCell ref="S4:T4"/>
    <mergeCell ref="U4:V4"/>
    <mergeCell ref="C5:D5"/>
    <mergeCell ref="E5:F5"/>
    <mergeCell ref="G5:H5"/>
    <mergeCell ref="I5:J5"/>
    <mergeCell ref="K5:L5"/>
    <mergeCell ref="M5:N5"/>
    <mergeCell ref="C4:D4"/>
    <mergeCell ref="E4:F4"/>
    <mergeCell ref="G4:H4"/>
    <mergeCell ref="I4:J4"/>
    <mergeCell ref="K4:L4"/>
    <mergeCell ref="M4:N4"/>
  </mergeCells>
  <pageMargins left="0.7" right="0.7" top="0.75" bottom="0.75" header="0.3" footer="0.3"/>
  <pageSetup orientation="portrait" r:id="rId1"/>
  <headerFooter>
    <oddFooter>&amp;L&amp;1#&amp;"Calibri"&amp;1&amp;KFFFFFFC2 - Internal Natixis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46BAA-6A06-4FF5-88FB-329E948E9DE2}">
  <dimension ref="B1:SM153"/>
  <sheetViews>
    <sheetView tabSelected="1" zoomScale="85" zoomScaleNormal="85" workbookViewId="0">
      <selection activeCell="S14" sqref="S14"/>
    </sheetView>
  </sheetViews>
  <sheetFormatPr defaultRowHeight="15" x14ac:dyDescent="0.25"/>
  <cols>
    <col min="1" max="1" width="9.140625" style="33" customWidth="1"/>
    <col min="2" max="2" width="35" style="33" bestFit="1" customWidth="1"/>
    <col min="3" max="3" width="11.42578125" style="33" bestFit="1" customWidth="1"/>
    <col min="4" max="4" width="5.140625" style="33" bestFit="1" customWidth="1"/>
    <col min="5" max="5" width="13.85546875" style="33" bestFit="1" customWidth="1"/>
    <col min="6" max="6" width="12.85546875" style="33" bestFit="1" customWidth="1"/>
    <col min="7" max="256" width="11.42578125" style="33" customWidth="1"/>
    <col min="257" max="257" width="9.140625" style="33"/>
    <col min="258" max="258" width="14.140625" style="33" bestFit="1" customWidth="1"/>
    <col min="259" max="259" width="10.85546875" style="33" bestFit="1" customWidth="1"/>
    <col min="260" max="261" width="13.7109375" style="33" bestFit="1" customWidth="1"/>
    <col min="262" max="512" width="11.42578125" style="33" customWidth="1"/>
    <col min="513" max="513" width="9.140625" style="33"/>
    <col min="514" max="514" width="14.140625" style="33" bestFit="1" customWidth="1"/>
    <col min="515" max="515" width="10.85546875" style="33" bestFit="1" customWidth="1"/>
    <col min="516" max="517" width="13.7109375" style="33" bestFit="1" customWidth="1"/>
    <col min="518" max="768" width="11.42578125" style="33" customWidth="1"/>
    <col min="769" max="769" width="9.140625" style="33"/>
    <col min="770" max="770" width="14.140625" style="33" bestFit="1" customWidth="1"/>
    <col min="771" max="771" width="10.85546875" style="33" bestFit="1" customWidth="1"/>
    <col min="772" max="773" width="13.7109375" style="33" bestFit="1" customWidth="1"/>
    <col min="774" max="1024" width="11.42578125" style="33" customWidth="1"/>
    <col min="1025" max="1025" width="9.140625" style="33"/>
    <col min="1026" max="1026" width="14.140625" style="33" bestFit="1" customWidth="1"/>
    <col min="1027" max="1027" width="10.85546875" style="33" bestFit="1" customWidth="1"/>
    <col min="1028" max="1029" width="13.7109375" style="33" bestFit="1" customWidth="1"/>
    <col min="1030" max="1280" width="11.42578125" style="33" customWidth="1"/>
    <col min="1281" max="1281" width="9.140625" style="33"/>
    <col min="1282" max="1282" width="14.140625" style="33" bestFit="1" customWidth="1"/>
    <col min="1283" max="1283" width="10.85546875" style="33" bestFit="1" customWidth="1"/>
    <col min="1284" max="1285" width="13.7109375" style="33" bestFit="1" customWidth="1"/>
    <col min="1286" max="1536" width="11.42578125" style="33" customWidth="1"/>
    <col min="1537" max="1537" width="9.140625" style="33"/>
    <col min="1538" max="1538" width="14.140625" style="33" bestFit="1" customWidth="1"/>
    <col min="1539" max="1539" width="10.85546875" style="33" bestFit="1" customWidth="1"/>
    <col min="1540" max="1541" width="13.7109375" style="33" bestFit="1" customWidth="1"/>
    <col min="1542" max="1792" width="11.42578125" style="33" customWidth="1"/>
    <col min="1793" max="1793" width="9.140625" style="33"/>
    <col min="1794" max="1794" width="14.140625" style="33" bestFit="1" customWidth="1"/>
    <col min="1795" max="1795" width="10.85546875" style="33" bestFit="1" customWidth="1"/>
    <col min="1796" max="1797" width="13.7109375" style="33" bestFit="1" customWidth="1"/>
    <col min="1798" max="2048" width="11.42578125" style="33" customWidth="1"/>
    <col min="2049" max="2049" width="9.140625" style="33"/>
    <col min="2050" max="2050" width="14.140625" style="33" bestFit="1" customWidth="1"/>
    <col min="2051" max="2051" width="10.85546875" style="33" bestFit="1" customWidth="1"/>
    <col min="2052" max="2053" width="13.7109375" style="33" bestFit="1" customWidth="1"/>
    <col min="2054" max="2304" width="11.42578125" style="33" customWidth="1"/>
    <col min="2305" max="2305" width="9.140625" style="33"/>
    <col min="2306" max="2306" width="14.140625" style="33" bestFit="1" customWidth="1"/>
    <col min="2307" max="2307" width="10.85546875" style="33" bestFit="1" customWidth="1"/>
    <col min="2308" max="2309" width="13.7109375" style="33" bestFit="1" customWidth="1"/>
    <col min="2310" max="2560" width="11.42578125" style="33" customWidth="1"/>
    <col min="2561" max="2561" width="9.140625" style="33"/>
    <col min="2562" max="2562" width="14.140625" style="33" bestFit="1" customWidth="1"/>
    <col min="2563" max="2563" width="10.85546875" style="33" bestFit="1" customWidth="1"/>
    <col min="2564" max="2565" width="13.7109375" style="33" bestFit="1" customWidth="1"/>
    <col min="2566" max="2816" width="11.42578125" style="33" customWidth="1"/>
    <col min="2817" max="2817" width="9.140625" style="33"/>
    <col min="2818" max="2818" width="14.140625" style="33" bestFit="1" customWidth="1"/>
    <col min="2819" max="2819" width="10.85546875" style="33" bestFit="1" customWidth="1"/>
    <col min="2820" max="2821" width="13.7109375" style="33" bestFit="1" customWidth="1"/>
    <col min="2822" max="3072" width="11.42578125" style="33" customWidth="1"/>
    <col min="3073" max="3073" width="9.140625" style="33"/>
    <col min="3074" max="3074" width="14.140625" style="33" bestFit="1" customWidth="1"/>
    <col min="3075" max="3075" width="10.85546875" style="33" bestFit="1" customWidth="1"/>
    <col min="3076" max="3077" width="13.7109375" style="33" bestFit="1" customWidth="1"/>
    <col min="3078" max="3328" width="11.42578125" style="33" customWidth="1"/>
    <col min="3329" max="3329" width="9.140625" style="33"/>
    <col min="3330" max="3330" width="14.140625" style="33" bestFit="1" customWidth="1"/>
    <col min="3331" max="3331" width="10.85546875" style="33" bestFit="1" customWidth="1"/>
    <col min="3332" max="3333" width="13.7109375" style="33" bestFit="1" customWidth="1"/>
    <col min="3334" max="3584" width="11.42578125" style="33" customWidth="1"/>
    <col min="3585" max="3585" width="9.140625" style="33"/>
    <col min="3586" max="3586" width="14.140625" style="33" bestFit="1" customWidth="1"/>
    <col min="3587" max="3587" width="10.85546875" style="33" bestFit="1" customWidth="1"/>
    <col min="3588" max="3589" width="13.7109375" style="33" bestFit="1" customWidth="1"/>
    <col min="3590" max="3840" width="11.42578125" style="33" customWidth="1"/>
    <col min="3841" max="3841" width="9.140625" style="33"/>
    <col min="3842" max="3842" width="14.140625" style="33" bestFit="1" customWidth="1"/>
    <col min="3843" max="3843" width="10.85546875" style="33" bestFit="1" customWidth="1"/>
    <col min="3844" max="3845" width="13.7109375" style="33" bestFit="1" customWidth="1"/>
    <col min="3846" max="4096" width="11.42578125" style="33" customWidth="1"/>
    <col min="4097" max="4097" width="9.140625" style="33"/>
    <col min="4098" max="4098" width="14.140625" style="33" bestFit="1" customWidth="1"/>
    <col min="4099" max="4099" width="10.85546875" style="33" bestFit="1" customWidth="1"/>
    <col min="4100" max="4101" width="13.7109375" style="33" bestFit="1" customWidth="1"/>
    <col min="4102" max="4352" width="11.42578125" style="33" customWidth="1"/>
    <col min="4353" max="4353" width="9.140625" style="33"/>
    <col min="4354" max="4354" width="14.140625" style="33" bestFit="1" customWidth="1"/>
    <col min="4355" max="4355" width="10.85546875" style="33" bestFit="1" customWidth="1"/>
    <col min="4356" max="4357" width="13.7109375" style="33" bestFit="1" customWidth="1"/>
    <col min="4358" max="4608" width="11.42578125" style="33" customWidth="1"/>
    <col min="4609" max="4609" width="9.140625" style="33"/>
    <col min="4610" max="4610" width="14.140625" style="33" bestFit="1" customWidth="1"/>
    <col min="4611" max="4611" width="10.85546875" style="33" bestFit="1" customWidth="1"/>
    <col min="4612" max="4613" width="13.7109375" style="33" bestFit="1" customWidth="1"/>
    <col min="4614" max="4864" width="11.42578125" style="33" customWidth="1"/>
    <col min="4865" max="4865" width="9.140625" style="33"/>
    <col min="4866" max="4866" width="14.140625" style="33" bestFit="1" customWidth="1"/>
    <col min="4867" max="4867" width="10.85546875" style="33" bestFit="1" customWidth="1"/>
    <col min="4868" max="4869" width="13.7109375" style="33" bestFit="1" customWidth="1"/>
    <col min="4870" max="5120" width="11.42578125" style="33" customWidth="1"/>
    <col min="5121" max="5121" width="9.140625" style="33"/>
    <col min="5122" max="5122" width="14.140625" style="33" bestFit="1" customWidth="1"/>
    <col min="5123" max="5123" width="10.85546875" style="33" bestFit="1" customWidth="1"/>
    <col min="5124" max="5125" width="13.7109375" style="33" bestFit="1" customWidth="1"/>
    <col min="5126" max="5376" width="11.42578125" style="33" customWidth="1"/>
    <col min="5377" max="5377" width="9.140625" style="33"/>
    <col min="5378" max="5378" width="14.140625" style="33" bestFit="1" customWidth="1"/>
    <col min="5379" max="5379" width="10.85546875" style="33" bestFit="1" customWidth="1"/>
    <col min="5380" max="5381" width="13.7109375" style="33" bestFit="1" customWidth="1"/>
    <col min="5382" max="5632" width="11.42578125" style="33" customWidth="1"/>
    <col min="5633" max="5633" width="9.140625" style="33"/>
    <col min="5634" max="5634" width="14.140625" style="33" bestFit="1" customWidth="1"/>
    <col min="5635" max="5635" width="10.85546875" style="33" bestFit="1" customWidth="1"/>
    <col min="5636" max="5637" width="13.7109375" style="33" bestFit="1" customWidth="1"/>
    <col min="5638" max="5888" width="11.42578125" style="33" customWidth="1"/>
    <col min="5889" max="5889" width="9.140625" style="33"/>
    <col min="5890" max="5890" width="14.140625" style="33" bestFit="1" customWidth="1"/>
    <col min="5891" max="5891" width="10.85546875" style="33" bestFit="1" customWidth="1"/>
    <col min="5892" max="5893" width="13.7109375" style="33" bestFit="1" customWidth="1"/>
    <col min="5894" max="6144" width="11.42578125" style="33" customWidth="1"/>
    <col min="6145" max="6145" width="9.140625" style="33"/>
    <col min="6146" max="6146" width="14.140625" style="33" bestFit="1" customWidth="1"/>
    <col min="6147" max="6147" width="10.85546875" style="33" bestFit="1" customWidth="1"/>
    <col min="6148" max="6149" width="13.7109375" style="33" bestFit="1" customWidth="1"/>
    <col min="6150" max="6400" width="11.42578125" style="33" customWidth="1"/>
    <col min="6401" max="6401" width="9.140625" style="33"/>
    <col min="6402" max="6402" width="14.140625" style="33" bestFit="1" customWidth="1"/>
    <col min="6403" max="6403" width="10.85546875" style="33" bestFit="1" customWidth="1"/>
    <col min="6404" max="6405" width="13.7109375" style="33" bestFit="1" customWidth="1"/>
    <col min="6406" max="6656" width="11.42578125" style="33" customWidth="1"/>
    <col min="6657" max="6657" width="9.140625" style="33"/>
    <col min="6658" max="6658" width="14.140625" style="33" bestFit="1" customWidth="1"/>
    <col min="6659" max="6659" width="10.85546875" style="33" bestFit="1" customWidth="1"/>
    <col min="6660" max="6661" width="13.7109375" style="33" bestFit="1" customWidth="1"/>
    <col min="6662" max="6912" width="11.42578125" style="33" customWidth="1"/>
    <col min="6913" max="6913" width="9.140625" style="33"/>
    <col min="6914" max="6914" width="14.140625" style="33" bestFit="1" customWidth="1"/>
    <col min="6915" max="6915" width="10.85546875" style="33" bestFit="1" customWidth="1"/>
    <col min="6916" max="6917" width="13.7109375" style="33" bestFit="1" customWidth="1"/>
    <col min="6918" max="7168" width="11.42578125" style="33" customWidth="1"/>
    <col min="7169" max="7169" width="9.140625" style="33"/>
    <col min="7170" max="7170" width="14.140625" style="33" bestFit="1" customWidth="1"/>
    <col min="7171" max="7171" width="10.85546875" style="33" bestFit="1" customWidth="1"/>
    <col min="7172" max="7173" width="13.7109375" style="33" bestFit="1" customWidth="1"/>
    <col min="7174" max="7424" width="11.42578125" style="33" customWidth="1"/>
    <col min="7425" max="7425" width="9.140625" style="33"/>
    <col min="7426" max="7426" width="14.140625" style="33" bestFit="1" customWidth="1"/>
    <col min="7427" max="7427" width="10.85546875" style="33" bestFit="1" customWidth="1"/>
    <col min="7428" max="7429" width="13.7109375" style="33" bestFit="1" customWidth="1"/>
    <col min="7430" max="7680" width="11.42578125" style="33" customWidth="1"/>
    <col min="7681" max="7681" width="9.140625" style="33"/>
    <col min="7682" max="7682" width="14.140625" style="33" bestFit="1" customWidth="1"/>
    <col min="7683" max="7683" width="10.85546875" style="33" bestFit="1" customWidth="1"/>
    <col min="7684" max="7685" width="13.7109375" style="33" bestFit="1" customWidth="1"/>
    <col min="7686" max="7936" width="11.42578125" style="33" customWidth="1"/>
    <col min="7937" max="7937" width="9.140625" style="33"/>
    <col min="7938" max="7938" width="14.140625" style="33" bestFit="1" customWidth="1"/>
    <col min="7939" max="7939" width="10.85546875" style="33" bestFit="1" customWidth="1"/>
    <col min="7940" max="7941" width="13.7109375" style="33" bestFit="1" customWidth="1"/>
    <col min="7942" max="8192" width="11.42578125" style="33" customWidth="1"/>
    <col min="8193" max="8193" width="9.140625" style="33"/>
    <col min="8194" max="8194" width="14.140625" style="33" bestFit="1" customWidth="1"/>
    <col min="8195" max="8195" width="10.85546875" style="33" bestFit="1" customWidth="1"/>
    <col min="8196" max="8197" width="13.7109375" style="33" bestFit="1" customWidth="1"/>
    <col min="8198" max="8448" width="11.42578125" style="33" customWidth="1"/>
    <col min="8449" max="8449" width="9.140625" style="33"/>
    <col min="8450" max="8450" width="14.140625" style="33" bestFit="1" customWidth="1"/>
    <col min="8451" max="8451" width="10.85546875" style="33" bestFit="1" customWidth="1"/>
    <col min="8452" max="8453" width="13.7109375" style="33" bestFit="1" customWidth="1"/>
    <col min="8454" max="8704" width="11.42578125" style="33" customWidth="1"/>
    <col min="8705" max="8705" width="9.140625" style="33"/>
    <col min="8706" max="8706" width="14.140625" style="33" bestFit="1" customWidth="1"/>
    <col min="8707" max="8707" width="10.85546875" style="33" bestFit="1" customWidth="1"/>
    <col min="8708" max="8709" width="13.7109375" style="33" bestFit="1" customWidth="1"/>
    <col min="8710" max="8960" width="11.42578125" style="33" customWidth="1"/>
    <col min="8961" max="8961" width="9.140625" style="33"/>
    <col min="8962" max="8962" width="14.140625" style="33" bestFit="1" customWidth="1"/>
    <col min="8963" max="8963" width="10.85546875" style="33" bestFit="1" customWidth="1"/>
    <col min="8964" max="8965" width="13.7109375" style="33" bestFit="1" customWidth="1"/>
    <col min="8966" max="9216" width="11.42578125" style="33" customWidth="1"/>
    <col min="9217" max="9217" width="9.140625" style="33"/>
    <col min="9218" max="9218" width="14.140625" style="33" bestFit="1" customWidth="1"/>
    <col min="9219" max="9219" width="10.85546875" style="33" bestFit="1" customWidth="1"/>
    <col min="9220" max="9221" width="13.7109375" style="33" bestFit="1" customWidth="1"/>
    <col min="9222" max="9472" width="11.42578125" style="33" customWidth="1"/>
    <col min="9473" max="9473" width="9.140625" style="33"/>
    <col min="9474" max="9474" width="14.140625" style="33" bestFit="1" customWidth="1"/>
    <col min="9475" max="9475" width="10.85546875" style="33" bestFit="1" customWidth="1"/>
    <col min="9476" max="9477" width="13.7109375" style="33" bestFit="1" customWidth="1"/>
    <col min="9478" max="9728" width="11.42578125" style="33" customWidth="1"/>
    <col min="9729" max="9729" width="9.140625" style="33"/>
    <col min="9730" max="9730" width="14.140625" style="33" bestFit="1" customWidth="1"/>
    <col min="9731" max="9731" width="10.85546875" style="33" bestFit="1" customWidth="1"/>
    <col min="9732" max="9733" width="13.7109375" style="33" bestFit="1" customWidth="1"/>
    <col min="9734" max="9984" width="11.42578125" style="33" customWidth="1"/>
    <col min="9985" max="9985" width="9.140625" style="33"/>
    <col min="9986" max="9986" width="14.140625" style="33" bestFit="1" customWidth="1"/>
    <col min="9987" max="9987" width="10.85546875" style="33" bestFit="1" customWidth="1"/>
    <col min="9988" max="9989" width="13.7109375" style="33" bestFit="1" customWidth="1"/>
    <col min="9990" max="10240" width="11.42578125" style="33" customWidth="1"/>
    <col min="10241" max="10241" width="9.140625" style="33"/>
    <col min="10242" max="10242" width="14.140625" style="33" bestFit="1" customWidth="1"/>
    <col min="10243" max="10243" width="10.85546875" style="33" bestFit="1" customWidth="1"/>
    <col min="10244" max="10245" width="13.7109375" style="33" bestFit="1" customWidth="1"/>
    <col min="10246" max="10496" width="11.42578125" style="33" customWidth="1"/>
    <col min="10497" max="10497" width="9.140625" style="33"/>
    <col min="10498" max="10498" width="14.140625" style="33" bestFit="1" customWidth="1"/>
    <col min="10499" max="10499" width="10.85546875" style="33" bestFit="1" customWidth="1"/>
    <col min="10500" max="10501" width="13.7109375" style="33" bestFit="1" customWidth="1"/>
    <col min="10502" max="10752" width="11.42578125" style="33" customWidth="1"/>
    <col min="10753" max="10753" width="9.140625" style="33"/>
    <col min="10754" max="10754" width="14.140625" style="33" bestFit="1" customWidth="1"/>
    <col min="10755" max="10755" width="10.85546875" style="33" bestFit="1" customWidth="1"/>
    <col min="10756" max="10757" width="13.7109375" style="33" bestFit="1" customWidth="1"/>
    <col min="10758" max="11008" width="11.42578125" style="33" customWidth="1"/>
    <col min="11009" max="11009" width="9.140625" style="33"/>
    <col min="11010" max="11010" width="14.140625" style="33" bestFit="1" customWidth="1"/>
    <col min="11011" max="11011" width="10.85546875" style="33" bestFit="1" customWidth="1"/>
    <col min="11012" max="11013" width="13.7109375" style="33" bestFit="1" customWidth="1"/>
    <col min="11014" max="11264" width="11.42578125" style="33" customWidth="1"/>
    <col min="11265" max="11265" width="9.140625" style="33"/>
    <col min="11266" max="11266" width="14.140625" style="33" bestFit="1" customWidth="1"/>
    <col min="11267" max="11267" width="10.85546875" style="33" bestFit="1" customWidth="1"/>
    <col min="11268" max="11269" width="13.7109375" style="33" bestFit="1" customWidth="1"/>
    <col min="11270" max="11520" width="11.42578125" style="33" customWidth="1"/>
    <col min="11521" max="11521" width="9.140625" style="33"/>
    <col min="11522" max="11522" width="14.140625" style="33" bestFit="1" customWidth="1"/>
    <col min="11523" max="11523" width="10.85546875" style="33" bestFit="1" customWidth="1"/>
    <col min="11524" max="11525" width="13.7109375" style="33" bestFit="1" customWidth="1"/>
    <col min="11526" max="11776" width="11.42578125" style="33" customWidth="1"/>
    <col min="11777" max="11777" width="9.140625" style="33"/>
    <col min="11778" max="11778" width="14.140625" style="33" bestFit="1" customWidth="1"/>
    <col min="11779" max="11779" width="10.85546875" style="33" bestFit="1" customWidth="1"/>
    <col min="11780" max="11781" width="13.7109375" style="33" bestFit="1" customWidth="1"/>
    <col min="11782" max="12032" width="11.42578125" style="33" customWidth="1"/>
    <col min="12033" max="12033" width="9.140625" style="33"/>
    <col min="12034" max="12034" width="14.140625" style="33" bestFit="1" customWidth="1"/>
    <col min="12035" max="12035" width="10.85546875" style="33" bestFit="1" customWidth="1"/>
    <col min="12036" max="12037" width="13.7109375" style="33" bestFit="1" customWidth="1"/>
    <col min="12038" max="12288" width="11.42578125" style="33" customWidth="1"/>
    <col min="12289" max="12289" width="9.140625" style="33"/>
    <col min="12290" max="12290" width="14.140625" style="33" bestFit="1" customWidth="1"/>
    <col min="12291" max="12291" width="10.85546875" style="33" bestFit="1" customWidth="1"/>
    <col min="12292" max="12293" width="13.7109375" style="33" bestFit="1" customWidth="1"/>
    <col min="12294" max="12544" width="11.42578125" style="33" customWidth="1"/>
    <col min="12545" max="12545" width="9.140625" style="33"/>
    <col min="12546" max="12546" width="14.140625" style="33" bestFit="1" customWidth="1"/>
    <col min="12547" max="12547" width="10.85546875" style="33" bestFit="1" customWidth="1"/>
    <col min="12548" max="12549" width="13.7109375" style="33" bestFit="1" customWidth="1"/>
    <col min="12550" max="12800" width="11.42578125" style="33" customWidth="1"/>
    <col min="12801" max="12801" width="9.140625" style="33"/>
    <col min="12802" max="12802" width="14.140625" style="33" bestFit="1" customWidth="1"/>
    <col min="12803" max="12803" width="10.85546875" style="33" bestFit="1" customWidth="1"/>
    <col min="12804" max="12805" width="13.7109375" style="33" bestFit="1" customWidth="1"/>
    <col min="12806" max="13056" width="11.42578125" style="33" customWidth="1"/>
    <col min="13057" max="13057" width="9.140625" style="33"/>
    <col min="13058" max="13058" width="14.140625" style="33" bestFit="1" customWidth="1"/>
    <col min="13059" max="13059" width="10.85546875" style="33" bestFit="1" customWidth="1"/>
    <col min="13060" max="13061" width="13.7109375" style="33" bestFit="1" customWidth="1"/>
    <col min="13062" max="13312" width="11.42578125" style="33" customWidth="1"/>
    <col min="13313" max="13313" width="9.140625" style="33"/>
    <col min="13314" max="13314" width="14.140625" style="33" bestFit="1" customWidth="1"/>
    <col min="13315" max="13315" width="10.85546875" style="33" bestFit="1" customWidth="1"/>
    <col min="13316" max="13317" width="13.7109375" style="33" bestFit="1" customWidth="1"/>
    <col min="13318" max="13568" width="11.42578125" style="33" customWidth="1"/>
    <col min="13569" max="13569" width="9.140625" style="33"/>
    <col min="13570" max="13570" width="14.140625" style="33" bestFit="1" customWidth="1"/>
    <col min="13571" max="13571" width="10.85546875" style="33" bestFit="1" customWidth="1"/>
    <col min="13572" max="13573" width="13.7109375" style="33" bestFit="1" customWidth="1"/>
    <col min="13574" max="13824" width="11.42578125" style="33" customWidth="1"/>
    <col min="13825" max="13825" width="9.140625" style="33"/>
    <col min="13826" max="13826" width="14.140625" style="33" bestFit="1" customWidth="1"/>
    <col min="13827" max="13827" width="10.85546875" style="33" bestFit="1" customWidth="1"/>
    <col min="13828" max="13829" width="13.7109375" style="33" bestFit="1" customWidth="1"/>
    <col min="13830" max="14080" width="11.42578125" style="33" customWidth="1"/>
    <col min="14081" max="14081" width="9.140625" style="33"/>
    <col min="14082" max="14082" width="14.140625" style="33" bestFit="1" customWidth="1"/>
    <col min="14083" max="14083" width="10.85546875" style="33" bestFit="1" customWidth="1"/>
    <col min="14084" max="14085" width="13.7109375" style="33" bestFit="1" customWidth="1"/>
    <col min="14086" max="14336" width="11.42578125" style="33" customWidth="1"/>
    <col min="14337" max="14337" width="9.140625" style="33"/>
    <col min="14338" max="14338" width="14.140625" style="33" bestFit="1" customWidth="1"/>
    <col min="14339" max="14339" width="10.85546875" style="33" bestFit="1" customWidth="1"/>
    <col min="14340" max="14341" width="13.7109375" style="33" bestFit="1" customWidth="1"/>
    <col min="14342" max="14592" width="11.42578125" style="33" customWidth="1"/>
    <col min="14593" max="14593" width="9.140625" style="33"/>
    <col min="14594" max="14594" width="14.140625" style="33" bestFit="1" customWidth="1"/>
    <col min="14595" max="14595" width="10.85546875" style="33" bestFit="1" customWidth="1"/>
    <col min="14596" max="14597" width="13.7109375" style="33" bestFit="1" customWidth="1"/>
    <col min="14598" max="14848" width="11.42578125" style="33" customWidth="1"/>
    <col min="14849" max="14849" width="9.140625" style="33"/>
    <col min="14850" max="14850" width="14.140625" style="33" bestFit="1" customWidth="1"/>
    <col min="14851" max="14851" width="10.85546875" style="33" bestFit="1" customWidth="1"/>
    <col min="14852" max="14853" width="13.7109375" style="33" bestFit="1" customWidth="1"/>
    <col min="14854" max="15104" width="11.42578125" style="33" customWidth="1"/>
    <col min="15105" max="15105" width="9.140625" style="33"/>
    <col min="15106" max="15106" width="14.140625" style="33" bestFit="1" customWidth="1"/>
    <col min="15107" max="15107" width="10.85546875" style="33" bestFit="1" customWidth="1"/>
    <col min="15108" max="15109" width="13.7109375" style="33" bestFit="1" customWidth="1"/>
    <col min="15110" max="15360" width="11.42578125" style="33" customWidth="1"/>
    <col min="15361" max="15361" width="9.140625" style="33"/>
    <col min="15362" max="15362" width="14.140625" style="33" bestFit="1" customWidth="1"/>
    <col min="15363" max="15363" width="10.85546875" style="33" bestFit="1" customWidth="1"/>
    <col min="15364" max="15365" width="13.7109375" style="33" bestFit="1" customWidth="1"/>
    <col min="15366" max="15616" width="11.42578125" style="33" customWidth="1"/>
    <col min="15617" max="15617" width="9.140625" style="33"/>
    <col min="15618" max="15618" width="14.140625" style="33" bestFit="1" customWidth="1"/>
    <col min="15619" max="15619" width="10.85546875" style="33" bestFit="1" customWidth="1"/>
    <col min="15620" max="15621" width="13.7109375" style="33" bestFit="1" customWidth="1"/>
    <col min="15622" max="15872" width="11.42578125" style="33" customWidth="1"/>
    <col min="15873" max="15873" width="9.140625" style="33"/>
    <col min="15874" max="15874" width="14.140625" style="33" bestFit="1" customWidth="1"/>
    <col min="15875" max="15875" width="10.85546875" style="33" bestFit="1" customWidth="1"/>
    <col min="15876" max="15877" width="13.7109375" style="33" bestFit="1" customWidth="1"/>
    <col min="15878" max="16128" width="11.42578125" style="33" customWidth="1"/>
    <col min="16129" max="16129" width="9.140625" style="33"/>
    <col min="16130" max="16130" width="14.140625" style="33" bestFit="1" customWidth="1"/>
    <col min="16131" max="16131" width="10.85546875" style="33" bestFit="1" customWidth="1"/>
    <col min="16132" max="16133" width="13.7109375" style="33" bestFit="1" customWidth="1"/>
    <col min="16134" max="16384" width="11.42578125" style="33" customWidth="1"/>
  </cols>
  <sheetData>
    <row r="1" spans="2:507" s="40" customFormat="1" ht="35.1" customHeight="1" x14ac:dyDescent="0.25">
      <c r="B1" s="40" t="s">
        <v>144</v>
      </c>
      <c r="BC1" s="41"/>
    </row>
    <row r="3" spans="2:507" ht="15.75" thickBot="1" x14ac:dyDescent="0.3">
      <c r="B3" s="42" t="s">
        <v>0</v>
      </c>
      <c r="C3" s="43"/>
      <c r="D3" s="43"/>
      <c r="E3" s="44"/>
      <c r="F3" s="44"/>
      <c r="G3"/>
      <c r="H3" s="54" t="s">
        <v>151</v>
      </c>
      <c r="I3"/>
      <c r="J3"/>
      <c r="K3" s="54" t="s">
        <v>154</v>
      </c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</row>
    <row r="4" spans="2:507" x14ac:dyDescent="0.25">
      <c r="B4"/>
      <c r="C4"/>
      <c r="D4"/>
      <c r="E4"/>
      <c r="F4"/>
      <c r="G4"/>
      <c r="H4" s="54" t="s">
        <v>174</v>
      </c>
      <c r="I4"/>
      <c r="J4"/>
      <c r="K4" s="54" t="s">
        <v>174</v>
      </c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</row>
    <row r="5" spans="2:507" x14ac:dyDescent="0.25">
      <c r="B5" s="45" t="s">
        <v>16</v>
      </c>
      <c r="C5" t="s">
        <v>32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</row>
    <row r="6" spans="2:507" x14ac:dyDescent="0.25">
      <c r="B6"/>
      <c r="C6"/>
      <c r="D6"/>
      <c r="E6"/>
      <c r="F6"/>
      <c r="G6"/>
      <c r="H6"/>
      <c r="I6" s="54" t="s">
        <v>150</v>
      </c>
      <c r="J6"/>
      <c r="K6"/>
      <c r="L6" s="54" t="s">
        <v>150</v>
      </c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</row>
    <row r="7" spans="2:507" x14ac:dyDescent="0.25">
      <c r="B7" s="45" t="s">
        <v>145</v>
      </c>
      <c r="C7" s="52">
        <v>44742</v>
      </c>
      <c r="D7" s="46"/>
      <c r="E7" s="47"/>
      <c r="F7"/>
      <c r="G7"/>
      <c r="H7" s="55" t="s">
        <v>175</v>
      </c>
      <c r="I7">
        <v>-5.2808323960107373E-4</v>
      </c>
      <c r="J7"/>
      <c r="K7" s="55" t="s">
        <v>175</v>
      </c>
      <c r="L7">
        <v>-2.366080593674269E-6</v>
      </c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</row>
    <row r="8" spans="2:507" x14ac:dyDescent="0.25">
      <c r="B8" s="45" t="s">
        <v>3</v>
      </c>
      <c r="C8" s="47" t="s">
        <v>142</v>
      </c>
      <c r="D8" s="47"/>
      <c r="E8" s="48"/>
      <c r="F8"/>
      <c r="G8"/>
      <c r="H8" s="55" t="s">
        <v>176</v>
      </c>
      <c r="I8">
        <v>-6.7893779487349093E-10</v>
      </c>
      <c r="J8"/>
      <c r="K8" s="55" t="s">
        <v>177</v>
      </c>
      <c r="L8">
        <v>-5.441650989723712E-5</v>
      </c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</row>
    <row r="9" spans="2:507" x14ac:dyDescent="0.25">
      <c r="B9" s="45" t="s">
        <v>4</v>
      </c>
      <c r="C9" s="47" t="s">
        <v>143</v>
      </c>
      <c r="D9" s="47"/>
      <c r="E9" s="47"/>
      <c r="F9"/>
      <c r="G9"/>
      <c r="H9" s="55" t="s">
        <v>178</v>
      </c>
      <c r="I9">
        <v>1.1478960004751571E-9</v>
      </c>
      <c r="J9"/>
      <c r="K9" s="55" t="s">
        <v>179</v>
      </c>
      <c r="L9">
        <v>-4.6056310736730666E-5</v>
      </c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</row>
    <row r="10" spans="2:507" x14ac:dyDescent="0.25">
      <c r="B10"/>
      <c r="C10"/>
      <c r="D10"/>
      <c r="E10"/>
      <c r="F10"/>
      <c r="G10"/>
      <c r="H10" s="55" t="s">
        <v>180</v>
      </c>
      <c r="I10">
        <v>-6.2095750763546675E-10</v>
      </c>
      <c r="J10"/>
      <c r="K10" s="55" t="s">
        <v>181</v>
      </c>
      <c r="L10">
        <v>-4.9505067806876468E-5</v>
      </c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</row>
    <row r="11" spans="2:507" x14ac:dyDescent="0.25">
      <c r="B11" s="45" t="s">
        <v>146</v>
      </c>
      <c r="C11" s="49">
        <v>44841.767599525461</v>
      </c>
      <c r="D11" s="50"/>
      <c r="E11"/>
      <c r="F11"/>
      <c r="G11"/>
      <c r="H11" s="55" t="s">
        <v>177</v>
      </c>
      <c r="I11">
        <v>-1.9872459233738482E-10</v>
      </c>
      <c r="J11"/>
      <c r="K11" s="55" t="s">
        <v>182</v>
      </c>
      <c r="L11">
        <v>-5.4173564365100901E-5</v>
      </c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</row>
    <row r="12" spans="2:507" x14ac:dyDescent="0.25">
      <c r="G12"/>
      <c r="H12" s="55" t="s">
        <v>183</v>
      </c>
      <c r="I12">
        <v>-1.035118657455314E-10</v>
      </c>
      <c r="J12"/>
      <c r="K12" s="55" t="s">
        <v>184</v>
      </c>
      <c r="L12">
        <v>-5.7057664434978506E-5</v>
      </c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</row>
    <row r="13" spans="2:507" x14ac:dyDescent="0.25">
      <c r="B13" s="51" t="s">
        <v>147</v>
      </c>
      <c r="C13" s="51" t="s">
        <v>82</v>
      </c>
      <c r="D13" s="51" t="s">
        <v>148</v>
      </c>
      <c r="E13" s="51" t="s">
        <v>149</v>
      </c>
      <c r="F13" s="51" t="s">
        <v>150</v>
      </c>
      <c r="G13"/>
      <c r="H13" s="55" t="s">
        <v>185</v>
      </c>
      <c r="I13">
        <v>3.9710812416160479E-10</v>
      </c>
      <c r="J13"/>
      <c r="K13" s="55" t="s">
        <v>186</v>
      </c>
      <c r="L13">
        <v>-5.3530887555552908E-5</v>
      </c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</row>
    <row r="14" spans="2:507" x14ac:dyDescent="0.25">
      <c r="B14" s="33" t="s">
        <v>151</v>
      </c>
      <c r="C14" s="33" t="s">
        <v>152</v>
      </c>
      <c r="D14" s="33">
        <v>1</v>
      </c>
      <c r="E14" s="33" t="s">
        <v>153</v>
      </c>
      <c r="F14" s="53">
        <v>-0.3541227624577914</v>
      </c>
      <c r="G14"/>
      <c r="H14" s="55" t="s">
        <v>187</v>
      </c>
      <c r="I14">
        <v>-3.3393416742910631E-7</v>
      </c>
      <c r="J14"/>
      <c r="K14" s="55" t="s">
        <v>188</v>
      </c>
      <c r="L14">
        <v>-5.3521021754932008E-5</v>
      </c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</row>
    <row r="15" spans="2:507" x14ac:dyDescent="0.25">
      <c r="B15" s="33" t="s">
        <v>154</v>
      </c>
      <c r="C15" s="33" t="s">
        <v>152</v>
      </c>
      <c r="D15" s="33">
        <v>1</v>
      </c>
      <c r="E15" s="33" t="s">
        <v>153</v>
      </c>
      <c r="F15" s="53">
        <v>9.9808170146502562E-2</v>
      </c>
      <c r="G15"/>
      <c r="H15" s="55" t="s">
        <v>189</v>
      </c>
      <c r="I15">
        <v>8.6099400959938066E-6</v>
      </c>
      <c r="J15"/>
      <c r="K15" s="55" t="s">
        <v>190</v>
      </c>
      <c r="L15">
        <v>-5.3517133153491159E-5</v>
      </c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</row>
    <row r="16" spans="2:507" x14ac:dyDescent="0.25">
      <c r="G16"/>
      <c r="H16" s="55" t="s">
        <v>191</v>
      </c>
      <c r="I16">
        <v>-4.380170605031708E-4</v>
      </c>
      <c r="J16"/>
      <c r="K16" s="55" t="s">
        <v>192</v>
      </c>
      <c r="L16">
        <v>-5.410435340991171E-5</v>
      </c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</row>
    <row r="17" spans="2:507" x14ac:dyDescent="0.25">
      <c r="B17" s="51" t="s">
        <v>147</v>
      </c>
      <c r="C17" s="51" t="s">
        <v>82</v>
      </c>
      <c r="D17" s="51" t="s">
        <v>148</v>
      </c>
      <c r="E17" s="51" t="s">
        <v>150</v>
      </c>
      <c r="G17"/>
      <c r="H17" s="55" t="s">
        <v>193</v>
      </c>
      <c r="I17">
        <v>-7.2302341891372635E-6</v>
      </c>
      <c r="J17"/>
      <c r="K17" s="55" t="s">
        <v>194</v>
      </c>
      <c r="L17">
        <v>1.2744862942781765E-9</v>
      </c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</row>
    <row r="18" spans="2:507" x14ac:dyDescent="0.25">
      <c r="B18" s="33" t="s">
        <v>155</v>
      </c>
      <c r="C18" s="33" t="s">
        <v>156</v>
      </c>
      <c r="D18" s="33">
        <v>1</v>
      </c>
      <c r="E18" s="53">
        <v>0.62271176440458476</v>
      </c>
      <c r="G18"/>
      <c r="H18" s="55" t="s">
        <v>129</v>
      </c>
      <c r="I18">
        <v>-8.7827869134571301E-4</v>
      </c>
      <c r="J18"/>
      <c r="K18" s="55" t="s">
        <v>195</v>
      </c>
      <c r="L18">
        <v>8.9130480773746967E-10</v>
      </c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</row>
    <row r="19" spans="2:507" x14ac:dyDescent="0.25">
      <c r="B19" s="33" t="s">
        <v>157</v>
      </c>
      <c r="C19" s="33" t="s">
        <v>156</v>
      </c>
      <c r="D19" s="33">
        <v>0</v>
      </c>
      <c r="E19" s="53" t="s">
        <v>173</v>
      </c>
      <c r="G19"/>
      <c r="H19" s="55" t="s">
        <v>194</v>
      </c>
      <c r="I19">
        <v>-1.3365977677608498E-3</v>
      </c>
      <c r="J19"/>
      <c r="K19" s="55" t="s">
        <v>196</v>
      </c>
      <c r="L19">
        <v>-2.7409896574681625E-10</v>
      </c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</row>
    <row r="20" spans="2:507" x14ac:dyDescent="0.25">
      <c r="B20" s="33" t="s">
        <v>158</v>
      </c>
      <c r="C20" s="33" t="s">
        <v>156</v>
      </c>
      <c r="D20" s="33">
        <v>1</v>
      </c>
      <c r="E20" s="53">
        <v>2.5137642671438698E-2</v>
      </c>
      <c r="G20"/>
      <c r="H20" s="55" t="s">
        <v>195</v>
      </c>
      <c r="I20">
        <v>-1.8061168767076197E-3</v>
      </c>
      <c r="J20"/>
      <c r="K20" s="55" t="s">
        <v>197</v>
      </c>
      <c r="L20">
        <v>-3.3702463042573072E-10</v>
      </c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</row>
    <row r="21" spans="2:507" x14ac:dyDescent="0.25">
      <c r="B21" s="33" t="s">
        <v>159</v>
      </c>
      <c r="C21" s="33" t="s">
        <v>156</v>
      </c>
      <c r="D21" s="33">
        <v>0.1</v>
      </c>
      <c r="E21" s="53">
        <v>1.251161565451298</v>
      </c>
      <c r="G21"/>
      <c r="H21" s="55" t="s">
        <v>196</v>
      </c>
      <c r="I21">
        <v>-2.2533909711341948E-3</v>
      </c>
      <c r="J21"/>
      <c r="K21" s="55" t="s">
        <v>198</v>
      </c>
      <c r="L21">
        <v>-1.3724843483942095E-9</v>
      </c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</row>
    <row r="22" spans="2:507" x14ac:dyDescent="0.25">
      <c r="B22" s="33" t="s">
        <v>160</v>
      </c>
      <c r="C22" s="33" t="s">
        <v>156</v>
      </c>
      <c r="D22" s="33">
        <v>0</v>
      </c>
      <c r="E22" s="53" t="s">
        <v>173</v>
      </c>
      <c r="G22"/>
      <c r="H22" s="55" t="s">
        <v>197</v>
      </c>
      <c r="I22">
        <v>-2.7092811107536363E-3</v>
      </c>
      <c r="J22"/>
      <c r="K22" s="55" t="s">
        <v>199</v>
      </c>
      <c r="L22">
        <v>9.8680175142362714E-10</v>
      </c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</row>
    <row r="23" spans="2:507" x14ac:dyDescent="0.25">
      <c r="B23" s="33" t="s">
        <v>161</v>
      </c>
      <c r="C23" s="33" t="s">
        <v>156</v>
      </c>
      <c r="D23" s="33">
        <v>0</v>
      </c>
      <c r="E23" s="53" t="s">
        <v>173</v>
      </c>
      <c r="G23"/>
      <c r="H23" s="55" t="s">
        <v>198</v>
      </c>
      <c r="I23">
        <v>-3.2107889527992484E-3</v>
      </c>
      <c r="J23"/>
      <c r="K23" s="55" t="s">
        <v>200</v>
      </c>
      <c r="L23">
        <v>-2.5560358665188687E-5</v>
      </c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</row>
    <row r="24" spans="2:507" x14ac:dyDescent="0.25">
      <c r="B24" s="33" t="s">
        <v>162</v>
      </c>
      <c r="C24" s="33" t="s">
        <v>156</v>
      </c>
      <c r="D24" s="33">
        <v>1</v>
      </c>
      <c r="E24" s="53">
        <v>-3.2672479878079344</v>
      </c>
      <c r="G24"/>
      <c r="H24" s="55" t="s">
        <v>199</v>
      </c>
      <c r="I24">
        <v>-3.7012266211036149E-3</v>
      </c>
      <c r="J24"/>
      <c r="K24" s="55" t="s">
        <v>201</v>
      </c>
      <c r="L24">
        <v>8.7956067050754427E-2</v>
      </c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</row>
    <row r="25" spans="2:507" x14ac:dyDescent="0.25">
      <c r="B25" s="33" t="s">
        <v>163</v>
      </c>
      <c r="C25" s="33" t="s">
        <v>156</v>
      </c>
      <c r="D25" s="33">
        <v>0.01</v>
      </c>
      <c r="E25" s="53">
        <v>-1.7319592007867186</v>
      </c>
      <c r="G25"/>
      <c r="H25" s="55" t="s">
        <v>200</v>
      </c>
      <c r="I25">
        <v>-4.2011644798094494E-3</v>
      </c>
      <c r="J25"/>
      <c r="K25" s="55" t="s">
        <v>202</v>
      </c>
      <c r="L25">
        <v>-10.445719845569101</v>
      </c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</row>
    <row r="26" spans="2:507" x14ac:dyDescent="0.25">
      <c r="B26" s="33" t="s">
        <v>130</v>
      </c>
      <c r="C26" s="33" t="s">
        <v>156</v>
      </c>
      <c r="D26" s="33">
        <v>0</v>
      </c>
      <c r="E26" s="53" t="s">
        <v>173</v>
      </c>
      <c r="G26"/>
      <c r="H26" s="55" t="s">
        <v>201</v>
      </c>
      <c r="I26">
        <v>-9.5374230122047265E-3</v>
      </c>
      <c r="J26"/>
      <c r="K26" s="55" t="s">
        <v>203</v>
      </c>
      <c r="L26">
        <v>7.3661269371939397E-2</v>
      </c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</row>
    <row r="27" spans="2:507" x14ac:dyDescent="0.25">
      <c r="B27" s="33" t="s">
        <v>131</v>
      </c>
      <c r="C27" s="33" t="s">
        <v>156</v>
      </c>
      <c r="D27" s="33">
        <v>0.1</v>
      </c>
      <c r="E27" s="53">
        <v>-6.71539964990302E-2</v>
      </c>
      <c r="G27"/>
      <c r="H27" s="55" t="s">
        <v>202</v>
      </c>
      <c r="I27">
        <v>-0.60115707828020959</v>
      </c>
      <c r="J27"/>
      <c r="K27" s="55" t="s">
        <v>204</v>
      </c>
      <c r="L27">
        <v>13.640937167330378</v>
      </c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</row>
    <row r="28" spans="2:507" x14ac:dyDescent="0.25">
      <c r="B28" s="33" t="s">
        <v>164</v>
      </c>
      <c r="C28" s="33" t="s">
        <v>156</v>
      </c>
      <c r="D28" s="33">
        <v>0.01</v>
      </c>
      <c r="E28" s="53">
        <v>-3.385037799749739</v>
      </c>
      <c r="G28"/>
      <c r="H28" s="55" t="s">
        <v>203</v>
      </c>
      <c r="I28">
        <v>5.6173100047317348E-2</v>
      </c>
      <c r="J28"/>
      <c r="K28" s="55" t="s">
        <v>205</v>
      </c>
      <c r="L28">
        <v>-0.36875332330600941</v>
      </c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</row>
    <row r="29" spans="2:507" x14ac:dyDescent="0.25">
      <c r="B29" s="33" t="s">
        <v>165</v>
      </c>
      <c r="C29" s="33" t="s">
        <v>156</v>
      </c>
      <c r="D29" s="33">
        <v>0.01</v>
      </c>
      <c r="E29" s="53">
        <v>-0.84289440193873588</v>
      </c>
      <c r="G29"/>
      <c r="H29" s="55" t="s">
        <v>204</v>
      </c>
      <c r="I29">
        <v>6.6450433278589571E-2</v>
      </c>
      <c r="J29"/>
      <c r="K29" s="55" t="s">
        <v>206</v>
      </c>
      <c r="L29">
        <v>3.0992101808521966E-2</v>
      </c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</row>
    <row r="30" spans="2:507" x14ac:dyDescent="0.25">
      <c r="B30" s="33" t="s">
        <v>166</v>
      </c>
      <c r="C30" s="33" t="s">
        <v>156</v>
      </c>
      <c r="D30" s="33">
        <v>0.01</v>
      </c>
      <c r="E30" s="53">
        <v>-0.84289440193663268</v>
      </c>
      <c r="G30"/>
      <c r="H30" s="55" t="s">
        <v>205</v>
      </c>
      <c r="I30">
        <v>-1.8665650123693922E-2</v>
      </c>
      <c r="J30"/>
      <c r="K30" s="55" t="s">
        <v>128</v>
      </c>
      <c r="L30">
        <v>5.4748384344009082E-2</v>
      </c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</row>
    <row r="31" spans="2:507" x14ac:dyDescent="0.25">
      <c r="B31" s="33" t="s">
        <v>167</v>
      </c>
      <c r="C31" s="33" t="s">
        <v>156</v>
      </c>
      <c r="D31" s="33">
        <v>0</v>
      </c>
      <c r="E31" s="53" t="s">
        <v>173</v>
      </c>
      <c r="G31"/>
      <c r="H31" s="55" t="s">
        <v>206</v>
      </c>
      <c r="I31">
        <v>-9.0848861631229738E-3</v>
      </c>
      <c r="J31"/>
      <c r="K31" s="55" t="s">
        <v>207</v>
      </c>
      <c r="L31">
        <v>5.5314800882968029E-2</v>
      </c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</row>
    <row r="32" spans="2:507" x14ac:dyDescent="0.25">
      <c r="B32" s="33" t="s">
        <v>168</v>
      </c>
      <c r="C32" s="33" t="s">
        <v>156</v>
      </c>
      <c r="D32" s="33">
        <v>0.1</v>
      </c>
      <c r="E32" s="53">
        <v>-1.5586255462229701</v>
      </c>
      <c r="G32"/>
      <c r="H32" s="55" t="s">
        <v>128</v>
      </c>
      <c r="I32">
        <v>2.0527148559608577E-2</v>
      </c>
      <c r="J32"/>
      <c r="K32" s="55" t="s">
        <v>208</v>
      </c>
      <c r="L32">
        <v>-2.6430333468084086</v>
      </c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</row>
    <row r="33" spans="2:507" x14ac:dyDescent="0.25">
      <c r="B33" s="33" t="s">
        <v>169</v>
      </c>
      <c r="C33" s="33" t="s">
        <v>156</v>
      </c>
      <c r="D33" s="33">
        <v>1</v>
      </c>
      <c r="E33" s="53">
        <v>0</v>
      </c>
      <c r="G33"/>
      <c r="H33" s="55" t="s">
        <v>207</v>
      </c>
      <c r="I33">
        <v>7.071726687638602E-2</v>
      </c>
      <c r="J33"/>
      <c r="K33" s="55" t="s">
        <v>209</v>
      </c>
      <c r="L33">
        <v>-0.38579129717516025</v>
      </c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</row>
    <row r="34" spans="2:507" x14ac:dyDescent="0.25">
      <c r="B34" s="33" t="s">
        <v>170</v>
      </c>
      <c r="C34" s="33" t="s">
        <v>156</v>
      </c>
      <c r="D34" s="33">
        <v>1</v>
      </c>
      <c r="E34" s="53">
        <v>0</v>
      </c>
      <c r="G34"/>
      <c r="H34" s="55" t="s">
        <v>208</v>
      </c>
      <c r="I34">
        <v>7.7848497873446831E-2</v>
      </c>
      <c r="J34"/>
      <c r="K34" s="55" t="s">
        <v>210</v>
      </c>
      <c r="L34">
        <v>0</v>
      </c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</row>
    <row r="35" spans="2:507" x14ac:dyDescent="0.25">
      <c r="B35" s="33" t="s">
        <v>171</v>
      </c>
      <c r="C35" s="33" t="s">
        <v>156</v>
      </c>
      <c r="D35" s="33">
        <v>1</v>
      </c>
      <c r="E35" s="53">
        <v>0.66826486163995469</v>
      </c>
      <c r="G35"/>
      <c r="H35" s="55" t="s">
        <v>209</v>
      </c>
      <c r="I35">
        <v>1.3667728542998248E-2</v>
      </c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</row>
    <row r="36" spans="2:507" x14ac:dyDescent="0.25">
      <c r="B36" s="33" t="s">
        <v>172</v>
      </c>
      <c r="C36" s="33" t="s">
        <v>156</v>
      </c>
      <c r="D36" s="33">
        <v>1</v>
      </c>
      <c r="E36" s="53">
        <v>0</v>
      </c>
      <c r="G36"/>
      <c r="H36" s="55" t="s">
        <v>210</v>
      </c>
      <c r="I36">
        <v>0</v>
      </c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</row>
    <row r="37" spans="2:507" x14ac:dyDescent="0.25"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</row>
    <row r="38" spans="2:507" x14ac:dyDescent="0.25">
      <c r="G38"/>
      <c r="H38" s="54" t="s">
        <v>155</v>
      </c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</row>
    <row r="39" spans="2:507" x14ac:dyDescent="0.25">
      <c r="G39"/>
      <c r="H39" s="54" t="s">
        <v>211</v>
      </c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</row>
    <row r="40" spans="2:507" x14ac:dyDescent="0.25"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</row>
    <row r="41" spans="2:507" x14ac:dyDescent="0.25">
      <c r="G41"/>
      <c r="H41"/>
      <c r="I41" s="55" t="s">
        <v>196</v>
      </c>
      <c r="J41" s="55" t="s">
        <v>201</v>
      </c>
      <c r="K41" s="55" t="s">
        <v>206</v>
      </c>
      <c r="L41" s="55" t="s">
        <v>128</v>
      </c>
      <c r="M41" s="55" t="s">
        <v>208</v>
      </c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</row>
    <row r="42" spans="2:507" x14ac:dyDescent="0.25">
      <c r="G42"/>
      <c r="H42" s="54" t="s">
        <v>212</v>
      </c>
      <c r="I42">
        <v>0</v>
      </c>
      <c r="J42">
        <v>0</v>
      </c>
      <c r="K42">
        <v>0</v>
      </c>
      <c r="L42">
        <v>0.62271176440458476</v>
      </c>
      <c r="M42">
        <v>0</v>
      </c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</row>
    <row r="43" spans="2:507" x14ac:dyDescent="0.25"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</row>
    <row r="44" spans="2:507" x14ac:dyDescent="0.25">
      <c r="G44"/>
      <c r="H44" s="54" t="s">
        <v>158</v>
      </c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</row>
    <row r="45" spans="2:507" x14ac:dyDescent="0.25">
      <c r="G45"/>
      <c r="H45" s="54" t="s">
        <v>211</v>
      </c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</row>
    <row r="46" spans="2:507" x14ac:dyDescent="0.25"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</row>
    <row r="47" spans="2:507" x14ac:dyDescent="0.25">
      <c r="G47"/>
      <c r="H47"/>
      <c r="I47" s="55" t="s">
        <v>178</v>
      </c>
      <c r="J47" s="55" t="s">
        <v>177</v>
      </c>
      <c r="K47" s="55" t="s">
        <v>187</v>
      </c>
      <c r="L47" s="55" t="s">
        <v>213</v>
      </c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</row>
    <row r="48" spans="2:507" x14ac:dyDescent="0.25">
      <c r="G48"/>
      <c r="H48" s="54" t="s">
        <v>212</v>
      </c>
      <c r="I48">
        <v>0</v>
      </c>
      <c r="J48">
        <v>0</v>
      </c>
      <c r="K48">
        <v>4.8585263812128687E-8</v>
      </c>
      <c r="L48">
        <v>2.5137594086174886E-2</v>
      </c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</row>
    <row r="49" spans="7:507" x14ac:dyDescent="0.25"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</row>
    <row r="50" spans="7:507" x14ac:dyDescent="0.25">
      <c r="G50"/>
      <c r="H50" s="54" t="s">
        <v>159</v>
      </c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</row>
    <row r="51" spans="7:507" x14ac:dyDescent="0.25">
      <c r="G51"/>
      <c r="H51" s="54" t="s">
        <v>211</v>
      </c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</row>
    <row r="52" spans="7:507" x14ac:dyDescent="0.25"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</row>
    <row r="53" spans="7:507" x14ac:dyDescent="0.25">
      <c r="G53"/>
      <c r="H53"/>
      <c r="I53" s="55" t="s">
        <v>191</v>
      </c>
      <c r="J53" s="55" t="s">
        <v>129</v>
      </c>
      <c r="K53" s="55" t="s">
        <v>196</v>
      </c>
      <c r="L53" s="55" t="s">
        <v>201</v>
      </c>
      <c r="M53" s="55" t="s">
        <v>128</v>
      </c>
      <c r="N53" s="55" t="s">
        <v>208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</row>
    <row r="54" spans="7:507" x14ac:dyDescent="0.25">
      <c r="G54"/>
      <c r="H54" s="54" t="s">
        <v>212</v>
      </c>
      <c r="I54">
        <v>0</v>
      </c>
      <c r="J54">
        <v>-0.28093565623532868</v>
      </c>
      <c r="K54">
        <v>-3.5453240343485959E-10</v>
      </c>
      <c r="L54">
        <v>0</v>
      </c>
      <c r="M54">
        <v>1.5320971618274939</v>
      </c>
      <c r="N54">
        <v>6.0213665165065322E-8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</row>
    <row r="55" spans="7:507" x14ac:dyDescent="0.25"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</row>
    <row r="56" spans="7:507" x14ac:dyDescent="0.25">
      <c r="G56"/>
      <c r="H56" s="54" t="s">
        <v>162</v>
      </c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</row>
    <row r="57" spans="7:507" x14ac:dyDescent="0.25">
      <c r="G57"/>
      <c r="H57" s="54" t="s">
        <v>211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</row>
    <row r="58" spans="7:507" x14ac:dyDescent="0.25"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</row>
    <row r="59" spans="7:507" x14ac:dyDescent="0.25">
      <c r="G59"/>
      <c r="H59"/>
      <c r="I59" s="55" t="s">
        <v>191</v>
      </c>
      <c r="J59" s="55" t="s">
        <v>129</v>
      </c>
      <c r="K59" s="55" t="s">
        <v>194</v>
      </c>
      <c r="L59" s="55" t="s">
        <v>195</v>
      </c>
      <c r="M59" s="55" t="s">
        <v>196</v>
      </c>
      <c r="N59" s="55" t="s">
        <v>197</v>
      </c>
      <c r="O59" s="55" t="s">
        <v>198</v>
      </c>
      <c r="P59" s="55" t="s">
        <v>199</v>
      </c>
      <c r="Q59" s="55" t="s">
        <v>200</v>
      </c>
      <c r="R59" s="55" t="s">
        <v>201</v>
      </c>
      <c r="S59" s="55" t="s">
        <v>206</v>
      </c>
      <c r="T59" s="55" t="s">
        <v>128</v>
      </c>
      <c r="U59" s="55" t="s">
        <v>207</v>
      </c>
      <c r="V59" s="55" t="s">
        <v>208</v>
      </c>
      <c r="W59" s="55" t="s">
        <v>214</v>
      </c>
      <c r="X59" s="55" t="s">
        <v>209</v>
      </c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</row>
    <row r="60" spans="7:507" x14ac:dyDescent="0.25">
      <c r="G60"/>
      <c r="H60" s="54" t="s">
        <v>212</v>
      </c>
      <c r="I60">
        <v>0</v>
      </c>
      <c r="J60">
        <v>0.32811076050745669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-3.595358748315391</v>
      </c>
      <c r="U60">
        <v>0</v>
      </c>
      <c r="V60">
        <v>0</v>
      </c>
      <c r="W60">
        <v>0</v>
      </c>
      <c r="X60">
        <v>0</v>
      </c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</row>
    <row r="61" spans="7:507" x14ac:dyDescent="0.25"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</row>
    <row r="62" spans="7:507" x14ac:dyDescent="0.25">
      <c r="G62"/>
      <c r="H62" s="54" t="s">
        <v>163</v>
      </c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</row>
    <row r="63" spans="7:507" x14ac:dyDescent="0.25">
      <c r="G63"/>
      <c r="H63" s="54" t="s">
        <v>211</v>
      </c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</row>
    <row r="64" spans="7:507" x14ac:dyDescent="0.25"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</row>
    <row r="65" spans="7:507" x14ac:dyDescent="0.25">
      <c r="G65"/>
      <c r="H65"/>
      <c r="I65" s="55" t="s">
        <v>129</v>
      </c>
      <c r="J65" s="55" t="s">
        <v>196</v>
      </c>
      <c r="K65" s="55" t="s">
        <v>198</v>
      </c>
      <c r="L65" s="55" t="s">
        <v>201</v>
      </c>
      <c r="M65" s="55" t="s">
        <v>206</v>
      </c>
      <c r="N65" s="55" t="s">
        <v>128</v>
      </c>
      <c r="O65" s="55" t="s">
        <v>207</v>
      </c>
      <c r="P65" s="55" t="s">
        <v>208</v>
      </c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</row>
    <row r="66" spans="7:507" x14ac:dyDescent="0.25">
      <c r="G66"/>
      <c r="H66" s="54" t="s">
        <v>212</v>
      </c>
      <c r="I66">
        <v>4.6799928965469917E-2</v>
      </c>
      <c r="J66">
        <v>4.8657966544851661E-11</v>
      </c>
      <c r="K66">
        <v>0</v>
      </c>
      <c r="L66">
        <v>0</v>
      </c>
      <c r="M66">
        <v>0</v>
      </c>
      <c r="N66">
        <v>-1.77875905732094</v>
      </c>
      <c r="O66">
        <v>-7.2479906521039084E-8</v>
      </c>
      <c r="P66">
        <v>0</v>
      </c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</row>
    <row r="67" spans="7:507" x14ac:dyDescent="0.25"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</row>
    <row r="68" spans="7:507" x14ac:dyDescent="0.25">
      <c r="G68"/>
      <c r="H68" s="54" t="s">
        <v>131</v>
      </c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</row>
    <row r="69" spans="7:507" x14ac:dyDescent="0.25">
      <c r="G69"/>
      <c r="H69" s="54" t="s">
        <v>211</v>
      </c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</row>
    <row r="70" spans="7:507" x14ac:dyDescent="0.25"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</row>
    <row r="71" spans="7:507" x14ac:dyDescent="0.25">
      <c r="G71"/>
      <c r="H71"/>
      <c r="I71" s="55" t="s">
        <v>191</v>
      </c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</row>
    <row r="72" spans="7:507" x14ac:dyDescent="0.25">
      <c r="G72"/>
      <c r="H72" s="54" t="s">
        <v>212</v>
      </c>
      <c r="I72">
        <v>-6.71539964990302E-2</v>
      </c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</row>
    <row r="73" spans="7:507" x14ac:dyDescent="0.25"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</row>
    <row r="74" spans="7:507" x14ac:dyDescent="0.25">
      <c r="G74"/>
      <c r="H74" s="54" t="s">
        <v>164</v>
      </c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</row>
    <row r="75" spans="7:507" x14ac:dyDescent="0.25">
      <c r="G75"/>
      <c r="H75" s="54" t="s">
        <v>211</v>
      </c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</row>
    <row r="76" spans="7:507" x14ac:dyDescent="0.25"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</row>
    <row r="77" spans="7:507" x14ac:dyDescent="0.25">
      <c r="G77"/>
      <c r="H77"/>
      <c r="I77" s="55" t="s">
        <v>191</v>
      </c>
      <c r="J77" s="55" t="s">
        <v>129</v>
      </c>
      <c r="K77" s="55" t="s">
        <v>196</v>
      </c>
      <c r="L77" s="55" t="s">
        <v>201</v>
      </c>
      <c r="M77" s="55" t="s">
        <v>128</v>
      </c>
      <c r="N77" s="55" t="s">
        <v>208</v>
      </c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</row>
    <row r="78" spans="7:507" x14ac:dyDescent="0.25">
      <c r="G78"/>
      <c r="H78" s="54" t="s">
        <v>212</v>
      </c>
      <c r="I78">
        <v>0</v>
      </c>
      <c r="J78">
        <v>1.6623513256922706</v>
      </c>
      <c r="K78">
        <v>0</v>
      </c>
      <c r="L78">
        <v>0</v>
      </c>
      <c r="M78">
        <v>-5.0473891254420096</v>
      </c>
      <c r="N78">
        <v>0</v>
      </c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</row>
    <row r="79" spans="7:507" x14ac:dyDescent="0.25"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</row>
    <row r="80" spans="7:507" x14ac:dyDescent="0.25">
      <c r="G80"/>
      <c r="H80" s="54" t="s">
        <v>165</v>
      </c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</row>
    <row r="81" spans="7:507" x14ac:dyDescent="0.25">
      <c r="G81"/>
      <c r="H81" s="54" t="s">
        <v>211</v>
      </c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</row>
    <row r="82" spans="7:507" x14ac:dyDescent="0.25"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</row>
    <row r="83" spans="7:507" x14ac:dyDescent="0.25">
      <c r="G83"/>
      <c r="H83"/>
      <c r="I83" s="55" t="s">
        <v>191</v>
      </c>
      <c r="J83" s="55" t="s">
        <v>129</v>
      </c>
      <c r="K83" s="55" t="s">
        <v>196</v>
      </c>
      <c r="L83" s="55" t="s">
        <v>201</v>
      </c>
      <c r="M83" s="55" t="s">
        <v>128</v>
      </c>
      <c r="N83" s="55" t="s">
        <v>208</v>
      </c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</row>
    <row r="84" spans="7:507" x14ac:dyDescent="0.25">
      <c r="G84"/>
      <c r="H84" s="54" t="s">
        <v>212</v>
      </c>
      <c r="I84">
        <v>0</v>
      </c>
      <c r="J84">
        <v>-7.1747060875793522E-2</v>
      </c>
      <c r="K84">
        <v>0</v>
      </c>
      <c r="L84">
        <v>0</v>
      </c>
      <c r="M84">
        <v>-0.77114734106294236</v>
      </c>
      <c r="N84">
        <v>0</v>
      </c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</row>
    <row r="85" spans="7:507" x14ac:dyDescent="0.25"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</row>
    <row r="86" spans="7:507" x14ac:dyDescent="0.25">
      <c r="G86"/>
      <c r="H86" s="54" t="s">
        <v>166</v>
      </c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</row>
    <row r="87" spans="7:507" x14ac:dyDescent="0.25">
      <c r="G87"/>
      <c r="H87" s="54" t="s">
        <v>211</v>
      </c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</row>
    <row r="88" spans="7:507" x14ac:dyDescent="0.25"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</row>
    <row r="89" spans="7:507" x14ac:dyDescent="0.25">
      <c r="G89"/>
      <c r="H89"/>
      <c r="I89" s="55" t="s">
        <v>191</v>
      </c>
      <c r="J89" s="55" t="s">
        <v>129</v>
      </c>
      <c r="K89" s="55" t="s">
        <v>196</v>
      </c>
      <c r="L89" s="55" t="s">
        <v>201</v>
      </c>
      <c r="M89" s="55" t="s">
        <v>128</v>
      </c>
      <c r="N89" s="55" t="s">
        <v>208</v>
      </c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</row>
    <row r="90" spans="7:507" x14ac:dyDescent="0.25">
      <c r="G90"/>
      <c r="H90" s="54" t="s">
        <v>212</v>
      </c>
      <c r="I90">
        <v>0</v>
      </c>
      <c r="J90">
        <v>-7.1747060960092313E-2</v>
      </c>
      <c r="K90">
        <v>0</v>
      </c>
      <c r="L90">
        <v>0</v>
      </c>
      <c r="M90">
        <v>-0.77114734097654036</v>
      </c>
      <c r="N90">
        <v>0</v>
      </c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</row>
    <row r="91" spans="7:507" x14ac:dyDescent="0.25"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</row>
    <row r="92" spans="7:507" x14ac:dyDescent="0.25">
      <c r="G92"/>
      <c r="H92" s="54" t="s">
        <v>168</v>
      </c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</row>
    <row r="93" spans="7:507" x14ac:dyDescent="0.25">
      <c r="G93"/>
      <c r="H93" s="54" t="s">
        <v>211</v>
      </c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</row>
    <row r="94" spans="7:507" x14ac:dyDescent="0.25"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</row>
    <row r="95" spans="7:507" x14ac:dyDescent="0.25">
      <c r="G95"/>
      <c r="H95"/>
      <c r="I95" s="55" t="s">
        <v>191</v>
      </c>
      <c r="J95" s="55" t="s">
        <v>129</v>
      </c>
      <c r="K95" s="55" t="s">
        <v>196</v>
      </c>
      <c r="L95" s="55" t="s">
        <v>201</v>
      </c>
      <c r="M95" s="55" t="s">
        <v>128</v>
      </c>
      <c r="N95" s="55" t="s">
        <v>208</v>
      </c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</row>
    <row r="96" spans="7:507" x14ac:dyDescent="0.25">
      <c r="G96"/>
      <c r="H96" s="54" t="s">
        <v>212</v>
      </c>
      <c r="I96">
        <v>0</v>
      </c>
      <c r="J96">
        <v>0.70861285423359277</v>
      </c>
      <c r="K96">
        <v>8.7266016635112464E-10</v>
      </c>
      <c r="L96">
        <v>0</v>
      </c>
      <c r="M96">
        <v>-2.2672383011309307</v>
      </c>
      <c r="N96">
        <v>-1.0019829232987831E-7</v>
      </c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</row>
    <row r="97" spans="7:507" x14ac:dyDescent="0.25"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</row>
    <row r="98" spans="7:507" x14ac:dyDescent="0.25">
      <c r="G98"/>
      <c r="H98" s="54" t="s">
        <v>215</v>
      </c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</row>
    <row r="99" spans="7:507" x14ac:dyDescent="0.25">
      <c r="G99"/>
      <c r="H99" s="54" t="s">
        <v>211</v>
      </c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</row>
    <row r="100" spans="7:507" x14ac:dyDescent="0.25"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</row>
    <row r="101" spans="7:507" x14ac:dyDescent="0.25">
      <c r="G101"/>
      <c r="H101"/>
      <c r="I101" s="54">
        <v>-300</v>
      </c>
      <c r="J101" s="54">
        <v>-150</v>
      </c>
      <c r="K101" s="54">
        <v>-100</v>
      </c>
      <c r="L101" s="54">
        <v>-50</v>
      </c>
      <c r="M101" s="54">
        <v>-25</v>
      </c>
      <c r="N101" s="54">
        <v>0</v>
      </c>
      <c r="O101" s="54">
        <v>25</v>
      </c>
      <c r="P101" s="54">
        <v>50</v>
      </c>
      <c r="Q101" s="54">
        <v>100</v>
      </c>
      <c r="R101" s="54">
        <v>150</v>
      </c>
      <c r="S101" s="54">
        <v>300</v>
      </c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</row>
    <row r="102" spans="7:507" x14ac:dyDescent="0.25">
      <c r="G102"/>
      <c r="H102" s="54" t="s">
        <v>212</v>
      </c>
      <c r="I102">
        <v>-5.6531018203997974E-2</v>
      </c>
      <c r="J102">
        <v>-0.25179623557363584</v>
      </c>
      <c r="K102">
        <v>1.9473280981563903</v>
      </c>
      <c r="L102">
        <v>-0.39292592798182113</v>
      </c>
      <c r="M102">
        <v>0.17556918579390413</v>
      </c>
      <c r="N102">
        <v>4.8286385854185028</v>
      </c>
      <c r="O102">
        <v>-0.55855843795603732</v>
      </c>
      <c r="P102">
        <v>1.099976333164193</v>
      </c>
      <c r="Q102">
        <v>-5.8089065833266886</v>
      </c>
      <c r="R102">
        <v>-0.11578418694642778</v>
      </c>
      <c r="S102">
        <v>-0.19874495090442679</v>
      </c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</row>
    <row r="103" spans="7:507" x14ac:dyDescent="0.25"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</row>
    <row r="104" spans="7:507" x14ac:dyDescent="0.25"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</row>
    <row r="105" spans="7:507" x14ac:dyDescent="0.25"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</row>
    <row r="106" spans="7:507" x14ac:dyDescent="0.25"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</row>
    <row r="107" spans="7:507" x14ac:dyDescent="0.25"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</row>
    <row r="108" spans="7:507" x14ac:dyDescent="0.25"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</row>
    <row r="109" spans="7:507" x14ac:dyDescent="0.25"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</row>
    <row r="110" spans="7:507" x14ac:dyDescent="0.25"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</row>
    <row r="111" spans="7:507" x14ac:dyDescent="0.25"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</row>
    <row r="112" spans="7:507" x14ac:dyDescent="0.25"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</row>
    <row r="113" spans="7:507" x14ac:dyDescent="0.25"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</row>
    <row r="114" spans="7:507" x14ac:dyDescent="0.25"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</row>
    <row r="115" spans="7:507" x14ac:dyDescent="0.25"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</row>
    <row r="116" spans="7:507" x14ac:dyDescent="0.25"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</row>
    <row r="117" spans="7:507" x14ac:dyDescent="0.25"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</row>
    <row r="118" spans="7:507" x14ac:dyDescent="0.25"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</row>
    <row r="119" spans="7:507" x14ac:dyDescent="0.25"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</row>
    <row r="120" spans="7:507" x14ac:dyDescent="0.25"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</row>
    <row r="121" spans="7:507" x14ac:dyDescent="0.25"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</row>
    <row r="122" spans="7:507" x14ac:dyDescent="0.25"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</row>
    <row r="123" spans="7:507" x14ac:dyDescent="0.25"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</row>
    <row r="124" spans="7:507" x14ac:dyDescent="0.25"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</row>
    <row r="125" spans="7:507" x14ac:dyDescent="0.25"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</row>
    <row r="126" spans="7:507" x14ac:dyDescent="0.25"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</row>
    <row r="127" spans="7:507" x14ac:dyDescent="0.25"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</row>
    <row r="128" spans="7:507" x14ac:dyDescent="0.25"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</row>
    <row r="129" spans="7:507" x14ac:dyDescent="0.25"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</row>
    <row r="130" spans="7:507" x14ac:dyDescent="0.25"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</row>
    <row r="131" spans="7:507" x14ac:dyDescent="0.25"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</row>
    <row r="132" spans="7:507" x14ac:dyDescent="0.25"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</row>
    <row r="133" spans="7:507" x14ac:dyDescent="0.25"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</row>
    <row r="134" spans="7:507" x14ac:dyDescent="0.25"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</row>
    <row r="135" spans="7:507" x14ac:dyDescent="0.25"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</row>
    <row r="136" spans="7:507" x14ac:dyDescent="0.25"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</row>
    <row r="137" spans="7:507" x14ac:dyDescent="0.25"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</row>
    <row r="138" spans="7:507" x14ac:dyDescent="0.25"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</row>
    <row r="139" spans="7:507" x14ac:dyDescent="0.25"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</row>
    <row r="140" spans="7:507" x14ac:dyDescent="0.25"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</row>
    <row r="141" spans="7:507" x14ac:dyDescent="0.25"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</row>
    <row r="142" spans="7:507" x14ac:dyDescent="0.25"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</row>
    <row r="143" spans="7:507" x14ac:dyDescent="0.25"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</row>
    <row r="144" spans="7:507" x14ac:dyDescent="0.25"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</row>
    <row r="145" spans="7:507" x14ac:dyDescent="0.25"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</row>
    <row r="146" spans="7:507" x14ac:dyDescent="0.25"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</row>
    <row r="147" spans="7:507" x14ac:dyDescent="0.25"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</row>
    <row r="148" spans="7:507" x14ac:dyDescent="0.25"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</row>
    <row r="149" spans="7:507" x14ac:dyDescent="0.25"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</row>
    <row r="150" spans="7:507" x14ac:dyDescent="0.25"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</row>
    <row r="151" spans="7:507" x14ac:dyDescent="0.25"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</row>
    <row r="152" spans="7:507" x14ac:dyDescent="0.25"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</row>
    <row r="153" spans="7:507" x14ac:dyDescent="0.25"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</row>
  </sheetData>
  <sheetProtection algorithmName="SHA-512" hashValue="42ef1cJEfD7/wHmv1SiGCoMw0u6jDCwwDEC8VCKsnWN4WjBWBh+YZo+NVJkDzMPt+OaBs6zIlwV1B9nrlL4INw==" saltValue="6WWf43gV3C80nXsE0oFIjA==" spinCount="100000" sheet="1" objects="1" scenarios="1" formatCells="0" formatColumns="0" formatRows="0" insertColumns="0" insertRows="0" insertHyperlinks="0" deleteColumns="0" deleteRows="0" sort="0" autoFilter="0" pivotTables="0"/>
  <conditionalFormatting sqref="F14:F104">
    <cfRule type="cellIs" dxfId="1" priority="2" stopIfTrue="1" operator="equal">
      <formula>"ERROR"</formula>
    </cfRule>
  </conditionalFormatting>
  <conditionalFormatting sqref="E18:E104">
    <cfRule type="cellIs" dxfId="0" priority="1" stopIfTrue="1" operator="equal">
      <formula>"ERROR"</formula>
    </cfRule>
  </conditionalFormatting>
  <pageMargins left="0.7" right="0.7" top="0.75" bottom="0.75" header="0.3" footer="0.3"/>
  <pageSetup paperSize="9" orientation="portrait" r:id="rId1"/>
  <headerFooter>
    <oddFooter>&amp;L&amp;1#&amp;"Calibri"&amp;1&amp;KFFFFFFC2 - Internal Natixis</oddFooter>
  </headerFooter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Data><![CDATA[{"ModelSourceId":"Template::ST0822ADAPT2","Model":{"Title":"AdaptativeFloorWithPayLag","Info":"FIRE ID : ST0822ADAPT2","CollectLatestSources":true,"Script":"dQBzAGkAbgBnACAAUwB5AHMAdABlAG0AOwANAAoAdQBzAGkAbgBnACAAUwB5AHMAdABlAG0ALgBDAG8AbABsAGUAYwB0AGkAbwBuAHMALgBHAGUAbgBlAHIAaQBjADsADQAKAHUAcwBpAG4AZwAgAEEAUgBNADsADQAKAHUAcwBpAG4AZwAgAEEAUgBNAC4AZAB5AG4AYQBtAGkAYwBfAHMAYwByAGkAcAB0ADsADQAKAA0ACgBuAGEAbQBlAHMAcABhAGMAZQAgAEEAUgBNAC4AdQBzAGUAcgBfAHMAYwByAGkAcAB0AA0ACgB7AA0ACgAgACAAIAAgAHAAdQBiAGwAaQBjACAAcABhAHIAdABpAGEAbAAgAGMAbABhAHMAcwAgAHAAcgBvAGQAdQBjAHQAXwBmAHUAbgBjAHQAaQBvAG4AcwAgADoAIABkAHkAbgBhAG0AaQBjAF8AcwBjAHIAaQBwAHQALgBwAHIAbwBkAHUAYwB0AF8AZgB1AG4AYwB0AGkAbwBuAHMADQAKACAAIAAgACAAewANAAoAIAAgACAAIAAgACAAIAAgAHAAdQBiAGwAaQBjACAAcwB0AGEAdABpAGMAIABQAHIAbwBkAHUAYwB0ACAAQwByAGUAYQB0AGUAQQBkAGEAcAB0AGEAdABpAHYAZQBGAGwAbwBvAHIAVwBpAHQAaABQAGEAeQBMAGEAZwAoAFMAdAByAGkAbgBnACAAcAByAG8AZAB1AGMAdABfAG4AYQBtAGUALAAgAGQAbwB1AGIAbABlACAAcABhAHkAXwBvAHIAXwByAGUAYwBlAGkAdgBlACwAIABzAHQAcgBpAG4AZwAgAGMAdQByAHIAZQBuAGMAeQAsACAADQAKACAAIAAgACAAIAAgACAAIAAgACAAIAAgAFIAdgBMAGkAcwB0ACAAbgBvAG0AaQBuAGEAbABfAGwAaQBzAHQALAAgAFMAYwBoAGUAZAB1AGwAZQAgAHMAYwBoAGUAZAB1AGwAZQAsACAAUgB2AEwAaQBzAHQAIABjAG8AdQBwAG8AbgBfAGMAYQBwAF8AbABpAHMAdAAsACAAUgB2AEwAaQBzAHQAIABjAG8AdQBwAG8AbgBfAGYAbABvAG8AcgBfAGwAaQBzAHQALAAgAFIAdgBMAGkAcwB0ACAAYQBkAGEAcAB0AGEAdABpAHYAZQBfAGYAbABvAG8AcgBfAGwAaQBzAHQALAAgAA0ACgAgACAAIAAgACAAIAAgACAAIAAgACAAIABkAG8AdQBiAGwAZQAgAG4AdQBtAGIAZQByAF8AbwBmAF8AZgBsAG8AbwByAHMALAAgAFIAdgBMAGkAcwB0ACAAcABhAHkAXwBsAGEAZwBfAGIAYQByAHIAaQBlAHIAXwBsAGkAcwB0ACwAIABkAG8AdQBiAGwAZQAgAG4AbwBtAGkAbgBhAGwAXwBhAHQAXwByAGkAcwBrAF8AcgBhAHQAaQBvACwAIABSAHYATABpAHMAdAAgAGwAZQB2AGUAcgBhAGcAZQBfAGwAaQBzAHQALAAgAFIAdgBMAGkAcwB0ACAAcwBwAHIAZQBhAGQAXwBsAGkAcwB0ACwAIAANAAoAIAAgACAAIAAgACAAIAAgACAAIAAgACAAVQBuAGQAZQByAGwAeQBpAG4AZwBMAGkAcwB0ACAAbABvAG4AZwBfAHUAbgBkAGUAcgBsAHkAaQBuAGcAXwBsAGkAcwB0ACwAIABSAHYATABpAHMAdAAgAGwAbwBuAGcAXwB1AG4AZABlAHIAbAB5AGkAbgBnAF8AYwBhAHAAXwBsAGkAcwB0ACwAIABVAG4AZABlAHIAbAB5AGkAbgBnAEwAaQBzAHQAIABzAGgAbwByAHQAXwB1AG4AZABlAHIAbAB5AGkAbgBnAF8AbABpAHMAdAAsACAADQAKACAAIAAgACAAIAAgACAAIAAgACAAIAAgAFIAdgBMAGkAcwB0ACAAcwBoAG8AcgB0AF8AdQBuAGQAZQByAGwAeQBpAG4AZwBfAGYAbABvAG8AcgBfAGwAaQBzAHQALAAgAFUAbgBkAGUAcgBsAHkAaQBuAGcATABpAHMAdAAgAHMAcAByAGUAYQBkAF8AdQBuAGQAZQByAGwAeQBpAG4AZwBfAGwAaQBzAHQALAAgAHMAdAByAGkAbgBnACAAZABlAGMAbwBtAHAAbwBzAGkAdABpAG8AbgBfAHQAeQBwAGUALAAgAFIAdgBMAGkAcwB0ACAAcAByAG8AeAB5AF8AZgBsAG8AbwByAF8AbABpAHMAdAAsACAADQAKACAAIAAgACAAIAAgACAAIAAgACAAIAAgAGQAbwB1AGIAbABlACAAYQBkAGEAcAB0AGEAdABpAHYAZQBfAGYAbABvAG8AcgBfAGUAcABzAGkAbABvAG4ALAAgAGQAbwB1AGIAbABlACAAcABhAHkAbABhAGcAXwBvAHAAdABpAG8AbgBfAGUAcABzAGkAbABvAG4ALAAgAGQAbwB1AGIAbABlACAAcABhAHkAXwBsAGEAZwBfAG8AcAB0AGkAbwBuAF8AYQBkAGQAbwBuAF8AcgBhAHQAZQApAA0ACgAgACAAIAAgACAAIAAgACAAewANAAoAIAAgACAAIAAgACAAIAAgACAAIAAgACAADQAKACAAIAAgACAAIAAgACAAIAAgACAAIAAgAFIAdgBMAGkAcwB0ACAAcwBwAHIAZQBhAGQAXwB1AG4AZABlAHIAbAB5AGkAbgBnAF8AdgBhAGwAdQBlAF8AbABpAHMAdAA7AA0ACgAgACAAIAAgACAAIAAgACAAIAAgACAAIABSAHYATABpAHMAdAAgAGwAbwBuAGcAXwB1AG4AZABlAHIAbAB5AGkAbgBnAF8AdgBhAGwAdQBlAF8AbABpAHMAdAA7AA0ACgAgACAAIAAgACAAIAAgACAAIAAgACAAIABSAHYATABpAHMAdAAgAHMAaABvAHIAdABfAHUAbgBkAGUAcgBsAHkAaQBuAGcAXwB2AGEAbAB1AGUAXwBsAGkAcwB0ADsADQAKACAAIAAgACAAIAAgACAAIAAgACAAIAAgAGkAZgAgACgAIgBTAEgATwBSAFQALQBMAE8ATgBHACIAIAA9AD0AIABkAGUAYwBvAG0AcABvAHMAaQB0AGkAbwBuAF8AdAB5AHAAZQApAA0ACgAgACAAIAAgACAAIAAgACAAIAAgACAAIAB7AA0ACgAgACAAIAAgACAAIAAgACAAIAAgACAAIAAgACAAIAAgAGwAbwBuAGcAXwB1AG4AZABlAHIAbAB5AGkAbgBnAF8AdgBhAGwAdQBlAF8AbABpAHMAdAAgAD0AIABsAG8AbgBnAF8AdQBuAGQAZQByAGwAeQBpAG4AZwBfAGwAaQBzAHQALgBWAGEAbAB1AGUATABpAHMAdAAoAHMAYwBoAGUAZAB1AGwAZQAuAFIAZQBzAGUAdABEAGEAdABlAEwAaQBzAHQAKAApACkAOwANAAoAIAAgACAAIAAgACAAIAAgACAAIAAgACAAIAAgACAAIABzAGgAbwByAHQAXwB1AG4AZABlAHIAbAB5AGkAbgBnAF8AdgBhAGwAdQBlAF8AbABpAHMAdAAgAD0AIABzAGgAbwByAHQAXwB1AG4AZABlAHIAbAB5AGkAbgBnAF8AbABpAHMAdAAuAFYAYQBsAHUAZQBMAGkAcwB0ACgAcwBjAGgAZQBkAHUAbABlAC4AUgBlAHMAZQB0AEQAYQB0AGUATABpAHMAdAAoACkAKQA7AA0ACgAgACAAIAAgACAAIAAgACAAIAAgACAAIAAgACAAIAAgAHMAcAByAGUAYQBkAF8AdQBuAGQAZQByAGwAeQBpAG4AZwBfAHYAYQBsAHUAZQBfAGwAaQBzAHQAIAA9ACAAbABvAG4AZwBfAHUAbgBkAGUAcgBsAHkAaQBuAGcAXwB2AGEAbAB1AGUAXwBsAGkAcwB0ACAALQAgAHMAaABvAHIAdABfAHUAbgBkAGUAcgBsAHkAaQBuAGcAXwB2AGEAbAB1AGUAXwBsAGkAcwB0ADsADQAKACAAIAAgACAAIAAgACAAIAAgACAAIAAgAH0ADQAKACAAIAAgACAAIAAgACAAIAAgACAAIAAgAGUAbABzAGUAIABpAGYAIAAoACIATABPAE4ARwAtAFMAUABSAEUAQQBEACIAIAA9AD0AIABkAGUAYwBvAG0AcABvAHMAaQB0AGkAbwBuAF8AdAB5AHAAZQApAA0ACgAgACAAIAAgACAAIAAgACAAIAAgACAAIAB7AA0ACgAgACAAIAAgACAAIAAgACAAIAAgACAAIAAgACAAIAAgAHMAcAByAGUAYQBkAF8AdQBuAGQAZQByAGwAeQBpAG4AZwBfAHYAYQBsAHUAZQBfAGwAaQBzAHQAIAA9ACAAcwBwAHIAZQBhAGQAXwB1AG4AZABlAHIAbAB5AGkAbgBnAF8AbABpAHMAdAAuAFYAYQBsAHUAZQBMAGkAcwB0ACgAcwBjAGgAZQBkAHUAbABlAC4AUgBlAHMAZQB0AEQAYQB0AGUATABpAHMAdAAoACkAKQA7AA0ACgAgACAAIAAgACAAIAAgACAAIAAgACAAIAAgACAAIAAgAGwAbwBuAGcAXwB1AG4AZABlAHIAbAB5AGkAbgBnAF8AdgBhAGwAdQBlAF8AbABpAHMAdAAgAD0AIABsAG8AbgBnAF8AdQBuAGQAZQByAGwAeQBpAG4AZwBfAGwAaQBzAHQALgBWAGEAbAB1AGUATABpAHMAdAAoAHMAYwBoAGUAZAB1AGwAZQAuAFIAZQBzAGUAdABEAGEAdABlAEwAaQBzAHQAKAApACkAOwANAAoAIAAgACAAIAAgACAAIAAgACAAIAAgACAAIAAgACAAIABzAGgAbwByAHQAXwB1AG4AZABlAHIAbAB5AGkAbgBnAF8AdgBhAGwAdQBlAF8AbABpAHMAdAAgAD0AIABsAG8AbgBnAF8AdQBuAGQAZQByAGwAeQBpAG4AZwBfAHYAYQBsAHUAZQBfAGwAaQBzAHQAIAAtACAAcwBwAHIAZQBhAGQAXwB1AG4AZABlAHIAbAB5AGkAbgBnAF8AdgBhAGwAdQBlAF8AbABpAHMAdAA7AA0ACgAgACAAIAAgACAAIAAgACAAIAAgACAAIAB9AA0ACgAgACAAIAAgACAAIAAgACAAIAAgACAAIABlAGwAcwBlACAAaQBmACAAKAAiAFMASABPAFIAVAAtAFMAUABSAEUAQQBEACIAIAA9AD0AIABkAGUAYwBvAG0AcABvAHMAaQB0AGkAbwBuAF8AdAB5AHAAZQApAA0ACgAgACAAIAAgACAAIAAgACAAIAAgACAAIAB7AA0ACgAgACAAIAAgACAAIAAgACAAIAAgACAAIAAgACAAIAAgAHMAcAByAGUAYQBkAF8AdQBuAGQAZQByAGwAeQBpAG4AZwBfAHYAYQBsAHUAZQBfAGwAaQBzAHQAIAA9ACAAcwBwAHIAZQBhAGQAXwB1AG4AZABlAHIAbAB5AGkAbgBnAF8AbABpAHMAdAAuAFYAYQBsAHUAZQBMAGkAcwB0ACgAcwBjAGgAZQBkAHUAbABlAC4AUgBlAHMAZQB0AEQAYQB0AGUATABpAHMAdAAoACkAKQA7AA0ACgAgACAAIAAgACAAIAAgACAAIAAgACAAIAAgACAAIAAgAHMAaABvAHIAdABfAHUAbgBkAGUAcgBsAHkAaQBuAGcAXwB2AGEAbAB1AGUAXwBsAGkAcwB0ACAAPQAgAHMAaABvAHIAdABfAHUAbgBkAGUAcgBsAHkAaQBuAGcAXwBsAGkAcwB0AC4AVgBhAGwAdQBlAEwAaQBzAHQAKABzAGMAaABlAGQAdQBsAGUALgBSAGUAcwBlAHQARABhAHQAZQBMAGkAcwB0ACgAKQApADsADQAKACAAIAAgACAAIAAgACAAIAAgACAAIAAgACAAIAAgACAAbABvAG4AZwBfAHUAbgBkAGUAcgBsAHkAaQBuAGcAXwB2AGEAbAB1AGUAXwBsAGkAcwB0ACAAPQAgAHMAcAByAGUAYQBkAF8AdQBuAGQAZQByAGwAeQBpAG4AZwBfAHYAYQBsAHUAZQBfAGwAaQBzAHQAIAArACAAcwBoAG8AcgB0AF8AdQBuAGQAZQByAGwAeQBpAG4AZwBfAHYAYQBsAHUAZQBfAGwAaQBzAHQAOwANAAoAIAAgACAAIAAgACAAIAAgACAAIAAgACAAfQANAAoAIAAgACAAIAAgACAAIAAgACAAIAAgACAAZQBsAHMAZQAgAGkAZgAgACgAIgBTAEgATwBSAFQALQBMAE8ATgBHAC0AUwBQAFIARQBBAEQAIgAgAD0APQAgAGQAZQBjAG8AbQBwAG8AcwBpAHQAaQBvAG4AXwB0AHkAcABlACkADQAKACAAIAAgACAAIAAgACAAIAAgACAAIAAgAHsADQAKACAAIAAgACAAIAAgACAAIAAgACAAIAAgACAAIAAgACAAcwBwAHIAZQBhAGQAXwB1AG4AZABlAHIAbAB5AGkAbgBnAF8AdgBhAGwAdQBlAF8AbABpAHMAdAAgAD0AIABzAHAAcgBlAGEAZABfAHUAbgBkAGUAcgBsAHkAaQBuAGcAXwBsAGkAcwB0AC4AVgBhAGwAdQBlAEwAaQBzAHQAKABzAGMAaABlAGQAdQBsAGUALgBSAGUAcwBlAHQARABhAHQAZQBMAGkAcwB0ACgAKQApADsADQAKACAAIAAgACAAIAAgACAAIAAgACAAIAAgACAAIAAgACAAbABvAG4AZwBfAHUAbgBkAGUAcgBsAHkAaQBuAGcAXwB2AGEAbAB1AGUAXwBsAGkAcwB0ACAAPQAgAGwAbwBuAGcAXwB1AG4AZABlAHIAbAB5AGkAbgBnAF8AbABpAHMAdAAuAFYAYQBsAHUAZQBMAGkAcwB0ACgAcwBjAGgAZQBkAHUAbABlAC4AUgBlAHMAZQB0AEQAYQB0AGUATABpAHMAdAAoACkAKQA7AA0ACgAgACAAIAAgACAAIAAgACAAIAAgACAAIAAgACAAIAAgAHMAaABvAHIAdABfAHUAbgBkAGUAcgBsAHkAaQBuAGcAXwB2AGEAbAB1AGUAXwBsAGkAcwB0ACAAPQAgAHMAaABvAHIAdABfAHUAbgBkAGUAcgBsAHkAaQBuAGcAXwBsAGkAcwB0AC4AVgBhAGwAdQBlAEwAaQBzAHQAKABzAGMAaABlAGQAdQBsAGUALgBSAGUAcwBlAHQARABhAHQAZQBMAGkAcwB0ACgAKQApADsADQAKACAAIAAgACAAIAAgACAAIAAgACAAIAAgAH0ADQAKACAAIAAgACAAIAAgACAAIAAgACAAIAAgAGUAbABzAGUADQAKACAAIAAgACAAIAAgACAAIAAgACAAIAAgACAAIAAgACAAdABoAHIAbwB3ACAAbgBlAHcAIABFAHgAYwBlAHAAdABpAG8AbgAoACIAVQBuAGsAbgBvAHcAbgAgAGQAZQBjAG8AbQBwAG8AcwBpAHQAaQBvAG4AIAB0AHkAcABlADoAIAAiACAAKwAgAGQAZQBjAG8AbQBwAG8AcwBpAHQAaQBvAG4AXwB0AHkAcABlACkAOwANAAoAIAAgACAAIAAgACAAIAAgACAAIAAgACAADQAKACAAIAAgACAAIAAgACAAIAAgACAAIAAgAFIAdgBMAGkAcwB0ACAAYwBhAHAAXwBsAG8AbgBnAF8AdQBuAGQAZQByAGwAeQBpAG4AZwBfAHYAYQBsAHUAZQBfAGwAaQBzAHQAIAA9ACAAbABvAG4AZwBfAHUAbgBkAGUAcgBsAHkAaQBuAGcAXwB2AGEAbAB1AGUAXwBsAGkAcwB0AA0ACgAgACAAIAAgACAAIAAgACAAIAAgACAAIAAgACAAIAAgACAAIAAgACAAIAAgACAAIAAgACAAIAAgACAAIAAgACAAIAAgACAAIAAgACAAIAAgACAAIAAgACAAIAAgACAAIAAgACAAIAAgAC0AIABtAGEAdABoAF8AZgB1AG4AYwB0AGkAbwBuAHMALgBBAHAAcABsAHkAQwBhAHAATABpAHMAdAAoAGwAbwBuAGcAXwB1AG4AZABlAHIAbAB5AGkAbgBnAF8AdgBhAGwAdQBlAF8AbABpAHMAdAAsACAAbABvAG4AZwBfAHUAbgBkAGUAcgBsAHkAaQBuAGcAXwBjAGEAcABfAGwAaQBzAHQAKQA7AA0ACgAgACAAIAAgACAAIAAgACAAIAAgACAAIABSAHYATABpAHMAdAAgAHAAdQB0AF8AcwBoAG8AcgB0AF8AdQBuAGQAZQByAGwAeQBpAG4AZwBfAHYAYQBsAHUAZQBfAGwAaQBzAHQAIAA9ACAAbQBhAHQAaABfAGYAdQBuAGMAdABpAG8AbgBzAC4AQQBwAHAAbAB5AEYAbABvAG8AcgBMAGkAcwB0ACgAcwBoAG8AcgB0AF8AdQBuAGQAZQByAGwAeQBpAG4AZwBfAHYAYQBsAHUAZQBfAGwAaQBzAHQALAAgAHMAaABvAHIAdABfAHUAbgBkAGUAcgBsAHkAaQBuAGcAXwBmAGwAbwBvAHIAXwBsAGkAcwB0ACkAIAANAAoAIAAgACAAIAAgACAAIAAgACAAIAAgACAAIAAgACAAIAAgACAAIAAgACAAIAAgACAAIAAgACAAIAAgACAAIAAgACAAIAAgACAAIAAgACAAIAAgACAAIAAgACAAIAAgACAAIAAgACAAIAAgAC0AIABzAGgAbwByAHQAXwB1AG4AZABlAHIAbAB5AGkAbgBnAF8AdgBhAGwAdQBlAF8AbABpAHMAdAA7AA0ACgAgACAAIAAgACAAIAAgACAAIAAgACAAIABSAHYATABpAHMAdAAgAGwAZQB2AGUAcgBhAGcAZQBkAF8AcwBwAHIAZQBhAGQAXwBsAGkAcwB0ACAAPQAgAGwAZQB2AGUAcgBhAGcAZQBfAGwAaQBzAHQAIAAqACAAKABzAHAAcgBlAGEAZABfAHUAbgBkAGUAcgBsAHkAaQBuAGcAXwB2AGEAbAB1AGUAXwBsAGkAcwB0ACAALQAgAGMAYQBwAF8AbABvAG4AZwBfAHUAbgBkAGUAcgBsAHkAaQBuAGcAXwB2AGEAbAB1AGUAXwBsAGkAcwB0AA0ACgAgACAAIAAgACAAIAAgACAAIAAgACAAIAAgACAAIAAgAC0AIABwAHUAdABfAHMAaABvAHIAdABfAHUAbgBkAGUAcgBsAHkAaQBuAGcAXwB2AGEAbAB1AGUAXwBsAGkAcwB0ACAAKwAgAHMAcAByAGUAYQBkAF8AbABpAHMAdAApADsAIAAgACAAIAAgACAAIAAgAA0ACgAgACAAIAAgACAAIAAgACAAIAAgACAAIABSAHYATABpAHMAdAAgAHIAYQB3AF8AcgBhAHQAZQBfAGwAaQBzAHQAIAA9ACAAbQBhAHQAaABfAGYAdQBuAGMAdABpAG8AbgBzAC4AQQBwAHAAbAB5AEMAYQBwAE4ARgBsAG8AbwByAEwAaQBzAHQAKABsAGUAdgBlAHIAYQBnAGUAZABfAHMAcAByAGUAYQBkAF8AbABpAHMAdAAsACAAYwBvAHUAcABvAG4AXwBjAGEAcABfAGwAaQBzAHQALAAgAGMAbwB1AHAAbwBuAF8AZgBsAG8AbwByAF8AbABpAHMAdAApADsADQAKAA0ACgAgACAAIAAgACAAIAAgACAAIAAgACAAIABSAHYATABpAHMAdAAgAHAAcgBvAHgAeQBfAGYAbABvAG8AcgBfAHIAYQB0AGUAXwBsAGkAcwB0ACAAPQAgAG0AYQB0AGgAXwBmAHUAbgBjAHQAaQBvAG4AcwAuAEEAcABwAGwAeQBGAGwAbwBvAHIATABpAHMAdAAoAGwAZQB2AGUAcgBhAGcAZQBkAF8AcwBwAHIAZQBhAGQAXwBsAGkAcwB0ACwAIABsAGUAdgBlAHIAYQBnAGUAXwBsAGkAcwB0ACAAKgAgAHAAcgBvAHgAeQBfAGYAbABvAG8AcgBfAGwAaQBzAHQAKQAgAC0AIABsAGUAdgBlAHIAYQBnAGUAZABfAHMAcAByAGUAYQBkAF8AbABpAHMAdAA7AA0ACgAgACAAIAAgACAAIAAgACAAIAAgACAAIABMAGUAZwAgAHAAcgBvAHgAeQBfAGYAbABvAG8AcgBfAGwAZQBnACAAPQAgAGwAZQBnAF8AZgB1AG4AYwB0AGkAbwBuAHMALgBDAHIAZQBhAHQAZQBTAHQAYQBuAGQAYQByAGQATABlAGcARgByAG8AbQBSAGEAdABlAEwAaQBzAHQAKAAiAFAAcgBvAHgAeQAgAGYAbABvAG8AcgAiACwAIABjAHUAcgByAGUAbgBjAHkALAAgAGMAdQByAHIAZQBuAGMAeQAsACAALQBwAGEAeQBfAG8AcgBfAHIAZQBjAGUAaQB2AGUALAAgAG4AbwBtAGkAbgBhAGwAXwBsAGkAcwB0ACwAIABzAGMAaABlAGQAdQBsAGUALAAgAHAAcgBvAHgAeQBfAGYAbABvAG8AcgBfAHIAYQB0AGUAXwBsAGkAcwB0ACkAOwANAAoADQAKACAAIAAgACAAIAAgACAAIAAgACAAIAAgAEwAaQBzAHQAPABSAHYAPgAgAGEAZABhAHAAdABhAHQAaQB2AGUAXwBmAGwAbwBvAHIAXwByAGEAdABlAF8AbABpAHMAdAAgAD0AIABuAGUAdwAgAEwAaQBzAHQAPABSAHYAPgAoACkAOwANAAoAIAAgACAAIAAgACAAIAAgACAAIAAgACAATABpAHMAdAA8AFIAdgA+ACAAcABhAHkAXwBsAGEAZwBfAHIAYQB0AGUAXwBsAGkAcwB0ACAAPQAgAG4AZQB3ACAATABpAHMAdAA8AFIAdgA+ACgAKQA7AA0ACgANAAoAIAAgACAAIAAgACAAIAAgACAAIAAgACAAUgB2ACAAbgB1AG0AYgBlAHIAXwBvAGYAXwByAGUAbQBhAGkAbgBpAG4AZwBfAGYAbABvAG8AcgBzACAAPQAgAG4AdQBtAGIAZQByAF8AbwBmAF8AZgBsAG8AbwByAHMAOwANAAoAIAAgACAAIAAgACAAIAAgACAAIAAgACAAUgB2ACAAcgBlAG0AYQBpAG4AaQBuAGcAXwBmAGwAbwBvAHIAcwBfAGkAbgBkAGkAYwBhAHQAbwByACAAPQAgAG4AdQBtAGIAZQByAF8AbwBmAF8AZgBsAG8AbwByAHMAIAA+AD0AIAAxAC4AMAAgAD8AIAAxAC4AMAAgADoAIAAwAC4AMAA7AA0ACgAgACAAIAAgACAAIAAgACAAIAAgACAAIABSAHYAIAByAGUAdgBlAHIAcwBlAF8AbgB1AG0AYgBlAHIAXwBvAGYAXwByAGUAbQBhAGkAbgBpAG4AZwBfAGYAbABvAG8AcgBzACAAPQAgAG4AdQBtAGIAZQByAF8AbwBmAF8AZgBsAG8AbwByAHMAOwANAAoAIAAgACAAIAAgACAAIAAgACAAIAAgACAAUgB2ACAAcgBlAHYAZQByAHMAZQBfAHIAZQBtAGEAaQBuAGkAbgBnAF8AZgBsAG8AbwByAHMAXwBpAG4AZABpAGMAYQB0AG8AcgAgAD0AIABuAHUAbQBiAGUAcgBfAG8AZgBfAGYAbABvAG8AcgBzACAAPgA9ACAAMQAuADAAIAA/ACAAMQAuADAAIAA6ACAAMAAuADAAOwANAAoAIAAgACAAIAAgACAAIAAgACAAIAAgACAAUgB2ACAAcABhAHkAXwBsAGEAZwBfAGIAYQBjAGsAXwBhAG0AbwB1AG4AdAAgAD0AIAAwAC4AMAA7AA0ACgAgACAAIAAgACAAIAAgACAAIAAgACAAIABSAHYAIABvAHAAdABpAG8AbgBfAHAAYQB5AF8AbABhAGcAXwBiAGEAYwBrAF8AYQBtAG8AdQBuAHQAIAA9ACAAMAAuADAAOwANAAoADQAKACAAIAAgACAAIAAgACAAIAAgACAAIAAgAEQAaQBnAGkAdABhAGwAUwBtAG8AbwB0AGgAaQBuAGcAIABhAGQAYQBwAHQAYQB0AGkAdgBlAF8AZgBsAG8AbwByAF8AcwBtAG8AbwB0AGgAaQBuAGcAIAA9ACAAbQBhAHQAaABfAGYAdQBuAGMAdABpAG8AbgBzAC4AQwByAGUAYQB0AGUARABpAGcAaQB0AGEAbABTAG0AbwBvAHQAaABpAG4AZwAoAHAAYQB5AF8AbwByAF8AcgBlAGMAZQBpAHYAZQAgACoAIABhAGQAYQBwAHQAYQB0AGkAdgBlAF8AZgBsAG8AbwByAF8AZQBwAHMAaQBsAG8AbgAsACAARABpAGcAaQB0AGEAbABTAG0AbwBvAHQAaABpAG4AZwAuAFMAaABpAGYAdABUAHkAcABlAC4AawBBAGIAcwBvAGwAdQB0AGUAKQA7AA0ACgAgACAAIAAgACAAIAAgACAAIAAgACAAIABEAGkAZwBpAHQAYQBsAFMAbQBvAG8AdABoAGkAbgBnACAAcABhAHkAbABhAGcAXwBvAHAAdABpAG8AbgBfAHMAbQBvAG8AdABoAGkAbgBnACAAPQAgAG0AYQB0AGgAXwBmAHUAbgBjAHQAaQBvAG4AcwAuAEMAcgBlAGEAdABlAEQAaQBnAGkAdABhAGwAUwBtAG8AbwB0AGgAaQBuAGcAKAAtAHAAYQB5AF8AbwByAF8AcgBlAGMAZQBpAHYAZQAgACoAIABwAGEAeQBsAGEAZwBfAG8AcAB0AGkAbwBuAF8AZQBwAHMAaQBsAG8AbgAsACAARABpAGcAaQB0AGEAbABTAG0AbwBvAHQAaABpAG4AZwAuAFMAaABpAGYAdABUAHkAcABlAC4AawBBAGIAcwBvAGwAdQB0AGUAKQA7AA0ACgAgACAAIAAgACAAIAAgACAAIAAgACAAIABEAGkAZwBpAHQAYQBsAFMAbQBvAG8AdABoAGkAbgBnACAAcgBlAG0AYQBpAG4AaQBuAGcAXwBmAGwAbwBvAHIAcwBfAGkAbgBkAGkAYwBhAHQAbwByAF8AcwBtAG8AbwB0AGgAaQBuAGcAIAA9ACAAbQBhAHQAaABfAGYAdQBuAGMAdABpAG8AbgBzAC4AQwByAGUAYQB0AGUARABpAGcAaQB0AGEAbABTAG0AbwBvAHQAaABpAG4AZwAoAC0AMQAuADAALAAgADEAZQAtADEANAAsACAARABpAGcAaQB0AGEAbABTAG0AbwBvAHQAaABpAG4AZwAuAFMAaABpAGYAdABUAHkAcABlAC4AawBBAGIAcwBvAGwAdQB0AGUAKQA7AA0ACgANAAoAIAAgACAAIAAgACAAIAAgACAAIAAgACAAaQBuAHQAIABuAHUAbQBiAGUAcgBfAG8AZgBfAGMAbwB1AHAAbwBuAHMAIAA9ACAAcgBhAHcAXwByAGEAdABlAF8AbABpAHMAdAAuAFMAaQB6AGUAKAApADsADQAKACAAIAAgACAAIAAgACAAIAAgACAAIAAgAEQAbwB1AGIAbABlAEwAaQBzAHQAIAB5AGUAYQByAF8AZgByAGEAYwB0AGkAbwBuAF8AbABpAHMAdAAgAD0AIABzAGMAaABlAGQAdQBsAGUALgBZAGUAYQByAEYAcgBhAGMAdABpAG8AbgBMAGkAcwB0ACgAKQA7AA0ACgAgACAAIAAgACAAIAAgACAAIAAgACAAIABmAG8AcgAgACgAaQBuAHQAIABpACAAPQAgADAAOwAgAGkAIAA8ACAAbgB1AG0AYgBlAHIAXwBvAGYAXwBjAG8AdQBwAG8AbgBzADsAIAArACsAaQApAA0ACgAgACAAIAAgACAAIAAgACAAIAAgACAAIAB7AA0ACgAgACAAIAAgACAAIAAgACAAIAAgACAAIAAgACAAIAAgAFIAdgAgAGEAZABhAHAAdABhAHQAaQB2AGUAXwBmAGwAbwBvAHIAXwByAGEAdABlACAAPQAgAG0AYQB0AGgAXwBmAHUAbgBjAHQAaQBvAG4AcwAuAE0AYQB4ACgAYQBkAGEAcAB0AGEAdABpAHYAZQBfAGYAbABvAG8AcgBfAGwAaQBzAHQAWwBpAF0AIAAtACAAcgBhAHcAXwByAGEAdABlAF8AbABpAHMAdABbAGkAXQAsACAAMAAuADAAKQAgACoAIAByAGUAbQBhAGkAbgBpAG4AZwBfAGYAbABvAG8AcgBzAF8AaQBuAGQAaQBjAGEAdABvAHIAOwANAAoAIAAgACAAIAAgACAAIAAgACAAIAAgACAAIAAgACAAIABSAHYAIABwAGEAeQBfAGwAYQBnAF8AcgBhAHQAZQAgAD0AIABtAGEAdABoAF8AZgB1AG4AYwB0AGkAbwBuAHMALgBNAGEAeAAoAHAAYQB5AF8AbABhAGcAXwBiAGEAcgByAGkAZQByAF8AbABpAHMAdABbAGkAXQAgAC0AIAByAGEAdwBfAHIAYQB0AGUAXwBsAGkAcwB0AFsAaQBdACwAIAAwAC4AMAApACAAKgAgACgAMQAuADAAIAAtACAAcgBlAHYAZQByAHMAZQBfAHIAZQBtAGEAaQBuAGkAbgBnAF8AZgBsAG8AbwByAHMAXwBpAG4AZABpAGMAYQB0AG8AcgApADsADQAKAA0ACgAgACAAIAAgACAAIAAgACAAIAAgACAAIAAgACAAIAAgAHAAYQB5AF8AbABhAGcAXwBiAGEAYwBrAF8AYQBtAG8AdQBuAHQAIAA9ACAAcABhAHkAXwBsAGEAZwBfAGIAYQBjAGsAXwBhAG0AbwB1AG4AdAAgACsAIABwAGEAeQBfAGwAYQBnAF8AcgBhAHQAZQAgACoAIAB5AGUAYQByAF8AZgByAGEAYwB0AGkAbwBuAF8AbABpAHMAdABbAGkAXQAgACoAIABuAG8AbQBpAG4AYQBsAF8AbABpAHMAdABbAGkAXQA7AA0ACgAgACAAIAAgACAAIAAgACAAIAAgACAAIAAgACAAIAAgAG8AcAB0AGkAbwBuAF8AcABhAHkAXwBsAGEAZwBfAGIAYQBjAGsAXwBhAG0AbwB1AG4AdAAgAD0AIABvAHAAdABpAG8AbgBfAHAAYQB5AF8AbABhAGcAXwBiAGEAYwBrAF8AYQBtAG8AdQBuAHQAIAArACAADQAKACAAIAAgACAAIAAgACAAIAAgACAAIAAgACAAIAAgACAAIAAgACAAIAAoAHAAYQB5AF8AbABhAGcAXwByAGEAdABlACAAKgAgAHkAZQBhAHIAXwBmAHIAYQBjAHQAaQBvAG4AXwBsAGkAcwB0AFsAaQBdACAAKwAgAGwAZQB2AGUAcgBhAGcAZQBfAGwAaQBzAHQAWwBpAF0AIAAqACAAcABhAHkAXwBsAGEAZwBfAG8AcAB0AGkAbwBuAF8AYQBkAGQAbwBuAF8AcgBhAHQAZQAgACoAIABSAGUAcwBpAGQAdQBhAGwARABhAHkAYwBvAHUAbgB0AEYAcgBhAGMAdABpAG8AbgAoAHMAYwBoAGUAZAB1AGwAZQAsACAAaQApACkAIAAqACAAbgBvAG0AaQBuAGEAbABfAGwAaQBzAHQAWwBpAF0AOwANAAoADQAKACAAIAAgACAAIAAgACAAIAAgACAAIAAgACAAIAAgACAAYQBkAGEAcAB0AGEAdABpAHYAZQBfAGYAbABvAG8AcgBfAHIAYQB0AGUAXwBsAGkAcwB0AC4AQQBkAGQAKABhAGQAYQBwAHQAYQB0AGkAdgBlAF8AZgBsAG8AbwByAF8AcgBhAHQAZQApADsADQAKACAAIAAgACAAIAAgACAAIAAgACAAIAAgACAAIAAgACAAcABhAHkAXwBsAGEAZwBfAHIAYQB0AGUAXwBsAGkAcwB0AC4AQQBkAGQAKABwAGEAeQBfAGwAYQBnAF8AcgBhAHQAZQApADsADQAKAA0ACgAgACAAIAAgACAAIAAgACAAIAAgACAAIAAgACAAIAAgAFIAdgAgAHIAYQB3AF8AcgBhAHQAZQBfAGkAbgBkAGkAYwBhAHQAbwByACAAPQAgAG0AYQB0AGgAXwBmAHUAbgBjAHQAaQBvAG4AcwAuAEwAZQBzAHMAZQByAEkAbgBkAGkAYwBhAHQAbwByACgAcgBhAHcAXwByAGEAdABlAF8AbABpAHMAdABbAGkAXQAgAC8AIABsAGUAdgBlAHIAYQBnAGUAXwBsAGkAcwB0AFsAaQBdACwAIABhAGQAYQBwAHQAYQB0AGkAdgBlAF8AZgBsAG8AbwByAF8AbABpAHMAdABbAGkAXQAgAC8AIABsAGUAdgBlAHIAYQBnAGUAXwBsAGkAcwB0AFsAaQBdACwAIABhAGQAYQBwAHQAYQB0AGkAdgBlAF8AZgBsAG8AbwByAF8AcwBtAG8AbwB0AGgAaQBuAGcAKQA7AA0ACgAgACAAIAAgACAAIAAgACAAIAAgACAAIAAgACAAIAAgAFIAdgAgAG8AcAB0AGkAbwBuAF8AcgBhAHcAXwByAGEAdABlAF8AaQBuAGQAaQBjAGEAdABvAHIAIAA9ACAAbQBhAHQAaABfAGYAdQBuAGMAdABpAG8AbgBzAC4ATABlAHMAcwBlAHIASQBuAGQAaQBjAGEAdABvAHIAKAByAGEAdwBfAHIAYQB0AGUAXwBsAGkAcwB0AFsAaQBdACAALwAgAGwAZQB2AGUAcgBhAGcAZQBfAGwAaQBzAHQAWwBpAF0ALAAgAGEAZABhAHAAdABhAHQAaQB2AGUAXwBmAGwAbwBvAHIAXwBsAGkAcwB0AFsAaQBdACAALwAgAGwAZQB2AGUAcgBhAGcAZQBfAGwAaQBzAHQAWwBpAF0ALAAgAHAAYQB5AGwAYQBnAF8AbwBwAHQAaQBvAG4AXwBzAG0AbwBvAHQAaABpAG4AZwApADsADQAKAA0ACgAgACAAIAAgACAAIAAgACAAIAAgACAAIAAgACAAIAAgAG4AdQBtAGIAZQByAF8AbwBmAF8AcgBlAG0AYQBpAG4AaQBuAGcAXwBmAGwAbwBvAHIAcwAgAD0AIABtAGEAdABoAF8AZgB1AG4AYwB0AGkAbwBuAHMALgBNAGEAeAAoAG4AdQBtAGIAZQByAF8AbwBmAF8AcgBlAG0AYQBpAG4AaQBuAGcAXwBmAGwAbwBvAHIAcwAgAC0AIAByAGEAdwBfAHIAYQB0AGUAXwBpAG4AZABpAGMAYQB0AG8AcgAsACAAMAAuADAAKQA7AA0ACgAgACAAIAAgACAAIAAgACAAIAAgACAAIAAgACAAIAAgAHIAZQB2AGUAcgBzAGUAXwBuAHUAbQBiAGUAcgBfAG8AZgBfAHIAZQBtAGEAaQBuAGkAbgBnAF8AZgBsAG8AbwByAHMAIAA9ACAAbQBhAHQAaABfAGYAdQBuAGMAdABpAG8AbgBzAC4ATQBhAHgAKAByAGUAdgBlAHIAcwBlAF8AbgB1AG0AYgBlAHIAXwBvAGYAXwByAGUAbQBhAGkAbgBpAG4AZwBfAGYAbABvAG8AcgBzACAALQAgAG8AcAB0AGkAbwBuAF8AcgBhAHcAXwByAGEAdABlAF8AaQBuAGQAaQBjAGEAdABvAHIALAAgADAALgAwACkAOwANAAoADQAKACAAIAAgACAAIAAgACAAIAAgACAAIAAgACAAIAAgACAAcgBlAG0AYQBpAG4AaQBuAGcAXwBmAGwAbwBvAHIAcwBfAGkAbgBkAGkAYwBhAHQAbwByACAAPQAgAG0AYQB0AGgAXwBmAHUAbgBjAHQAaQBvAG4AcwAuAEcAcgBlAGEAdABlAHIATwByAEUAcQB1AGEAbABJAG4AZABpAGMAYQB0AG8AcgAoAG4AdQBtAGIAZQByAF8AbwBmAF8AcgBlAG0AYQBpAG4AaQBuAGcAXwBmAGwAbwBvAHIAcwAsACAAMQAuADAALAAgAHIAZQBtAGEAaQBuAGkAbgBnAF8AZgBsAG8AbwByAHMAXwBpAG4AZABpAGMAYQB0AG8AcgBfAHMAbQBvAG8AdABoAGkAbgBnACkAOwANAAoAIAAgACAAIAAgACAAIAAgACAAIAAgACAAIAAgACAAIAByAGUAdgBlAHIAcwBlAF8AcgBlAG0AYQBpAG4AaQBuAGcAXwBmAGwAbwBvAHIAcwBfAGkAbgBkAGkAYwBhAHQAbwByACAAPQAgAG0AYQB0AGgAXwBmAHUAbgBjAHQAaQBvAG4AcwAuAEcAcgBlAGEAdABlAHIATwByAEUAcQB1AGEAbABJAG4AZABpAGMAYQB0AG8AcgAoAHIAZQB2AGUAcgBzAGUAXwBuAHUAbQBiAGUAcgBfAG8AZgBfAHIAZQBtAGEAaQBuAGkAbgBnAF8AZgBsAG8AbwByAHMALAAgADEALgAwACwAIAByAGUAbQBhAGkAbgBpAG4AZwBfAGYAbABvAG8AcgBzAF8AaQBuAGQAaQBjAGEAdABvAHIAXwBzAG0AbwBvAHQAaABpAG4AZwApADsADQAKACAAIAAgACAAIAAgACAAIAAgACAAIAAgAH0ADQAKACAAIAAgACAAIAAgACAAIAAgACAAIAAgAEwAZQBnACAAYQBkAGEAcAB0AGEAdABpAHYAZQBfAGYAbABvAG8AcgBfAGwAZQBnACAAPQAgAGwAZQBnAF8AZgB1AG4AYwB0AGkAbwBuAHMALgBDAHIAZQBhAHQAZQBTAHQAYQBuAGQAYQByAGQATABlAGcARgByAG8AbQBSAGEAdABlAEwAaQBzAHQAKAAiAEEAZABhAHAAdABhAHQAaQB2AGUAIABmAGwAbwBvAHIAIgAsACAAYwB1AHIAcgBlAG4AYwB5ACwAIABjAHUAcgByAGUAbgBjAHkALAAgAHAAYQB5AF8AbwByAF8AcgBlAGMAZQBpAHYAZQAsACAAbgBvAG0AaQBuAGEAbABfAGwAaQBzAHQALAAgAHMAYwBoAGUAZAB1AGwAZQAsACAAYQBkAGEAcAB0AGEAdABpAHYAZQBfAGYAbABvAG8AcgBfAHIAYQB0AGUAXwBsAGkAcwB0ACkAOwANAAoAIAAgACAAIAAgACAAIAAgACAAIAAgACAATABlAGcAIABwAGEAeQBfAGwAYQBnAF8AbABlAGcAIAA9ACAAbABlAGcAXwBmAHUAbgBjAHQAaQBvAG4AcwAuAEMAcgBlAGEAdABlAFMAdABhAG4AZABhAHIAZABMAGUAZwBGAHIAbwBtAFIAYQB0AGUATABpAHMAdAAoACIAUABhAHkAIABsAGEAZwAiACwAIABjAHUAcgByAGUAbgBjAHkALAAgAGMAdQByAHIAZQBuAGMAeQAsACAAcABhAHkAXwBvAHIAXwByAGUAYwBlAGkAdgBlACwAIABuAG8AbQBpAG4AYQBsAF8AbABpAHMAdAAsACAAcwBjAGgAZQBkAHUAbABlACwAIABwAGEAeQBfAGwAYQBnAF8AcgBhAHQAZQBfAGwAaQBzAHQAKQA7AA0ACgAgACAAIAAgACAAIAAgACAAIAAgACAAIAANAAoAIAAgACAAIAAgACAAIAAgACAAIAAgACAAUgB2ACAAZgBpAG4AYQBsAF8AbgBvAG0AaQBuAGEAbAAgAD0AIABuAG8AbQBpAG4AYQBsAF8AbABpAHMAdABbAG4AdQBtAGIAZQByAF8AbwBmAF8AYwBvAHUAcABvAG4AcwAgAC0AIAAxAF0AOwANAAoAIAAgACAAIAAgACAAIAAgACAAIAAgACAARABhAHQAZQAgAGYAaQBuAGEAbABfAHAAYQB5AF8AZABhAHQAZQAgAD0AIABzAGMAaABlAGQAdQBsAGUALgBQAGEAeQBEAGEAdABlAEwAaQBzAHQAKAApAFsAbgB1AG0AYgBlAHIAXwBvAGYAXwBjAG8AdQBwAG8AbgBzACAALQAgADEAXQA7AA0ACgANAAoAIAAgACAAIAAgACAAIAAgACAAIAAgACAAQwBvAHUAcABvAG4AIABwAGEAeQBfAGwAYQBnAF8AYgBhAGMAawBfAGMAbwB1AHAAbwBuACAAPQAgAGMAbwB1AHAAbwBuAF8AZgB1AG4AYwB0AGkAbwBuAHMALgBDAHIAZQBhAHQAZQBDAG8AdQBwAG8AbgAoAC0AcABhAHkAXwBvAHIAXwByAGUAYwBlAGkAdgBlACAAKgAgAHAAYQB5AF8AbABhAGcAXwBiAGEAYwBrAF8AYQBtAG8AdQBuAHQALAAgAGYAaQBuAGEAbABfAHAAYQB5AF8AZABhAHQAZQAsACAAZgBpAG4AYQBsAF8AbgBvAG0AaQBuAGEAbAApADsADQAKACAAIAAgACAAIAAgACAAIAAgACAAIAAgAEwAZQBnACAAcABhAHkAXwBsAGEAZwBfAGIAYQBjAGsAXwBsAGUAZwAgAD0AIABsAGUAZwBfAGYAdQBuAGMAdABpAG8AbgBzAC4AQwByAGUAYQB0AGUATABlAGcARgByAG8AbQBDAG8AdQBwAG8AbgAoACIAUABhAHkAIABsAGEAZwAgAGIAYQBjAGsAIgAsACAAYwB1AHIAcgBlAG4AYwB5ACwAIABjAHUAcgByAGUAbgBjAHkALAAgAEYAbABvAHcAVAB5AHAAZQAuAGsAQwBhAHAAaQB0AGEAbAAsACAAcABhAHkAXwBsAGEAZwBfAGIAYQBjAGsAXwBjAG8AdQBwAG8AbgApADsADQAKAA0ACgAgACAAIAAgACAAIAAgACAAIAAgACAAIABSAHYAIABuAG8AbQBpAG4AYQBsAF8AYQB0AF8AcgBpAHMAawAgAD0AIABuAG8AbQBpAG4AYQBsAF8AYQB0AF8AcgBpAHMAawBfAHIAYQB0AGkAbwAgACoAIABmAGkAbgBhAGwAXwBuAG8AbQBpAG4AYQBsADsADQAKACAAIAAgACAAIAAgACAAIAAgACAAIAAgAFIAdgAgAHAAYQB5AF8AbABhAGcAXwBvAHAAdABpAG8AbgBfAGEAbQBvAHUAbgB0ACAAPQAgAHAAYQB5AF8AbwByAF8AcgBlAGMAZQBpAHYAZQAgACoAIABtAGEAdABoAF8AZgB1AG4AYwB0AGkAbwBuAHMALgBNAGEAeAAoAG8AcAB0AGkAbwBuAF8AcABhAHkAXwBsAGEAZwBfAGIAYQBjAGsAXwBhAG0AbwB1AG4AdAAgAC0AIABuAG8AbQBpAG4AYQBsAF8AYQB0AF8AcgBpAHMAawAsACAAMAAuADAAKQA7AA0ACgAgACAAIAAgACAAIAAgACAAIAAgACAAIABDAG8AdQBwAG8AbgAgAHAAYQB5AF8AbABhAGcAXwBvAHAAdABpAG8AbgBfAGMAbwB1AHAAbwBuACAAPQAgAGMAbwB1AHAAbwBuAF8AZgB1AG4AYwB0AGkAbwBuAHMALgBDAHIAZQBhAHQAZQBDAG8AdQBwAG8AbgAoAHAAYQB5AF8AbABhAGcAXwBvAHAAdABpAG8AbgBfAGEAbQBvAHUAbgB0ACwAIABmAGkAbgBhAGwAXwBwAGEAeQBfAGQAYQB0AGUALAAgAGYAaQBuAGEAbABfAG4AbwBtAGkAbgBhAGwAKQA7AA0ACgAgACAAIAAgACAAIAAgACAAIAAgACAAIABMAGUAZwAgAHAAYQB5AF8AbABhAGcAXwBvAHAAdABpAG8AbgBfAGwAZQBnACAAPQAgAGwAZQBnAF8AZgB1AG4AYwB0AGkAbwBuAHMALgBDAHIAZQBhAHQAZQBMAGUAZwBGAHIAbwBtAEMAbwB1AHAAbwBuACgAIgBQAGEAeQAgAGwAYQBnACAAbwBwAHQAaQBvAG4AIgAsACAAYwB1AHIAcgBlAG4AYwB5ACwAIABjAHUAcgByAGUAbgBjAHkALAAgAEYAbABvAHcAVAB5AHAAZQAuAGsAQwBhAHAAaQB0AGEAbAAsACAAcABhAHkAXwBsAGEAZwBfAG8AcAB0AGkAbwBuAF8AYwBvAHUAcABvAG4AKQA7AA0ACgAgACAAIAAgACAAIAAgAA0ACgAgACAAIAAgACAAIAAgACAAIAAgACAAIABMAGkAcwB0ADwATABlAGcAPgAgAGwAZQBnAF8AbABpAHMAdAAgAD0AIABuAGUAdwAgAEwAaQBzAHQAPABMAGUAZwA+ACgAKQAgAHsAIABhAGQAYQBwAHQAYQB0AGkAdgBlAF8AZgBsAG8AbwByAF8AbABlAGcALAAgAHAAYQB5AF8AbABhAGcAXwBsAGUAZwAsACAAcABhAHkAXwBsAGEAZwBfAGIAYQBjAGsAXwBsAGUAZwAsACAAcABhAHkAXwBsAGEAZwBfAG8AcAB0AGkAbwBuAF8AbABlAGcALAAgAHAAcgBvAHgAeQBfAGYAbABvAG8AcgBfAGwAZQBnACAAfQA7AA0ACgAgACAAIAAgACAAIAAgACAAIAAgACAAIABQAHIAbwBkAHUAYwB0ACAAcAByAG8AZAB1AGMAdAAgAD0AIABwAHIAbwBkAHUAYwB0AF8AZgB1AG4AYwB0AGkAbwBuAHMALgBDAHIAZQBhAHQAZQBTAHQAYQBuAGQAYQByAGQAUAByAG8AZAB1AGMAdAAoAHAAcgBvAGQAdQBjAHQAXwBuAGEAbQBlACwAIABsAGUAZwBfAGwAaQBzAHQAKQA7AA0ACgANAAoAIAAgACAAIAAgACAAIAAgACAAIAAgACAASQBuAGYAbwByAG0AYQB0AGkAdgBlAEQAYQB0AGEAIABpAG4AZgBvAHIAbQBhAHQAaQB2AGUAXwBkAGEAdABhACAAPQAgAHAAcgBvAGQAdQBjAHQAXwBmAHUAbgBjAHQAaQBvAG4AcwAuAEMAcgBlAGEAdABlAEUAbQBwAHQAeQBJAG4AZgBvAHIAbQBhAHQAaQB2AGUARABhAHQAYQAoACkAOwANAAoAIAAgACAAIAAgACAAIAAgACAAIAAgACAAaQBuAGYAbwByAG0AYQB0AGkAdgBlAF8AZABhAHQAYQAuAEEAZABkAFAAcgBvAGQAdQBjAHQATABpAHMAdAAoAHAAcgBvAGQAdQBjAHQALgBMAGUAZwBMAGkAcwB0ACgAKQApADsADQAKACAAIAAgACAAIAAgACAAIAAgACAAIAAgAEwAZQBnACAAcgBhAHcAXwByAGEAdABlAF8AbABlAGcAIAA9ACAAbABlAGcAXwBmAHUAbgBjAHQAaQBvAG4AcwAuAEMAcgBlAGEAdABlAFMAdABhAG4AZABhAHIAZABMAGUAZwBGAHIAbwBtAFIAYQB0AGUATABpAHMAdAAoACIAUgBhAHcAIAByAGEAdABlACIALAAgAGMAdQByAHIAZQBuAGMAeQAsACAAYwB1AHIAcgBlAG4AYwB5ACwAIABwAGEAeQBfAG8AcgBfAHIAZQBjAGUAaQB2AGUALAAgAG4AbwBtAGkAbgBhAGwAXwBsAGkAcwB0ACwAIABzAGMAaABlAGQAdQBsAGUALAAgAHIAYQB3AF8AcgBhAHQAZQBfAGwAaQBzAHQAKQA7AA0ACgAgACAAIAAgACAAIAAgACAAIAAgACAAIABpAG4AZgBvAHIAbQBhAHQAaQB2AGUAXwBkAGEAdABhAC4AQQBkAGQAUAByAG8AZAB1AGMAdAAoAHIAYQB3AF8AcgBhAHQAZQBfAGwAZQBnACkAOwANAAoAIAAgACAAIAAgACAAIAAgACAAIAAgACAATABlAGcAIABzAHAAcgBlAGEAZABfAGwAZQBnACAAPQAgAGwAZQBnAF8AZgB1AG4AYwB0AGkAbwBuAHMALgBDAHIAZQBhAHQAZQBTAHQAYQBuAGQAYQByAGQATABlAGcARgByAG8AbQBSAGEAdABlAEwAaQBzAHQAKAAiAFMAcAByAGUAYQBkACIALAAgAGMAdQByAHIAZQBuAGMAeQAsACAAYwB1AHIAcgBlAG4AYwB5ACwAIABwAGEAeQBfAG8AcgBfAHIAZQBjAGUAaQB2AGUALAAgAG4AbwBtAGkAbgBhAGwAXwBsAGkAcwB0ACwAIABzAGMAaABlAGQAdQBsAGUALAAgAHMAcAByAGUAYQBkAF8AdQBuAGQAZQByAGwAeQBpAG4AZwBfAHYAYQBsAHUAZQBfAGwAaQBzAHQAKQA7AA0ACgAgACAAIAAgACAAIAAgACAAIAAgACAAIABpAG4AZgBvAHIAbQBhAHQAaQB2AGUAXwBkAGEAdABhAC4AQQBkAGQAUAByAG8AZAB1AGMAdAAoAHMAcAByAGUAYQBkAF8AbABlAGcAKQA7AA0ACgAgACAAIAAgACAAIAAgACAAIAAgACAAIABMAGUAZwAgAGwAbwBuAGcAXwBsAGUAZwAgAD0AIABsAGUAZwBfAGYAdQBuAGMAdABpAG8AbgBzAC4AQwByAGUAYQB0AGUAUwB0AGEAbgBkAGEAcgBkAEwAZQBnAEYAcgBvAG0AUgBhAHQAZQBMAGkAcwB0ACgAIgBMAG8AbgBnACIALAAgAGMAdQByAHIAZQBuAGMAeQAsACAAYwB1AHIAcgBlAG4AYwB5ACwAIABwAGEAeQBfAG8AcgBfAHIAZQBjAGUAaQB2AGUALAAgAG4AbwBtAGkAbgBhAGwAXwBsAGkAcwB0ACwAIABzAGMAaABlAGQAdQBsAGUALAAgAGwAbwBuAGcAXwB1AG4AZABlAHIAbAB5AGkAbgBnAF8AdgBhAGwAdQBlAF8AbABpAHMAdAApADsADQAKACAAIAAgACAAIAAgACAAIAAgACAAIAAgAGkAbgBmAG8AcgBtAGEAdABpAHYAZQBfAGQAYQB0AGEALgBBAGQAZABQAHIAbwBkAHUAYwB0ACgAbABvAG4AZwBfAGwAZQBnACkAOwANAAoAIAAgACAAIAAgACAAIAAgACAAIAAgACAATABlAGcAIABzAGgAbwByAHQAXwBsAGUAZwAgAD0AIABsAGUAZwBfAGYAdQBuAGMAdABpAG8AbgBzAC4AQwByAGUAYQB0AGUAUwB0AGEAbgBkAGEAcgBkAEwAZQBnAEYAcgBvAG0AUgBhAHQAZQBMAGkAcwB0ACgAIgBTAGgAbwByAHQAIgAsACAAYwB1AHIAcgBlAG4AYwB5ACwAIABjAHUAcgByAGUAbgBjAHkALAAgAHAAYQB5AF8AbwByAF8AcgBlAGMAZQBpAHYAZQAsACAAbgBvAG0AaQBuAGEAbABfAGwAaQBzAHQALAAgAHMAYwBoAGUAZAB1AGwAZQAsACAAcwBoAG8AcgB0AF8AdQBuAGQAZQByAGwAeQBpAG4AZwBfAHYAYQBsAHUAZQBfAGwAaQBzAHQAKQA7AA0ACgAgACAAIAAgACAAIAAgACAAIAAgACAAIABpAG4AZgBvAHIAbQBhAHQAaQB2AGUAXwBkAGEAdABhAC4AQQBkAGQAUAByAG8AZAB1AGMAdAAoAHMAaABvAHIAdABfAGwAZQBnACkAOwANAAoAIAAgACAAIAAgACAAIAAgACAAIAAgACAAcAByAG8AZAB1AGMAdAAuAFMAZQB0AEkAbgBmAG8AcgBtAGEAdABpAHYAZQBEAGEAdABhACgAaQBuAGYAbwByAG0AYQB0AGkAdgBlAF8AZABhAHQAYQApADsADQAKAA0ACgAgACAAIAAgACAAIAAgACAAIAAgACAAIAByAGUAdAB1AHIAbgAgAHAAcgBvAGQAdQBjAHQAOwANAAoAIAAgACAAIAAgACAAIAAgAH0ADQAKAA0ACgAgACAAIAAgACAAIAAgACAAcwB0AGEAdABpAGMAIABkAG8AdQBiAGwAZQAgAFIAZQBzAGkAZAB1AGEAbABEAGEAeQBjAG8AdQBuAHQARgByAGEAYwB0AGkAbwBuACgAUwBjAGgAZQBkAHUAbABlACAAcwBjAGgAZQBkAHUAbABlACwAIABpAG4AdAAgAGkAbgBkAGUAeAApAA0ACgAgACAAIAAgACAAIAAgACAAewANAAoAIAAgACAAIAAgACAAIAAgACAAIAAgACAAaQBuAHQAIABzAGkAegBlACAAPQAgAHMAYwBoAGUAZAB1AGwAZQAuAFMAaQB6AGUAKAApADsADQAKACAAIAAgACAAIAAgACAAIAAgACAAIAAgAGkAZgAgACgAaQBuAGQAZQB4ACAAPQA9ACAAcwBpAHoAZQAgAC0AIAAxACkADQAKACAAIAAgACAAIAAgACAAIAAgACAAIAAgACAAIAAgACAAcgBlAHQAdQByAG4AIAAwADsADQAKACAAIAAgACAAIAAgACAAIAAgACAAIAAgAGQAbwB1AGIAbABlACAAaQBuAGkAdABpAGEAbABfAGQAYQB5AGMAbwB1AG4AdABfAGYAcgBhAGMAdABpAG8AbgAgAD0AIABzAGMAaABlAGQAdQBsAGUALgBZAGUAYQByAEYAcgBhAGMAdABpAG8AbgBMAGkAcwB0ACgAKQBbAGkAbgBkAGUAeABdADsADQAKACAAIAAgACAAIAAgACAAIAAgACAAIAAgAEQAYQB0AGUAIAByAGUAcwBlAHQAIAA9ACAAcwBjAGgAZQBkAHUAbABlAC4AUgBlAHMAZQB0AEQAYQB0AGUATABpAHMAdAAoACkAWwBpAG4AZABlAHgAXQA7AA0ACgAgACAAIAAgACAAIAAgACAAIAAgACAAIABEAGEAdABlACAAcwB0AGEAcgB0ACAAPQAgAHMAYwBoAGUAZAB1AGwAZQAuAFMAdABhAHIAdABEAGEAdABlAEwAaQBzAHQAKAApAFsAaQBuAGQAZQB4AF0AOwANAAoAIAAgACAAIAAgACAAIAAgACAAIAAgACAARABhAHQAZQAgAGUAbgBkACAAPQAgAHMAYwBoAGUAZAB1AGwAZQAuAEUAbgBkAEQAYQB0AGUATABpAHMAdAAoACkAWwBpAG4AZABlAHgAXQA7AA0ACgAgACAAIAAgACAAIAAgACAAIAAgACAAIABEAGEAdABlACAAYQBzAG8AZgAgAD0AIABkAGEAdABlAF8AZgB1AG4AYwB0AGkAbwBuAHMALgBBAHMATwBmAEQAYQB0AGUAKAApADsADQAKACAAIAAgACAAIAAgACAAIAAgACAAIAAgAGkAZgAgACgAcgBlAHMAZQB0ACAAPAA9ACAAcwB0AGEAcgB0ACkAIAAvAC8AIABmAGkAeABpAG4AZwAgAGkAbgAgAGEAZAB2AGEAbgBjAGUADQAKACAAIAAgACAAIAAgACAAIAAgACAAIAAgACAAIAAgACAAcwB0AGEAcgB0ACAAPQAgAGkAbgBkAGUAeAAgAD4AIAAwACAAPwAgAHMAYwBoAGUAZAB1AGwAZQAuAFMAdABhAHIAdABEAGEAdABlAEwAaQBzAHQAKAApAFsAaQBuAGQAZQB4ACAALQAgADEAXQAgADoAIABzAHQAYQByAHQAIAAtACAAKABpAG4AdAApACgAZABhAHQAZQBfAGYAdQBuAGMAdABpAG8AbgBzAC4ARABhAHkAYwBvAHUAbgB0AEYAcgBhAGMAdABpAG8AbgAoAHMAdABhAHIAdAAsACAAZQBuAGQALAAgAEQAYQB5AEMAbwB1AG4AdAAuAGsAQQBjAHQAdQBhAGwAMwA2ADUAKQAgACoAIAAzADYANQApADsADQAKAA0ACgAgACAAIAAgACAAIAAgACAAIAAgACAAIABpAGYAIAAoAGEAcwBvAGYAIAA8AD0AIABzAHQAYQByAHQAKQANAAoAIAAgACAAIAAgACAAIAAgACAAIAAgACAAIAAgACAAIAByAGUAdAB1AHIAbgAgAGkAbgBpAHQAaQBhAGwAXwBkAGEAeQBjAG8AdQBuAHQAXwBmAHIAYQBjAHQAaQBvAG4AOwANAAoAIAAgACAAIAAgACAAIAAgACAAIAAgACAAZQBsAHMAZQAgAGkAZgAgACgAYQBzAG8AZgAgAD4APQAgAHIAZQBzAGUAdAApAA0ACgAgACAAIAAgACAAIAAgACAAIAAgACAAIAAgACAAIAAgAHIAZQB0AHUAcgBuACAAMAA7AA0ACgAgACAAIAAgACAAIAAgACAAIAAgACAAIABlAGwAcwBlAA0ACgAgACAAIAAgACAAIAAgACAAIAAgACAAIAAgACAAIAAgAHIAZQB0AHUAcgBuACAAaQBuAGkAdABpAGEAbABfAGQAYQB5AGMAbwB1AG4AdABfAGYAcgBhAGMAdABpAG8AbgAgACoAIABkAGEAdABlAF8AZgB1AG4AYwB0AGkAbwBuAHMALgBEAGEAeQBjAG8AdQBuAHQARgByAGEAYwB0AGkAbwBuACgAYQBzAG8AZgAsACAAcgBlAHMAZQB0ACwAIABEAGEAeQBDAG8AdQBuAHQALgBrAEEAYwB0AHUAYQBsADMANgA1ACkAIAAvACAAZABhAHQAZQBfAGYAdQBuAGMAdABpAG8AbgBzAC4ARABhAHkAYwBvAHUAbgB0AEYAcgBhAGMAdABpAG8AbgAoAHMAdABhAHIAdAAsACAAcgBlAHMAZQB0ACwAIABEAGEAeQBDAG8AdQBuAHQALgBrAEEAYwB0AHUAYQBsADMANgA1ACkAOwANAAoAIAAgACAAIAAgACAAIAAgAH0ADQAKAA0ACgAgACAAIAAgACAAIAAgACAAcAB1AGIAbABpAGMAIABzAHQAYQB0AGkAYwAgAHYAbwBpAGQAIABDAHIAZQBhAHQAZQBBAGQAYQBwAHQAYQB0AGkAdgBlAEYAbABvAG8AcgBXAGkAdABoAFAAYQB5AEwAYQBnAE0AaQBzAGMASQBuAGYAbwBzACgAKQANAAoAIAAgACAAIAAgACAAIAAgAHsADQAKACAAIAAgACAAIAAgACAAIAAgACAAIAAgAG0AaQBzAGMAXwBpAG4AZgBvAHMALgBTAGUAdABJAG4AcAB1AHQAQwBvAG4AdAByAGEAYwB0AHUAYQBsAFQAeQBwAGUAKAAiAHAAcgBvAGQAdQBjAHQAXwBuAGEAbQBlACIALAAgAEMAbwBuAHQAcgBhAGMAdAB1AGEAbABUAHkAcABlAC4AawBOAG8AbgBDAG8AbgB0AHIAYQBjAHQAdQBhAGwAKQA7AA0ACgAgACAAIAAgACAAIAAgACAAIAAgACAAIABtAGkAcwBjAF8AaQBuAGYAbwBzAC4AUwBlAHQASQBuAHAAdQB0AEMAbwBuAHQAcgBhAGMAdAB1AGEAbABUAHkAcABlACgAIgBwAGEAeQBfAG8AcgBfAHIAZQBjAGUAaQB2AGUAIgAsACAAQwBvAG4AdAByAGEAYwB0AHUAYQBsAFQAeQBwAGUALgBrAEMAbwBuAHQAcgBhAGMAdAB1AGEAbAApADsADQAKACAAIAAgACAAIAAgACAAIAAgACAAIAAgAG0AaQBzAGMAXwBpAG4AZgBvAHMALgBTAGUAdABJAG4AcAB1AHQAQwBvAG4AdAByAGEAYwB0AHUAYQBsAFQAeQBwAGUAKAAiAGMAdQByAHIAZQBuAGMAeQAiACwAIABDAG8AbgB0AHIAYQBjAHQAdQBhAGwAVAB5AHAAZQAuAGsAQwBvAG4AdAByAGEAYwB0AHUAYQBsACkAOwANAAoAIAAgACAAIAAgACAAIAAgACAAIAAgACAAbQBpAHMAYwBfAGkAbgBmAG8AcwAuAFMAZQB0AEkAbgBwAHUAdABDAG8AbgB0AHIAYQBjAHQAdQBhAGwAVAB5AHAAZQAoACIAbgBvAG0AaQBuAGEAbABfAGwAaQBzAHQAIgAsACAAQwBvAG4AdAByAGEAYwB0AHUAYQBsAFQAeQBwAGUALgBrAEMAbwBuAHQAcgBhAGMAdAB1AGEAbAApADsADQAKACAAIAAgACAAIAAgACAAIAAgACAAIAAgAG0AaQBzAGMAXwBpAG4AZgBvAHMALgBTAGUAdABJAG4AcAB1AHQAQwBvAG4AdAByAGEAYwB0AHUAYQBsAFQAeQBwAGUAKAAiAHMAYwBoAGUAZAB1AGwAZQAiACwAIABDAG8AbgB0AHIAYQBjAHQAdQBhAGwAVAB5AHAAZQAuAGsAQwBvAG4AdAByAGEAYwB0AHUAYQBsACkAOwANAAoAIAAgACAAIAAgACAAIAAgACAAIAAgACAAbQBpAHMAYwBfAGkAbgBmAG8AcwAuAFMAZQB0AEkAbgBwAHUAdABDAG8AbgB0AHIAYQBjAHQAdQBhAGwAVAB5AHAAZQAoACIAYwBvAHUAcABvAG4AXwBjAGEAcABfAGwAaQBzAHQAIgAsACAAQwBvAG4AdAByAGEAYwB0AHUAYQBsAFQAeQBwAGUALgBrAEMAbwBuAHQAcgBhAGMAdAB1AGEAbAApADsADQAKACAAIAAgACAAIAAgACAAIAAgACAAIAAgAG0AaQBzAGMAXwBpAG4AZgBvAHMALgBTAGUAdABJAG4AcAB1AHQAQwBvAG4AdAByAGEAYwB0AHUAYQBsAFQAeQBwAGUAKAAiAGMAbwB1AHAAbwBuAF8AZgBsAG8AbwByAF8AbABpAHMAdAAiACwAIABDAG8AbgB0AHIAYQBjAHQAdQBhAGwAVAB5AHAAZQAuAGsAQwBvAG4AdAByAGEAYwB0AHUAYQBsACkAOwANAAoAIAAgACAAIAAgACAAIAAgACAAIAAgACAAbQBpAHMAYwBfAGkAbgBmAG8AcwAuAFMAZQB0AEkAbgBwAHUAdABDAG8AbgB0AHIAYQBjAHQAdQBhAGwAVAB5AHAAZQAoACIAYQBkAGEAcAB0AGEAdABpAHYAZQBfAGYAbABvAG8AcgBfAGwAaQBzAHQAIgAsACAAQwBvAG4AdAByAGEAYwB0AHUAYQBsAFQAeQBwAGUALgBrAEMAbwBuAHQAcgBhAGMAdAB1AGEAbAApADsADQAKACAAIAAgACAAIAAgACAAIAAgACAAIAAgAG0AaQBzAGMAXwBpAG4AZgBvAHMALgBTAGUAdABJAG4AcAB1AHQAQwBvAG4AdAByAGEAYwB0AHUAYQBsAFQAeQBwAGUAKAAiAG4AdQBtAGIAZQByAF8AbwBmAF8AZgBsAG8AbwByAHMAIgAsACAAQwBvAG4AdAByAGEAYwB0AHUAYQBsAFQAeQBwAGUALgBrAEMAbwBuAHQAcgBhAGMAdAB1AGEAbAApADsADQAKACAAIAAgACAAIAAgACAAIAAgACAAIAAgAG0AaQBzAGMAXwBpAG4AZgBvAHMALgBTAGUAdABJAG4AcAB1AHQAQwBvAG4AdAByAGEAYwB0AHUAYQBsAFQAeQBwAGUAKAAiAHAAYQB5AF8AbABhAGcAXwBiAGEAcgByAGkAZQByAF8AbABpAHMAdAAiACwAIABDAG8AbgB0AHIAYQBjAHQAdQBhAGwAVAB5AHAAZQAuAGsAQwBvAG4AdAByAGEAYwB0AHUAYQBsACkAOwANAAoAIAAgACAAIAAgACAAIAAgACAAIAAgACAAbQBpAHMAYwBfAGkAbgBmAG8AcwAuAFMAZQB0AEkAbgBwAHUAdABDAG8AbgB0AHIAYQBjAHQAdQBhAGwAVAB5AHAAZQAoACIAbgBvAG0AaQBuAGEAbABfAGEAdABfAHIAaQBzAGsAXwByAGEAdABpAG8AIgAsACAAQwBvAG4AdAByAGEAYwB0AHUAYQBsAFQAeQBwAGUALgBrAEMAbwBuAHQAcgBhAGMAdAB1AGEAbAApADsADQAKACAAIAAgACAAIAAgACAAIAAgACAAIAAgAG0AaQBzAGMAXwBpAG4AZgBvAHMALgBTAGUAdABJAG4AcAB1AHQAQwBvAG4AdAByAGEAYwB0AHUAYQBsAFQAeQBwAGUAKAAiAGwAZQB2AGUAcgBhAGcAZQBfAGwAaQBzAHQAIgAsACAAQwBvAG4AdAByAGEAYwB0AHUAYQBsAFQAeQBwAGUALgBrAEMAbwBuAHQAcgBhAGMAdAB1AGEAbAApADsADQAKACAAIAAgACAAIAAgACAAIAAgACAAIAAgAG0AaQBzAGMAXwBpAG4AZgBvAHMALgBTAGUAdABJAG4AcAB1AHQAQwBvAG4AdAByAGEAYwB0AHUAYQBsAFQAeQBwAGUAKAAiAHMAcAByAGUAYQBkAF8AbABpAHMAdAAiACwAIABDAG8AbgB0AHIAYQBjAHQAdQBhAGwAVAB5AHAAZQAuAGsAQwBvAG4AdAByAGEAYwB0AHUAYQBsACkAOwANAAoAIAAgACAAIAAgACAAIAAgACAAIAAgACAAbQBpAHMAYwBfAGkAbgBmAG8AcwAuAFMAZQB0AEkAbgBwAHUAdABDAG8AbgB0AHIAYQBjAHQAdQBhAGwAVAB5AHAAZQAoACIAbABvAG4AZwBfAHUAbgBkAGUAcgBsAHkAaQBuAGcAXwBsAGkAcwB0ACIALAAgAEMAbwBuAHQAcgBhAGMAdAB1AGEAbABUAHkAcABlAC4AawBDAG8AbgB0AHIAYQBjAHQAdQBhAGwAKQA7AA0ACgAgACAAIAAgACAAIAAgACAAIAAgACAAIABtAGkAcwBjAF8AaQBuAGYAbwBzAC4AUwBlAHQASQBuAHAAdQB0AEMAbwBuAHQAcgBhAGMAdAB1AGEAbABUAHkAcABlACgAIgBsAG8AbgBnAF8AdQBuAGQAZQByAGwAeQBpAG4AZwBfAGMAYQBwAF8AbABpAHMAdAAiACwAIABDAG8AbgB0AHIAYQBjAHQAdQBhAGwAVAB5AHAAZQAuAGsAQwBvAG4AdAByAGEAYwB0AHUAYQBsACkAOwANAAoAIAAgACAAIAAgACAAIAAgACAAIAAgACAAbQBpAHMAYwBfAGkAbgBmAG8AcwAuAFMAZQB0AEkAbgBwAHUAdABDAG8AbgB0AHIAYQBjAHQAdQBhAGwAVAB5AHAAZQAoACIAcwBoAG8AcgB0AF8AdQBuAGQAZQByAGwAeQBpAG4AZwBfAGwAaQBzAHQAIgAsACAAQwBvAG4AdAByAGEAYwB0AHUAYQBsAFQAeQBwAGUALgBrAEMAbwBuAHQAcgBhAGMAdAB1AGEAbAApADsADQAKACAAIAAgACAAIAAgACAAIAAgACAAIAAgAG0AaQBzAGMAXwBpAG4AZgBvAHMALgBTAGUAdABJAG4AcAB1AHQAQwBvAG4AdAByAGEAYwB0AHUAYQBsAFQAeQBwAGUAKAAiAHMAaABvAHIAdABfAHUAbgBkAGUAcgBsAHkAaQBuAGcAXwBmAGwAbwBvAHIAXwBsAGkAcwB0ACIALAAgAEMAbwBuAHQAcgBhAGMAdAB1AGEAbABUAHkAcABlAC4AawBDAG8AbgB0AHIAYQBjAHQAdQBhAGwAKQA7AA0ACgAgACAAIAAgACAAIAAgACAAIAAgACAAIABtAGkAcwBjAF8AaQBuAGYAbwBzAC4AUwBlAHQASQBuAHAAdQB0AEMAbwBuAHQAcgBhAGMAdAB1AGEAbABUAHkAcABlACgAIgBzAHAAcgBlAGEAZABfAHUAbgBkAGUAcgBsAHkAaQBuAGcAXwBsAGkAcwB0ACIALAAgAEMAbwBuAHQAcgBhAGMAdAB1AGEAbABUAHkAcABlAC4AawBDAG8AbgB0AHIAYQBjAHQAdQBhAGwAKQA7AA0ACgAgACAAIAAgACAAIAAgACAAIAAgACAAIABtAGkAcwBjAF8AaQBuAGYAbwBzAC4AUwBlAHQASQBuAHAAdQB0AEMAbwBuAHQAcgBhAGMAdAB1AGEAbABUAHkAcABlACgAIgBkAGUAYwBvAG0AcABvAHMAaQB0AGkAbwBuAF8AdAB5AHAAZQAiACwAIABDAG8AbgB0AHIAYQBjAHQAdQBhAGwAVAB5AHAAZQAuAGsATgBvAG4AQwBvAG4AdAByAGEAYwB0AHUAYQBsACkAOwANAAoAIAAgACAAIAAgACAAIAAgACAAIAAgACAAbQBpAHMAYwBfAGkAbgBmAG8AcwAuAFMAZQB0AEkAbgBwAHUAdABDAG8AbgB0AHIAYQBjAHQAdQBhAGwAVAB5AHAAZQAoACIAcAByAG8AeAB5AF8AZgBsAG8AbwByAF8AbABpAHMAdAAiACwAIABDAG8AbgB0AHIAYQBjAHQAdQBhAGwAVAB5AHAAZQAuAGsATgBvAG4AQwBvAG4AdAByAGEAYwB0AHUAYQBsACkAOwANAAoAIAAgACAAIAAgACAAIAAgACAAIAAgACAAbQBpAHMAYwBfAGkAbgBmAG8AcwAuAFMAZQB0AEkAbgBwAHUAdABDAG8AbgB0AHIAYQBjAHQAdQBhAGwAVAB5AHAAZQAoACIAYQBkAGEAcAB0AGEAdABpAHYAZQBfAGYAbABvAG8AcgBfAGUAcABzAGkAbABvAG4AIgAsACAAQwBvAG4AdAByAGEAYwB0AHUAYQBsAFQAeQBwAGUALgBrAE4AbwBuAEMAbwBuAHQAcgBhAGMAdAB1AGEAbAApADsADQAKACAAIAAgACAAIAAgACAAIAAgACAAIAAgAG0AaQBzAGMAXwBpAG4AZgBvAHMALgBTAGUAdABJAG4AcAB1AHQAQwBvAG4AdAByAGEAYwB0AHUAYQBsAFQAeQBwAGUAKAAiAHAAYQB5AGwAYQBnAF8AbwBwAHQAaQBvAG4AXwBlAHAAcwBpAGwAbwBuACIALAAgAEMAbwBuAHQAcgBhAGMAdAB1AGEAbABUAHkAcABlAC4AawBOAG8AbgBDAG8AbgB0AHIAYQBjAHQAdQBhAGwAKQA7AA0ACgAgACAAIAAgACAAIAAgACAAIAAgACAAIABtAGkAcwBjAF8AaQBuAGYAbwBzAC4AUwBlAHQASQBuAHAAdQB0AEMAbwBuAHQAcgBhAGMAdAB1AGEAbABUAHkAcABlACgAIgBwAGEAeQBfAGwAYQBnAF8AbwBwAHQAaQBvAG4AXwBhAGQAZABvAG4AXwByAGEAdABlACIALAAgAEMAbwBuAHQAcgBhAGMAdAB1AGEAbABUAHkAcABlAC4AawBOAG8AbgBDAG8AbgB0AHIAYQBjAHQAdQBhAGwAKQA7AA0ACgANAAoAIAAgACAAIAAgACAAIAAgACAAIAAgACAAbQBpAHMAYwBfAGkAbgBmAG8AcwAuAFMAZQB0AE4AbwB0AGkAbwBuAGEAbABJAG4AZgBvAHMAKAAiAG4AbwBtAGkAbgBhAGwAXwBsAGkAcwB0ACIALAAgACIAcwBjAGgAZQBkAHUAbABlACIAKQA7AA0ACgAgACAAIAAgACAAIAAgACAAfQANAAoADQAKACAAIAAgACAAfQANAAoAfQANAAoA","RunBuilder":"CreateAdaptativeFloorWithPayLag","Dependencies":[],"IndirectDependencies":{},"GlobalInfos":{"ContextStartDate":"44608","ContextEndDate":"50087","NominalInfosVariableName":"Nominal List","Schedule.StartDate":44608.0,"Schedule.EndDate":50087.0,"Schedule.Freq":"Q","Schedule.PayTiming":"ARR","Schedule.PayCalendar":null,"Schedule.ResetGap":-2.0,"Schedule.ResetTiming":"ARR","Schedule.ResetCalendar":null,"Schedule.DayCount":"30/360","Schedule.DiscountCcy":"EUR","Schedule.IntRule":"UNADJ"},"Revision":1,"Properties":{"Main":{"Global":[{"VariableName":"product_name","Label":"Product Name","Description":null,"Display":true,"IsReadOnly":false,"Type":"String","MappingId":null,"Address":null,"Value":"AdaptativeFloorWithPayLag","Formula":null},{"VariableName":"pay_or_receive","Label":"Pay Or Receive","Description":null,"Display":true,"IsReadOnly":false,"Type":"Double","MappingId":null,"Address":null,"Value":-1.0,"Formula":null},{"VariableName":"currency","Label":"Currency","Description":null,"Display":true,"IsReadOnly":false,"Type":"String","MappingId":null,"Address":null,"Value":"EUR","Formula":null},{"VariableName":"nominal_list","Label":"Nominal List","Description":null,"Display":true,"IsReadOnly":false,"Type":"DoubleList","MappingId":null,"Address":null,"Value":5000000.0,"Formula":null},{"VariableName":"coupon_cap_list","Label":"Coupon Cap List","Description":null,"Display":true,"IsReadOnly":false,"Type":"DoubleList","MappingId":null,"Address":null,"Value":1000.0,"Formula":null},{"VariableName":"coupon_floor_list","Label":"Coupon Floor List","Description":null,"Display":true,"IsReadOnly":false,"Type":"DoubleList","MappingId":null,"Address":null,"Value":-10.0,"Formula":null},{"VariableName":"adaptative_floor_list","Label":"Adaptative Floor List","Description":null,"Display":true,"IsReadOnly":false,"Type":"DoubleList","MappingId":null,"Address":null,"Value":0.0,"Formula":null},{"VariableName":"number_of_floors","Label":"Number Of Floors","Description":null,"Display":true,"IsReadOnly":false,"Type":"Double","MappingId":null,"Address":null,"Value":8.0,"Formula":null},{"VariableName":"pay_lag_barrier_list","Label":"Pay Lag Barrier List","Description":null,"Display":true,"IsReadOnly":false,"Type":"DoubleList","MappingId":null,"Address":null,"Value":0.0,"Formula":null},{"VariableName":"nominal_at_risk_ratio","Label":"Nominal At Risk Ratio","Description":null,"Display":true,"IsReadOnly":false,"Type":"Double","MappingId":null,"Address":null,"Value":1.0,"Formula":null},{"VariableName":"leverage_list","Label":"Leverage List","Description":null,"Display":true,"IsReadOnly":false,"Type":"DoubleList","MappingId":null,"Address":null,"Value":8.0,"Formula":null},{"VariableName":"spread_list","Label":"Spread List","Description":null,"Display":true,"IsReadOnly":false,"Type":"DoubleList","MappingId":null,"Address":null,"Value":-0.0015,"Formula":null},{"VariableName":"long_underlying_list","Label":"Long Underlying List","Description":null,"Display":true,"IsReadOnly":false,"Type":"UnderlyingList","MappingId":null,"Address":null,"Value":"EUR EURIB 20Y ISDAFIX2","Formula":null},{"VariableName":"long_underlying_cap_list","Label":"Long Underlying Cap List","Description":null,"Display":true,"IsReadOnly":false,"Type":"DoubleList","MappingId":null,"Address":null,"Value":0.045,"Formula":null},{"VariableName":"short_underlying_list","Label":"Short Underlying List","Description":null,"Display":true,"IsReadOnly":false,"Type":"UnderlyingList","MappingId":null,"Address":null,"Value":"EUR EURIB 2Y ISDAFIX2","Formula":null},{"VariableName":"short_underlying_floor_list","Label":"Short Underlying Floor List","Description":null,"Display":true,"IsReadOnly":false,"Type":"DoubleList","MappingId":null,"Address":null,"Value":-0.0025,"Formula":null},{"VariableName":"spread_underlying_list","Label":"Spread Underlying List","Description":null,"Display":true,"IsReadOnly":false,"Type":"UnderlyingList","MappingId":null,"Address":null,"Value":"EUR EURIB 20Y-2Y ISDAFIX2","Formula":null},{"VariableName":"decomposition_type","Label":"Decomposition Type","Description":null,"Display":true,"IsReadOnly":false,"Type":"String","MappingId":null,"Address":null,"Value":"SHORT-LONG-SPREAD","Formula":null},{"VariableName":"proxy_floor_list","Label":"Proxy Floor List","Description":null,"Display":true,"IsReadOnly":false,"Type":"DoubleList","MappingId":null,"Address":null,"Value":-0.0096,"Formula":"=-100%/13/J19*0-0.96%"},{"VariableName":"adaptative_floor_epsilon","Label":"Adaptative Floor Epsilon","Description":null,"Display":true,"IsReadOnly":false,"Type":"Double","MappingId":null,"Address":null,"Value":0.0025,"Formula":null},{"VariableName":"paylag_option_epsilon","Label":"Paylag Option Epsilon","Description":null,"Display":true,"IsReadOnly":false,"Type":"Double","MappingId":null,"Address":null,"Value":0.0,"Formula":null},{"VariableName":"pay_lag_option_addon_rate","Label":"Pay Lag Option Addon Rate","Description":null,"Display":true,"IsReadOnly":false,"Type":"Double","MappingId":null,"Address":null,"Value":0.002,"Formula":null}],"schedule":[{"VariableName":"schedule","Label":"Schedule","Description":null,"Display":false,"IsReadOnly":false,"Type":"Schedule","MappingId":null,"Address":null,"Value":{"#":[{"Value":0.0,"Formula":null},{"Value":1.0,"Formula":null},{"Value":2.0,"Formula":null},{"Value":3.0,"Formula":null},{"Value":4.0,"Formula":null},{"Value":5.0,"Formula":null},{"Value":6.0,"Formula":null},{"Value":7.0,"Formula":null},{"Value":8.0,"Formula":null},{"Value":9.0,"Formula":null},{"Value":10.0,"Formula":null},{"Value":11.0,"Formula":null},{"Value":12.0,"Formula":null},{"Value":13.0,"Formula":null},{"Value":14.0,"Formula":null},{"Value":15.0,"Formula":null},{"Value":16.0,"Formula":null},{"Value":17.0,"Formula":null},{"Value":18.0,"Formula":null},{"Value":19.0,"Formula":null},{"Value":20.0,"Formula":null},{"Value":21.0,"Formula":null},{"Value":22.0,"Formula":null},{"Value":23.0,"Formula":null},{"Value":24.0,"Formula":null},{"Value":25.0,"Formula":null},{"Value":26.0,"Formula":null},{"Value":27.0,"Formula":null},{"Value":28.0,"Formula":null},{"Value":29.0,"Formula":null},{"Value":30.0,"Formula":null},{"Value":31.0,"Formula":null},{"Value":32.0,"Formula":null},{"Value":33.0,"Formula":null},{"Value":34.0,"Formula":null},{"Value":35.0,"Formula":null},{"Value":36.0,"Formula":null},{"Value":37.0,"Formula":null},{"Value":38.0,"Formula":null},{"Value":39.0,"Formula":null},{"Value":40.0,"Formula":null},{"Value":41.0,"Formula":null},{"Value":42.0,"Formula":null},{"Value":43.0,"Formula":null},{"Value":44.0,"Formula":null},{"Value":45.0,"Formula":null},{"Value":46.0,"Formula":null},{"Value":47.0,"Formula":null},{"Value":48.0,"Formula":null},{"Value":49.0,"Formula":null},{"Value":50.0,"Formula":null},{"Value":51.0,"Formula":null},{"Value":52.0,"Formula":null},{"Value":53.0,"Formula":null},{"Value":54.0,"Formula":null},{"Value":55.0,"Formula":null},{"Value":56.0,"Formula":null},{"Value":57.0,"Formula":null},{"Value":58.0,"Formula":null},{"Value":59.0,"Formula":null}],"Reset Date":[{"Value":44693.0,"Formula":null},{"Value":44785.0,"Formula":null},{"Value":44879.0,"Formula":null},{"Value":44971.0,"Formula":null},{"Value":45058.0,"Formula":null},{"Value":45152.0,"Formula":null},{"Value":45244.0,"Formula":null},{"Value":45336.0,"Formula":null},{"Value":45426.0,"Formula":null},{"Value":45518.0,"Formula":null},{"Value":45610.0,"Formula":null},{"Value":45701.0,"Formula":null},{"Value":45791.0,"Formula":null},{"Value":45883.0,"Formula":null},{"Value":45974.0,"Formula":null},{"Value":46065.0,"Formula":null},{"Value":46156.0,"Formula":null},{"Value":46247.0,"Formula":null},{"Value":46338.0,"Formula":null},{"Value":46430.0,"Formula":null},{"Value":46520.0,"Formula":null},{"Value":46611.0,"Formula":null},{"Value":46703.0,"Formula":null},{"Value":46797.0,"Formula":null},{"Value":46885.0,"Formula":null},{"Value":46979.0,"Formula":null},{"Value":47071.0,"Formula":null},{"Value":47163.0,"Formula":null},{"Value":47252.0,"Formula":null},{"Value":47344.0,"Formula":null},{"Value":47436.0,"Formula":null},{"Value":47528.0,"Formula":null},{"Value":47617.0,"Formula":null},{"Value":47709.0,"Formula":null},{"Value":47801.0,"Formula":null},{"Value":47892.0,"Formula":null},{"Value":47982.0,"Formula":null},{"Value":48074.0,"Formula":null},{"Value":48165.0,"Formula":null},{"Value":48256.0,"Formula":null},{"Value":48347.0,"Formula":null},{"Value":48438.0,"Formula":null},{"Value":48530.0,"Formula":null},{"Value":48624.0,"Formula":null},{"Value":48711.0,"Formula":null},{"Value":48803.0,"Formula":null},{"Value":48897.0,"Formula":null},{"Value":48989.0,"Formula":null},{"Value":49076.0,"Formula":null},{"Value":49170.0,"Formula":null},{"Value":49262.0,"Formula":null},{"Value":49354.0,"Formula":null},{"Value":49443.0,"Formula":null},{"Value":49535.0,"Formula":null},{"Value":49627.0,"Formula":null},{"Value":49719.0,"Formula":null},{"Value":49809.0,"Formula":null},{"Value":49901.0,"Formula":null},{"Value":49992.0,"Formula":null},{"Value":50083.0,"Formula":null}],"Start Date":[{"Value":44608.0,"Formula":null},{"Value":44697.0,"Formula":null},{"Value":44789.0,"Formula":null},{"Value":44881.0,"Formula":null},{"Value":44973.0,"Formula":null},{"Value":45062.0,"Formula":null},{"Value":45154.0,"Formula":null},{"Value":45246.0,"Formula":null},{"Value":45338.0,"Formula":null},{"Value":45428.0,"Formula":null},{"Value":45520.0,"Formula":null},{"Value":45612.0,"Formula":null},{"Value":45704.0,"Formula":null},{"Value":45793.0,"Formula":null},{"Value":45885.0,"Formula":null},{"Value":45977.0,"Formula":null},{"Value":46069.0,"Formula":null},{"Value":46158.0,"Formula":null},{"Value":46250.0,"Formula":null},{"Value":46342.0,"Formula":null},{"Value":46434.0,"Formula":null},{"Value":46523.0,"Formula":null},{"Value":46615.0,"Formula":null},{"Value":46707.0,"Formula":null},{"Value":46799.0,"Formula":null},{"Value":46889.0,"Formula":null},{"Value":46981.0,"Formula":null},{"Value":47073.0,"Formula":null},{"Value":47165.0,"Formula":null},{"Value":47254.0,"Formula":null},{"Value":47346.0,"Formula":null},{"Value":47438.0,"Formula":null},{"Value":47530.0,"Formula":null},{"Value":47619.0,"Formula":null},{"Value":47711.0,"Formula":null},{"Value":47803.0,"Formula":null},{"Value":47895.0,"Formula":null},{"Value":47984.0,"Formula":null},{"Value":48076.0,"Formula":null},{"Value":48168.0,"Formula":null},{"Value":48260.0,"Formula":null},{"Value":48350.0,"Formula":null},{"Value":48442.0,"Formula":null},{"Value":48534.0,"Formula":null},{"Value":48626.0,"Formula":null},{"Value":48715.0,"Formula":null},{"Value":48807.0,"Formula":null},{"Value":48899.0,"Formula":null},{"Value":48991.0,"Formula":null},{"Value":49080.0,"Formula":null},{"Value":49172.0,"Formula":null},{"Value":49264.0,"Formula":null},{"Value":49356.0,"Formula":null},{"Value":49445.0,"Formula":null},{"Value":49537.0,"Formula":null},{"Value":49629.0,"Formula":null},{"Value":49721.0,"Formula":null},{"Value":49811.0,"Formula":null},{"Value":49903.0,"Formula":null},{"Value":49995.0,"Formula":null}],"End Date":[{"Value":44697.0,"Formula":null},{"Value":44789.0,"Formula":null},{"Value":44881.0,"Formula":null},{"Value":44973.0,"Formula":null},{"Value":45062.0,"Formula":null},{"Value":45154.0,"Formula":null},{"Value":45246.0,"Formula":null},{"Value":45338.0,"Formula":null},{"Value":45428.0,"Formula":null},{"Value":45520.0,"Formula":null},{"Value":45612.0,"Formula":null},{"Value":45704.0,"Formula":null},{"Value":45793.0,"Formula":null},{"Value":45885.0,"Formula":null},{"Value":45977.0,"Formula":null},{"Value":46069.0,"Formula":null},{"Value":46158.0,"Formula":null},{"Value":46250.0,"Formula":null},{"Value":46342.0,"Formula":null},{"Value":46434.0,"Formula":null},{"Value":46523.0,"Formula":null},{"Value":46615.0,"Formula":null},{"Value":46707.0,"Formula":null},{"Value":46799.0,"Formula":null},{"Value":46889.0,"Formula":null},{"Value":46981.0,"Formula":null},{"Value":47073.0,"Formula":null},{"Value":47165.0,"Formula":null},{"Value":47254.0,"Formula":null},{"Value":47346.0,"Formula":null},{"Value":47438.0,"Formula":null},{"Value":47530.0,"Formula":null},{"Value":47619.0,"Formula":null},{"Value":47711.0,"Formula":null},{"Value":47803.0,"Formula":null},{"Value":47895.0,"Formula":null},{"Value":47984.0,"Formula":null},{"Value":48076.0,"Formula":null},{"Value":48168.0,"Formula":null},{"Value":48260.0,"Formula":null},{"Value":48350.0,"Formula":null},{"Value":48442.0,"Formula":null},{"Value":48534.0,"Formula":null},{"Value":48626.0,"Formula":null},{"Value":48715.0,"Formula":null},{"Value":48807.0,"Formula":null},{"Value":48899.0,"Formula":null},{"Value":48991.0,"Formula":null},{"Value":49080.0,"Formula":null},{"Value":49172.0,"Formula":null},{"Value":49264.0,"Formula":null},{"Value":49356.0,"Formula":null},{"Value":49445.0,"Formula":null},{"Value":49537.0,"Formula":null},{"Value":49629.0,"Formula":null},{"Value":49721.0,"Formula":null},{"Value":49811.0,"Formula":null},{"Value":49903.0,"Formula":null},{"Value":49995.0,"Formula":null},{"Value":50087.0,"Formula":null}],"Pay Date":[{"Value":44697.0,"Formula":null},{"Value":44789.0,"Formula":null},{"Value":44881.0,"Formula":null},{"Value":44973.0,"Formula":null},{"Value":45062.0,"Formula":null},{"Value":45154.0,"Formula":null},{"Value":45246.0,"Formula":null},{"Value":45338.0,"Formula":null},{"Value":45428.0,"Formula":null},{"Value":45520.0,"Formula":null},{"Value":45614.0,"Formula":null},{"Value":45705.0,"Formula":null},{"Value":45793.0,"Formula":null},{"Value":45887.0,"Formula":null},{"Value":45978.0,"Formula":null},{"Value":46069.0,"Formula":null},{"Value":46160.0,"Formula":null},{"Value":46251.0,"Formula":null},{"Value":46342.0,"Formula":null},{"Value":46434.0,"Formula":null},{"Value":46524.0,"Formula":null},{"Value":46615.0,"Formula":null},{"Value":46707.0,"Formula":null},{"Value":46799.0,"Formula":null},{"Value":46889.0,"Formula":null},{"Value":46981.0,"Formula":null},{"Value":47073.0,"Formula":null},{"Value":47165.0,"Formula":null},{"Value":47254.0,"Formula":null},{"Value":47346.0,"Formula":null},{"Value":47438.0,"Formula":null},{"Value":47532.0,"Formula":null},{"Value":47619.0,"Formula":null},{"Value":47711.0,"Formula":null},{"Value":47805.0,"Formula":null},{"Value":47896.0,"Formula":null},{"Value":47984.0,"Formula":null},{"Value":48078.0,"Formula":null},{"Value":48169.0,"Formula":null},{"Value":48260.0,"Formula":null},{"Value":48351.0,"Formula":null},{"Value":48442.0,"Formula":null},{"Value":48534.0,"Formula":null},{"Value":48626.0,"Formula":null},{"Value":48715.0,"Formula":null},{"Value":48807.0,"Formula":null},{"Value":48899.0,"Formula":null},{"Value":48991.0,"Formula":null},{"Value":49080.0,"Formula":null},{"Value":49172.0,"Formula":null},{"Value":49264.0,"Formula":null},{"Value":49356.0,"Formula":null},{"Value":49445.0,"Formula":null},{"Value":49537.0,"Formula":null},{"Value":49629.0,"Formula":null},{"Value":49723.0,"Formula":null},{"Value":49811.0,"Formula":null},{"Value":49905.0,"Formula":null},{"Value":49996.0,"Formula":null},{"Value":50087.0,"Formula":null}],"Year Fraction":[{"Value":0.25,"Formula":null},{"Value":0.25,"Formula":null},{"Value":0.25,"Formula":null},{"Value":0.25,"Formula":null},{"Value":0.25,"Formula":null},{"Value":0.25,"Formula":null},{"Value":0.25,"Formula":null},{"Value":0.25,"Formula":null},{"Value":0.25,"Formula":null},{"Value":0.25,"Formula":null},{"Value":0.25,"Formula":null},{"Value":0.25,"Formula":null},{"Value":0.25,"Formula":null},{"Value":0.25,"Formula":null},{"Value":0.25,"Formula":null},{"Value":0.25,"Formula":null},{"Value":0.25,"Formula":null},{"Value":0.25,"Formula":null},{"Value":0.25,"Formula":null},{"Value":0.25,"Formula":null},{"Value":0.25,"Formula":null},{"Value":0.25,"Formula":null},{"Value":0.25,"Formula":null},{"Value":0.25,"Formula":null},{"Value":0.25,"Formula":null},{"Value":0.25,"Formula":null},{"Value":0.25,"Formula":null},{"Value":0.25,"Formula":null},{"Value":0.25,"Formula":null},{"Value":0.25,"Formula":null},{"Value":0.25,"Formula":null},{"Value":0.25,"Formula":null},{"Value":0.25,"Formula":null},{"Value":0.25,"Formula":null},{"Value":0.25,"Formula":null},{"Value":0.25,"Formula":null},{"Value":0.25,"Formula":null},{"Value":0.25,"Formula":null},{"Value":0.25,"Formula":null},{"Value":0.25,"Formula":null},{"Value":0.25,"Formula":null},{"Value":0.25,"Formula":null},{"Value":0.25,"Formula":null},{"Value":0.25,"Formula":null},{"Value":0.25,"Formula":null},{"Value":0.25,"Formula":null},{"Value":0.25,"Formula":null},{"Value":0.25,"Formula":null},{"Value":0.25,"Formula":null},{"Value":0.25,"Formula":null},{"Value":0.25,"Formula":null},{"Value":0.25,"Formula":null},{"Value":0.25,"Formula":null},{"Value":0.25,"Formula":null},{"Value":0.25,"Formula":null},{"Value":0.25,"Formula":null},{"Value":0.25,"Formula":null},{"Value":0.25,"Formula":null},{"Value":0.25,"Formula":null},{"Value":0.25,"Formula":null}],"Nominal List":[{"Value":5000000.0,"Formula":"=J12"},{"Value":5000000.0,"Formula":"=OFFSET(INDIRECT(ADDRESS(ROW(),COLUMN())),-1,0)"},{"Value":5000000.0,"Formula":"=OFFSET(INDIRECT(ADDRESS(ROW(),COLUMN())),-1,0)"},{"Value":5000000.0,"Formula":"=OFFSET(INDIRECT(ADDRESS(ROW(),COLUMN())),-1,0)"},{"Value":5000000.0,"Formula":"=OFFSET(INDIRECT(ADDRESS(ROW(),COLUMN())),-1,0)"},{"Value":5000000.0,"Formula":"=OFFSET(INDIRECT(ADDRESS(ROW(),COLUMN())),-1,0)"},{"Value":5000000.0,"Formula":"=OFFSET(INDIRECT(ADDRESS(ROW(),COLUMN())),-1,0)"},{"Value":5000000.0,"Formula":"=OFFSET(INDIRECT(ADDRESS(ROW(),COLUMN())),-1,0)"},{"Value":5000000.0,"Formula":"=OFFSET(INDIRECT(ADDRESS(ROW(),COLUMN())),-1,0)"},{"Value":5000000.0,"Formula":"=OFFSET(INDIRECT(ADDRESS(ROW(),COLUMN())),-1,0)"},{"Value":5000000.0,"Formula":"=OFFSET(INDIRECT(ADDRESS(ROW(),COLUMN())),-1,0)"},{"Value":5000000.0,"Formula":"=OFFSET(INDIRECT(ADDRESS(ROW(),COLUMN())),-1,0)"},{"Value":5000000.0,"Formula":"=OFFSET(INDIRECT(ADDRESS(ROW(),COLUMN())),-1,0)"},{"Value":5000000.0,"Formula":"=OFFSET(INDIRECT(ADDRESS(ROW(),COLUMN())),-1,0)"},{"Value":5000000.0,"Formula":"=OFFSET(INDIRECT(ADDRESS(ROW(),COLUMN())),-1,0)"},{"Value":5000000.0,"Formula":"=OFFSET(INDIRECT(ADDRESS(ROW(),COLUMN())),-1,0)"},{"Value":5000000.0,"Formula":"=OFFSET(INDIRECT(ADDRESS(ROW(),COLUMN())),-1,0)"},{"Value":5000000.0,"Formula":"=OFFSET(INDIRECT(ADDRESS(ROW(),COLUMN())),-1,0)"},{"Value":5000000.0,"Formula":"=OFFSET(INDIRECT(ADDRESS(ROW(),COLUMN())),-1,0)"},{"Value":5000000.0,"Formula":"=OFFSET(INDIRECT(ADDRESS(ROW(),COLUMN())),-1,0)"},{"Value":5000000.0,"Formula":"=OFFSET(INDIRECT(ADDRESS(ROW(),COLUMN())),-1,0)"},{"Value":5000000.0,"Formula":"=OFFSET(INDIRECT(ADDRESS(ROW(),COLUMN())),-1,0)"},{"Value":5000000.0,"Formula":"=OFFSET(INDIRECT(ADDRESS(ROW(),COLUMN())),-1,0)"},{"Value":5000000.0,"Formula":"=OFFSET(INDIRECT(ADDRESS(ROW(),COLUMN())),-1,0)"},{"Value":5000000.0,"Formula":"=OFFSET(INDIRECT(ADDRESS(ROW(),COLUMN())),-1,0)"},{"Value":5000000.0,"Formula":"=OFFSET(INDIRECT(ADDRESS(ROW(),COLUMN())),-1,0)"},{"Value":5000000.0,"Formula":"=OFFSET(INDIRECT(ADDRESS(ROW(),COLUMN())),-1,0)"},{"Value":5000000.0,"Formula":"=OFFSET(INDIRECT(ADDRESS(ROW(),COLUMN())),-1,0)"},{"Value":5000000.0,"Formula":"=OFFSET(INDIRECT(ADDRESS(ROW(),COLUMN())),-1,0)"},{"Value":5000000.0,"Formula":"=OFFSET(INDIRECT(ADDRESS(ROW(),COLUMN())),-1,0)"},{"Value":5000000.0,"Formula":"=OFFSET(INDIRECT(ADDRESS(ROW(),COLUMN())),-1,0)"},{"Value":5000000.0,"Formula":"=OFFSET(INDIRECT(ADDRESS(ROW(),COLUMN())),-1,0)"},{"Value":5000000.0,"Formula":"=OFFSET(INDIRECT(ADDRESS(ROW(),COLUMN())),-1,0)"},{"Value":5000000.0,"Formula":"=OFFSET(INDIRECT(ADDRESS(ROW(),COLUMN())),-1,0)"},{"Value":5000000.0,"Formula":"=OFFSET(INDIRECT(ADDRESS(ROW(),COLUMN())),-1,0)"},{"Value":5000000.0,"Formula":"=OFFSET(INDIRECT(ADDRESS(ROW(),COLUMN())),-1,0)"},{"Value":5000000.0,"Formula":"=OFFSET(INDIRECT(ADDRESS(ROW(),COLUMN())),-1,0)"},{"Value":5000000.0,"Formula":"=OFFSET(INDIRECT(ADDRESS(ROW(),COLUMN())),-1,0)"},{"Value":5000000.0,"Formula":"=OFFSET(INDIRECT(ADDRESS(ROW(),COLUMN())),-1,0)"},{"Value":5000000.0,"Formula":"=OFFSET(INDIRECT(ADDRESS(ROW(),COLUMN())),-1,0)"},{"Value":5000000.0,"Formula":"=OFFSET(INDIRECT(ADDRESS(ROW(),COLUMN())),-1,0)"},{"Value":5000000.0,"Formula":"=OFFSET(INDIRECT(ADDRESS(ROW(),COLUMN())),-1,0)"},{"Value":5000000.0,"Formula":"=OFFSET(INDIRECT(ADDRESS(ROW(),COLUMN())),-1,0)"},{"Value":5000000.0,"Formula":"=OFFSET(INDIRECT(ADDRESS(ROW(),COLUMN())),-1,0)"},{"Value":5000000.0,"Formula":"=OFFSET(INDIRECT(ADDRESS(ROW(),COLUMN())),-1,0)"},{"Value":5000000.0,"Formula":"=OFFSET(INDIRECT(ADDRESS(ROW(),COLUMN())),-1,0)"},{"Value":5000000.0,"Formula":"=OFFSET(INDIRECT(ADDRESS(ROW(),COLUMN())),-1,0)"},{"Value":5000000.0,"Formula":"=OFFSET(INDIRECT(ADDRESS(ROW(),COLUMN())),-1,0)"},{"Value":5000000.0,"Formula":"=OFFSET(INDIRECT(ADDRESS(ROW(),COLUMN())),-1,0)"},{"Value":5000000.0,"Formula":"=OFFSET(INDIRECT(ADDRESS(ROW(),COLUMN())),-1,0)"},{"Value":5000000.0,"Formula":"=OFFSET(INDIRECT(ADDRESS(ROW(),COLUMN())),-1,0)"},{"Value":5000000.0,"Formula":"=OFFSET(INDIRECT(ADDRESS(ROW(),COLUMN())),-1,0)"},{"Value":5000000.0,"Formula":"=OFFSET(INDIRECT(ADDRESS(ROW(),COLUMN())),-1,0)"},{"Value":5000000.0,"Formula":"=OFFSET(INDIRECT(ADDRESS(ROW(),COLUMN())),-1,0)"},{"Value":5000000.0,"Formula":"=OFFSET(INDIRECT(ADDRESS(ROW(),COLUMN())),-1,0)"},{"Value":5000000.0,"Formula":"=OFFSET(INDIRECT(ADDRESS(ROW(),COLUMN())),-1,0)"},{"Value":5000000.0,"Formula":"=OFFSET(INDIRECT(ADDRESS(ROW(),COLUMN())),-1,0)"},{"Value":5000000.0,"Formula":"=OFFSET(INDIRECT(ADDRESS(ROW(),COLUMN())),-1,0)"},{"Value":5000000.0,"Formula":"=OFFSET(INDIRECT(ADDRESS(ROW(),COLUMN())),-1,0)"},{"Value":5000000.0,"Formula":"=OFFSET(INDIRECT(ADDRESS(ROW(),COLUMN())),-1,0)"}],"Coupon Cap List":[{"Value":1000.0,"Formula":"=J13"},{"Value":1000.0,"Formula":"=OFFSET(INDIRECT(ADDRESS(ROW(),COLUMN())),-1,0)"},{"Value":1000.0,"Formula":"=OFFSET(INDIRECT(ADDRESS(ROW(),COLUMN())),-1,0)"},{"Value":1000.0,"Formula":"=OFFSET(INDIRECT(ADDRESS(ROW(),COLUMN())),-1,0)"},{"Value":1000.0,"Formula":"=OFFSET(INDIRECT(ADDRESS(ROW(),COLUMN())),-1,0)"},{"Value":1000.0,"Formula":"=OFFSET(INDIRECT(ADDRESS(ROW(),COLUMN())),-1,0)"},{"Value":1000.0,"Formula":"=OFFSET(INDIRECT(ADDRESS(ROW(),COLUMN())),-1,0)"},{"Value":1000.0,"Formula":"=OFFSET(INDIRECT(ADDRESS(ROW(),COLUMN())),-1,0)"},{"Value":1000.0,"Formula":"=OFFSET(INDIRECT(ADDRESS(ROW(),COLUMN())),-1,0)"},{"Value":1000.0,"Formula":"=OFFSET(INDIRECT(ADDRESS(ROW(),COLUMN())),-1,0)"},{"Value":1000.0,"Formula":"=OFFSET(INDIRECT(ADDRESS(ROW(),COLUMN())),-1,0)"},{"Value":1000.0,"Formula":"=OFFSET(INDIRECT(ADDRESS(ROW(),COLUMN())),-1,0)"},{"Value":1000.0,"Formula":"=OFFSET(INDIRECT(ADDRESS(ROW(),COLUMN())),-1,0)"},{"Value":1000.0,"Formula":"=OFFSET(INDIRECT(ADDRESS(ROW(),COLUMN())),-1,0)"},{"Value":1000.0,"Formula":"=OFFSET(INDIRECT(ADDRESS(ROW(),COLUMN())),-1,0)"},{"Value":1000.0,"Formula":"=OFFSET(INDIRECT(ADDRESS(ROW(),COLUMN())),-1,0)"},{"Value":1000.0,"Formula":"=OFFSET(INDIRECT(ADDRESS(ROW(),COLUMN())),-1,0)"},{"Value":1000.0,"Formula":"=OFFSET(INDIRECT(ADDRESS(ROW(),COLUMN())),-1,0)"},{"Value":1000.0,"Formula":"=OFFSET(INDIRECT(ADDRESS(ROW(),COLUMN())),-1,0)"},{"Value":1000.0,"Formula":"=OFFSET(INDIRECT(ADDRESS(ROW(),COLUMN())),-1,0)"},{"Value":1000.0,"Formula":"=OFFSET(INDIRECT(ADDRESS(ROW(),COLUMN())),-1,0)"},{"Value":1000.0,"Formula":"=OFFSET(INDIRECT(ADDRESS(ROW(),COLUMN())),-1,0)"},{"Value":1000.0,"Formula":"=OFFSET(INDIRECT(ADDRESS(ROW(),COLUMN())),-1,0)"},{"Value":1000.0,"Formula":"=OFFSET(INDIRECT(ADDRESS(ROW(),COLUMN())),-1,0)"},{"Value":1000.0,"Formula":"=OFFSET(INDIRECT(ADDRESS(ROW(),COLUMN())),-1,0)"},{"Value":1000.0,"Formula":"=OFFSET(INDIRECT(ADDRESS(ROW(),COLUMN())),-1,0)"},{"Value":1000.0,"Formula":"=OFFSET(INDIRECT(ADDRESS(ROW(),COLUMN())),-1,0)"},{"Value":1000.0,"Formula":"=OFFSET(INDIRECT(ADDRESS(ROW(),COLUMN())),-1,0)"},{"Value":1000.0,"Formula":"=OFFSET(INDIRECT(ADDRESS(ROW(),COLUMN())),-1,0)"},{"Value":1000.0,"Formula":"=OFFSET(INDIRECT(ADDRESS(ROW(),COLUMN())),-1,0)"},{"Value":1000.0,"Formula":"=OFFSET(INDIRECT(ADDRESS(ROW(),COLUMN())),-1,0)"},{"Value":1000.0,"Formula":"=OFFSET(INDIRECT(ADDRESS(ROW(),COLUMN())),-1,0)"},{"Value":1000.0,"Formula":"=OFFSET(INDIRECT(ADDRESS(ROW(),COLUMN())),-1,0)"},{"Value":1000.0,"Formula":"=OFFSET(INDIRECT(ADDRESS(ROW(),COLUMN())),-1,0)"},{"Value":1000.0,"Formula":"=OFFSET(INDIRECT(ADDRESS(ROW(),COLUMN())),-1,0)"},{"Value":1000.0,"Formula":"=OFFSET(INDIRECT(ADDRESS(ROW(),COLUMN())),-1,0)"},{"Value":1000.0,"Formula":"=OFFSET(INDIRECT(ADDRESS(ROW(),COLUMN())),-1,0)"},{"Value":1000.0,"Formula":"=OFFSET(INDIRECT(ADDRESS(ROW(),COLUMN())),-1,0)"},{"Value":1000.0,"Formula":"=OFFSET(INDIRECT(ADDRESS(ROW(),COLUMN())),-1,0)"},{"Value":1000.0,"Formula":"=OFFSET(INDIRECT(ADDRESS(ROW(),COLUMN())),-1,0)"},{"Value":1000.0,"Formula":"=OFFSET(INDIRECT(ADDRESS(ROW(),COLUMN())),-1,0)"},{"Value":1000.0,"Formula":"=OFFSET(INDIRECT(ADDRESS(ROW(),COLUMN())),-1,0)"},{"Value":1000.0,"Formula":"=OFFSET(INDIRECT(ADDRESS(ROW(),COLUMN())),-1,0)"},{"Value":1000.0,"Formula":"=OFFSET(INDIRECT(ADDRESS(ROW(),COLUMN())),-1,0)"},{"Value":1000.0,"Formula":"=OFFSET(INDIRECT(ADDRESS(ROW(),COLUMN())),-1,0)"},{"Value":1000.0,"Formula":"=OFFSET(INDIRECT(ADDRESS(ROW(),COLUMN())),-1,0)"},{"Value":1000.0,"Formula":"=OFFSET(INDIRECT(ADDRESS(ROW(),COLUMN())),-1,0)"},{"Value":1000.0,"Formula":"=OFFSET(INDIRECT(ADDRESS(ROW(),COLUMN())),-1,0)"},{"Value":1000.0,"Formula":"=OFFSET(INDIRECT(ADDRESS(ROW(),COLUMN())),-1,0)"},{"Value":1000.0,"Formula":"=OFFSET(INDIRECT(ADDRESS(ROW(),COLUMN())),-1,0)"},{"Value":1000.0,"Formula":"=OFFSET(INDIRECT(ADDRESS(ROW(),COLUMN())),-1,0)"},{"Value":1000.0,"Formula":"=OFFSET(INDIRECT(ADDRESS(ROW(),COLUMN())),-1,0)"},{"Value":1000.0,"Formula":"=OFFSET(INDIRECT(ADDRESS(ROW(),COLUMN())),-1,0)"},{"Value":1000.0,"Formula":"=OFFSET(INDIRECT(ADDRESS(ROW(),COLUMN())),-1,0)"},{"Value":1000.0,"Formula":"=OFFSET(INDIRECT(ADDRESS(ROW(),COLUMN())),-1,0)"},{"Value":1000.0,"Formula":"=OFFSET(INDIRECT(ADDRESS(ROW(),COLUMN())),-1,0)"},{"Value":1000.0,"Formula":"=OFFSET(INDIRECT(ADDRESS(ROW(),COLUMN())),-1,0)"},{"Value":1000.0,"Formula":"=OFFSET(INDIRECT(ADDRESS(ROW(),COLUMN())),-1,0)"},{"Value":1000.0,"Formula":"=OFFSET(INDIRECT(ADDRESS(ROW(),COLUMN())),-1,0)"},{"Value":1000.0,"Formula":"=OFFSET(INDIRECT(ADDRESS(ROW(),COLUMN())),-1,0)"}],"Coupon Floor List":[{"Value":-10.0,"Formula":"=J14"},{"Value":-10.0,"Formula":"=OFFSET(INDIRECT(ADDRESS(ROW(),COLUMN())),-1,0)"},{"Value":-10.0,"Formula":"=OFFSET(INDIRECT(ADDRESS(ROW(),COLUMN())),-1,0)"},{"Value":-10.0,"Formula":"=OFFSET(INDIRECT(ADDRESS(ROW(),COLUMN())),-1,0)"},{"Value":-10.0,"Formula":"=OFFSET(INDIRECT(ADDRESS(ROW(),COLUMN())),-1,0)"},{"Value":-10.0,"Formula":"=OFFSET(INDIRECT(ADDRESS(ROW(),COLUMN())),-1,0)"},{"Value":-10.0,"Formula":"=OFFSET(INDIRECT(ADDRESS(ROW(),COLUMN())),-1,0)"},{"Value":-10.0,"Formula":"=OFFSET(INDIRECT(ADDRESS(ROW(),COLUMN())),-1,0)"},{"Value":-10.0,"Formula":"=OFFSET(INDIRECT(ADDRESS(ROW(),COLUMN())),-1,0)"},{"Value":-10.0,"Formula":"=OFFSET(INDIRECT(ADDRESS(ROW(),COLUMN())),-1,0)"},{"Value":-10.0,"Formula":"=OFFSET(INDIRECT(ADDRESS(ROW(),COLUMN())),-1,0)"},{"Value":-10.0,"Formula":"=OFFSET(INDIRECT(ADDRESS(ROW(),COLUMN())),-1,0)"},{"Value":-10.0,"Formula":"=OFFSET(INDIRECT(ADDRESS(ROW(),COLUMN())),-1,0)"},{"Value":-10.0,"Formula":"=OFFSET(INDIRECT(ADDRESS(ROW(),COLUMN())),-1,0)"},{"Value":-10.0,"Formula":"=OFFSET(INDIRECT(ADDRESS(ROW(),COLUMN())),-1,0)"},{"Value":-10.0,"Formula":"=OFFSET(INDIRECT(ADDRESS(ROW(),COLUMN())),-1,0)"},{"Value":-10.0,"Formula":"=OFFSET(INDIRECT(ADDRESS(ROW(),COLUMN())),-1,0)"},{"Value":-10.0,"Formula":"=OFFSET(INDIRECT(ADDRESS(ROW(),COLUMN())),-1,0)"},{"Value":-10.0,"Formula":"=OFFSET(INDIRECT(ADDRESS(ROW(),COLUMN())),-1,0)"},{"Value":-10.0,"Formula":"=OFFSET(INDIRECT(ADDRESS(ROW(),COLUMN())),-1,0)"},{"Value":-10.0,"Formula":"=OFFSET(INDIRECT(ADDRESS(ROW(),COLUMN())),-1,0)"},{"Value":-10.0,"Formula":"=OFFSET(INDIRECT(ADDRESS(ROW(),COLUMN())),-1,0)"},{"Value":-10.0,"Formula":"=OFFSET(INDIRECT(ADDRESS(ROW(),COLUMN())),-1,0)"},{"Value":-10.0,"Formula":"=OFFSET(INDIRECT(ADDRESS(ROW(),COLUMN())),-1,0)"},{"Value":-10.0,"Formula":"=OFFSET(INDIRECT(ADDRESS(ROW(),COLUMN())),-1,0)"},{"Value":-10.0,"Formula":"=OFFSET(INDIRECT(ADDRESS(ROW(),COLUMN())),-1,0)"},{"Value":-10.0,"Formula":"=OFFSET(INDIRECT(ADDRESS(ROW(),COLUMN())),-1,0)"},{"Value":-10.0,"Formula":"=OFFSET(INDIRECT(ADDRESS(ROW(),COLUMN())),-1,0)"},{"Value":-10.0,"Formula":"=OFFSET(INDIRECT(ADDRESS(ROW(),COLUMN())),-1,0)"},{"Value":-10.0,"Formula":"=OFFSET(INDIRECT(ADDRESS(ROW(),COLUMN())),-1,0)"},{"Value":-10.0,"Formula":"=OFFSET(INDIRECT(ADDRESS(ROW(),COLUMN())),-1,0)"},{"Value":-10.0,"Formula":"=OFFSET(INDIRECT(ADDRESS(ROW(),COLUMN())),-1,0)"},{"Value":-10.0,"Formula":"=OFFSET(INDIRECT(ADDRESS(ROW(),COLUMN())),-1,0)"},{"Value":-10.0,"Formula":"=OFFSET(INDIRECT(ADDRESS(ROW(),COLUMN())),-1,0)"},{"Value":-10.0,"Formula":"=OFFSET(INDIRECT(ADDRESS(ROW(),COLUMN())),-1,0)"},{"Value":-10.0,"Formula":"=OFFSET(INDIRECT(ADDRESS(ROW(),COLUMN())),-1,0)"},{"Value":-10.0,"Formula":"=OFFSET(INDIRECT(ADDRESS(ROW(),COLUMN())),-1,0)"},{"Value":-10.0,"Formula":"=OFFSET(INDIRECT(ADDRESS(ROW(),COLUMN())),-1,0)"},{"Value":-10.0,"Formula":"=OFFSET(INDIRECT(ADDRESS(ROW(),COLUMN())),-1,0)"},{"Value":-10.0,"Formula":"=OFFSET(INDIRECT(ADDRESS(ROW(),COLUMN())),-1,0)"},{"Value":-10.0,"Formula":"=OFFSET(INDIRECT(ADDRESS(ROW(),COLUMN())),-1,0)"},{"Value":-10.0,"Formula":"=OFFSET(INDIRECT(ADDRESS(ROW(),COLUMN())),-1,0)"},{"Value":-10.0,"Formula":"=OFFSET(INDIRECT(ADDRESS(ROW(),COLUMN())),-1,0)"},{"Value":-10.0,"Formula":"=OFFSET(INDIRECT(ADDRESS(ROW(),COLUMN())),-1,0)"},{"Value":-10.0,"Formula":"=OFFSET(INDIRECT(ADDRESS(ROW(),COLUMN())),-1,0)"},{"Value":-10.0,"Formula":"=OFFSET(INDIRECT(ADDRESS(ROW(),COLUMN())),-1,0)"},{"Value":-10.0,"Formula":"=OFFSET(INDIRECT(ADDRESS(ROW(),COLUMN())),-1,0)"},{"Value":-10.0,"Formula":"=OFFSET(INDIRECT(ADDRESS(ROW(),COLUMN())),-1,0)"},{"Value":-10.0,"Formula":"=OFFSET(INDIRECT(ADDRESS(ROW(),COLUMN())),-1,0)"},{"Value":-10.0,"Formula":"=OFFSET(INDIRECT(ADDRESS(ROW(),COLUMN())),-1,0)"},{"Value":-10.0,"Formula":"=OFFSET(INDIRECT(ADDRESS(ROW(),COLUMN())),-1,0)"},{"Value":-10.0,"Formula":"=OFFSET(INDIRECT(ADDRESS(ROW(),COLUMN())),-1,0)"},{"Value":-10.0,"Formula":"=OFFSET(INDIRECT(ADDRESS(ROW(),COLUMN())),-1,0)"},{"Value":-10.0,"Formula":"=OFFSET(INDIRECT(ADDRESS(ROW(),COLUMN())),-1,0)"},{"Value":-10.0,"Formula":"=OFFSET(INDIRECT(ADDRESS(ROW(),COLUMN())),-1,0)"},{"Value":-10.0,"Formula":"=OFFSET(INDIRECT(ADDRESS(ROW(),COLUMN())),-1,0)"},{"Value":-10.0,"Formula":"=OFFSET(INDIRECT(ADDRESS(ROW(),COLUMN())),-1,0)"},{"Value":-10.0,"Formula":"=OFFSET(INDIRECT(ADDRESS(ROW(),COLUMN())),-1,0)"},{"Value":-10.0,"Formula":"=OFFSET(INDIRECT(ADDRESS(ROW(),COLUMN())),-1,0)"},{"Value":-10.0,"Formula":"=OFFSET(INDIRECT(ADDRESS(ROW(),COLUMN())),-1,0)"}],"Adaptative Floor List":[{"Value":0.0,"Formula":"=J15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],"Pay Lag Barrier List":[{"Value":0.0,"Formula":"=J17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,{"Value":0.0,"Formula":"=OFFSET(INDIRECT(ADDRESS(ROW(),COLUMN())),-1,0)"}],"Leverage List":[{"Value":8.0,"Formula":"=J19"},{"Value":8.0,"Formula":"=OFFSET(INDIRECT(ADDRESS(ROW(),COLUMN())),-1,0)"},{"Value":8.0,"Formula":"=OFFSET(INDIRECT(ADDRESS(ROW(),COLUMN())),-1,0)"},{"Value":8.0,"Formula":"=OFFSET(INDIRECT(ADDRESS(ROW(),COLUMN())),-1,0)"},{"Value":8.0,"Formula":"=OFFSET(INDIRECT(ADDRESS(ROW(),COLUMN())),-1,0)"},{"Value":8.0,"Formula":"=OFFSET(INDIRECT(ADDRESS(ROW(),COLUMN())),-1,0)"},{"Value":8.0,"Formula":"=OFFSET(INDIRECT(ADDRESS(ROW(),COLUMN())),-1,0)"},{"Value":8.0,"Formula":"=OFFSET(INDIRECT(ADDRESS(ROW(),COLUMN())),-1,0)"},{"Value":8.0,"Formula":"=OFFSET(INDIRECT(ADDRESS(ROW(),COLUMN())),-1,0)"},{"Value":8.0,"Formula":"=OFFSET(INDIRECT(ADDRESS(ROW(),COLUMN())),-1,0)"},{"Value":8.0,"Formula":"=OFFSET(INDIRECT(ADDRESS(ROW(),COLUMN())),-1,0)"},{"Value":8.0,"Formula":"=OFFSET(INDIRECT(ADDRESS(ROW(),COLUMN())),-1,0)"},{"Value":8.0,"Formula":"=OFFSET(INDIRECT(ADDRESS(ROW(),COLUMN())),-1,0)"},{"Value":8.0,"Formula":"=OFFSET(INDIRECT(ADDRESS(ROW(),COLUMN())),-1,0)"},{"Value":8.0,"Formula":"=OFFSET(INDIRECT(ADDRESS(ROW(),COLUMN())),-1,0)"},{"Value":8.0,"Formula":"=OFFSET(INDIRECT(ADDRESS(ROW(),COLUMN())),-1,0)"},{"Value":8.0,"Formula":"=OFFSET(INDIRECT(ADDRESS(ROW(),COLUMN())),-1,0)"},{"Value":8.0,"Formula":"=OFFSET(INDIRECT(ADDRESS(ROW(),COLUMN())),-1,0)"},{"Value":8.0,"Formula":"=OFFSET(INDIRECT(ADDRESS(ROW(),COLUMN())),-1,0)"},{"Value":8.0,"Formula":"=OFFSET(INDIRECT(ADDRESS(ROW(),COLUMN())),-1,0)"},{"Value":8.0,"Formula":"=OFFSET(INDIRECT(ADDRESS(ROW(),COLUMN())),-1,0)"},{"Value":8.0,"Formula":"=OFFSET(INDIRECT(ADDRESS(ROW(),COLUMN())),-1,0)"},{"Value":8.0,"Formula":"=OFFSET(INDIRECT(ADDRESS(ROW(),COLUMN())),-1,0)"},{"Value":8.0,"Formula":"=OFFSET(INDIRECT(ADDRESS(ROW(),COLUMN())),-1,0)"},{"Value":8.0,"Formula":"=OFFSET(INDIRECT(ADDRESS(ROW(),COLUMN())),-1,0)"},{"Value":8.0,"Formula":"=OFFSET(INDIRECT(ADDRESS(ROW(),COLUMN())),-1,0)"},{"Value":8.0,"Formula":"=OFFSET(INDIRECT(ADDRESS(ROW(),COLUMN())),-1,0)"},{"Value":8.0,"Formula":"=OFFSET(INDIRECT(ADDRESS(ROW(),COLUMN())),-1,0)"},{"Value":8.0,"Formula":"=OFFSET(INDIRECT(ADDRESS(ROW(),COLUMN())),-1,0)"},{"Value":8.0,"Formula":"=OFFSET(INDIRECT(ADDRESS(ROW(),COLUMN())),-1,0)"},{"Value":8.0,"Formula":"=OFFSET(INDIRECT(ADDRESS(ROW(),COLUMN())),-1,0)"},{"Value":8.0,"Formula":"=OFFSET(INDIRECT(ADDRESS(ROW(),COLUMN())),-1,0)"},{"Value":8.0,"Formula":"=OFFSET(INDIRECT(ADDRESS(ROW(),COLUMN())),-1,0)"},{"Value":8.0,"Formula":"=OFFSET(INDIRECT(ADDRESS(ROW(),COLUMN())),-1,0)"},{"Value":8.0,"Formula":"=OFFSET(INDIRECT(ADDRESS(ROW(),COLUMN())),-1,0)"},{"Value":8.0,"Formula":"=OFFSET(INDIRECT(ADDRESS(ROW(),COLUMN())),-1,0)"},{"Value":8.0,"Formula":"=OFFSET(INDIRECT(ADDRESS(ROW(),COLUMN())),-1,0)"},{"Value":8.0,"Formula":"=OFFSET(INDIRECT(ADDRESS(ROW(),COLUMN())),-1,0)"},{"Value":8.0,"Formula":"=OFFSET(INDIRECT(ADDRESS(ROW(),COLUMN())),-1,0)"},{"Value":8.0,"Formula":"=OFFSET(INDIRECT(ADDRESS(ROW(),COLUMN())),-1,0)"},{"Value":8.0,"Formula":"=OFFSET(INDIRECT(ADDRESS(ROW(),COLUMN())),-1,0)"},{"Value":8.0,"Formula":"=OFFSET(INDIRECT(ADDRESS(ROW(),COLUMN())),-1,0)"},{"Value":8.0,"Formula":"=OFFSET(INDIRECT(ADDRESS(ROW(),COLUMN())),-1,0)"},{"Value":8.0,"Formula":"=OFFSET(INDIRECT(ADDRESS(ROW(),COLUMN())),-1,0)"},{"Value":8.0,"Formula":"=OFFSET(INDIRECT(ADDRESS(ROW(),COLUMN())),-1,0)"},{"Value":8.0,"Formula":"=OFFSET(INDIRECT(ADDRESS(ROW(),COLUMN())),-1,0)"},{"Value":8.0,"Formula":"=OFFSET(INDIRECT(ADDRESS(ROW(),COLUMN())),-1,0)"},{"Value":8.0,"Formula":"=OFFSET(INDIRECT(ADDRESS(ROW(),COLUMN())),-1,0)"},{"Value":8.0,"Formula":"=OFFSET(INDIRECT(ADDRESS(ROW(),COLUMN())),-1,0)"},{"Value":8.0,"Formula":"=OFFSET(INDIRECT(ADDRESS(ROW(),COLUMN())),-1,0)"},{"Value":8.0,"Formula":"=OFFSET(INDIRECT(ADDRESS(ROW(),COLUMN())),-1,0)"},{"Value":8.0,"Formula":"=OFFSET(INDIRECT(ADDRESS(ROW(),COLUMN())),-1,0)"},{"Value":8.0,"Formula":"=OFFSET(INDIRECT(ADDRESS(ROW(),COLUMN())),-1,0)"},{"Value":8.0,"Formula":"=OFFSET(INDIRECT(ADDRESS(ROW(),COLUMN())),-1,0)"},{"Value":8.0,"Formula":"=OFFSET(INDIRECT(ADDRESS(ROW(),COLUMN())),-1,0)"},{"Value":8.0,"Formula":"=OFFSET(INDIRECT(ADDRESS(ROW(),COLUMN())),-1,0)"},{"Value":8.0,"Formula":"=OFFSET(INDIRECT(ADDRESS(ROW(),COLUMN())),-1,0)"},{"Value":8.0,"Formula":"=OFFSET(INDIRECT(ADDRESS(ROW(),COLUMN())),-1,0)"},{"Value":8.0,"Formula":"=OFFSET(INDIRECT(ADDRESS(ROW(),COLUMN())),-1,0)"},{"Value":8.0,"Formula":"=OFFSET(INDIRECT(ADDRESS(ROW(),COLUMN())),-1,0)"}],"Spread List":[{"Value":-0.0015,"Formula":"=J20"},{"Value":-0.0015,"Formula":"=OFFSET(INDIRECT(ADDRESS(ROW(),COLUMN())),-1,0)"},{"Value":-0.0015,"Formula":"=OFFSET(INDIRECT(ADDRESS(ROW(),COLUMN())),-1,0)"},{"Value":-0.0015,"Formula":"=OFFSET(INDIRECT(ADDRESS(ROW(),COLUMN())),-1,0)"},{"Value":-0.0015,"Formula":"=OFFSET(INDIRECT(ADDRESS(ROW(),COLUMN())),-1,0)"},{"Value":-0.0015,"Formula":"=OFFSET(INDIRECT(ADDRESS(ROW(),COLUMN())),-1,0)"},{"Value":-0.0015,"Formula":"=OFFSET(INDIRECT(ADDRESS(ROW(),COLUMN())),-1,0)"},{"Value":-0.0015,"Formula":"=OFFSET(INDIRECT(ADDRESS(ROW(),COLUMN())),-1,0)"},{"Value":-0.0015,"Formula":"=OFFSET(INDIRECT(ADDRESS(ROW(),COLUMN())),-1,0)"},{"Value":-0.0015,"Formula":"=OFFSET(INDIRECT(ADDRESS(ROW(),COLUMN())),-1,0)"},{"Value":-0.0015,"Formula":"=OFFSET(INDIRECT(ADDRESS(ROW(),COLUMN())),-1,0)"},{"Value":-0.0015,"Formula":"=OFFSET(INDIRECT(ADDRESS(ROW(),COLUMN())),-1,0)"},{"Value":-0.0015,"Formula":"=OFFSET(INDIRECT(ADDRESS(ROW(),COLUMN())),-1,0)"},{"Value":-0.0015,"Formula":"=OFFSET(INDIRECT(ADDRESS(ROW(),COLUMN())),-1,0)"},{"Value":-0.0015,"Formula":"=OFFSET(INDIRECT(ADDRESS(ROW(),COLUMN())),-1,0)"},{"Value":-0.0015,"Formula":"=OFFSET(INDIRECT(ADDRESS(ROW(),COLUMN())),-1,0)"},{"Value":-0.0015,"Formula":"=OFFSET(INDIRECT(ADDRESS(ROW(),COLUMN())),-1,0)"},{"Value":-0.0015,"Formula":"=OFFSET(INDIRECT(ADDRESS(ROW(),COLUMN())),-1,0)"},{"Value":-0.0015,"Formula":"=OFFSET(INDIRECT(ADDRESS(ROW(),COLUMN())),-1,0)"},{"Value":-0.0015,"Formula":"=OFFSET(INDIRECT(ADDRESS(ROW(),COLUMN())),-1,0)"},{"Value":-0.0015,"Formula":"=OFFSET(INDIRECT(ADDRESS(ROW(),COLUMN())),-1,0)"},{"Value":-0.0015,"Formula":"=OFFSET(INDIRECT(ADDRESS(ROW(),COLUMN())),-1,0)"},{"Value":-0.0015,"Formula":"=OFFSET(INDIRECT(ADDRESS(ROW(),COLUMN())),-1,0)"},{"Value":-0.0015,"Formula":"=OFFSET(INDIRECT(ADDRESS(ROW(),COLUMN())),-1,0)"},{"Value":-0.0015,"Formula":"=OFFSET(INDIRECT(ADDRESS(ROW(),COLUMN())),-1,0)"},{"Value":-0.0015,"Formula":"=OFFSET(INDIRECT(ADDRESS(ROW(),COLUMN())),-1,0)"},{"Value":-0.0015,"Formula":"=OFFSET(INDIRECT(ADDRESS(ROW(),COLUMN())),-1,0)"},{"Value":-0.0015,"Formula":"=OFFSET(INDIRECT(ADDRESS(ROW(),COLUMN())),-1,0)"},{"Value":-0.0015,"Formula":"=OFFSET(INDIRECT(ADDRESS(ROW(),COLUMN())),-1,0)"},{"Value":-0.0015,"Formula":"=OFFSET(INDIRECT(ADDRESS(ROW(),COLUMN())),-1,0)"},{"Value":-0.0015,"Formula":"=OFFSET(INDIRECT(ADDRESS(ROW(),COLUMN())),-1,0)"},{"Value":-0.0015,"Formula":"=OFFSET(INDIRECT(ADDRESS(ROW(),COLUMN())),-1,0)"},{"Value":-0.0015,"Formula":"=OFFSET(INDIRECT(ADDRESS(ROW(),COLUMN())),-1,0)"},{"Value":-0.0015,"Formula":"=OFFSET(INDIRECT(ADDRESS(ROW(),COLUMN())),-1,0)"},{"Value":-0.0015,"Formula":"=OFFSET(INDIRECT(ADDRESS(ROW(),COLUMN())),-1,0)"},{"Value":-0.0015,"Formula":"=OFFSET(INDIRECT(ADDRESS(ROW(),COLUMN())),-1,0)"},{"Value":-0.0015,"Formula":"=OFFSET(INDIRECT(ADDRESS(ROW(),COLUMN())),-1,0)"},{"Value":-0.0015,"Formula":"=OFFSET(INDIRECT(ADDRESS(ROW(),COLUMN())),-1,0)"},{"Value":-0.0015,"Formula":"=OFFSET(INDIRECT(ADDRESS(ROW(),COLUMN())),-1,0)"},{"Value":-0.0015,"Formula":"=OFFSET(INDIRECT(ADDRESS(ROW(),COLUMN())),-1,0)"},{"Value":-0.0015,"Formula":"=OFFSET(INDIRECT(ADDRESS(ROW(),COLUMN())),-1,0)"},{"Value":-0.0015,"Formula":"=OFFSET(INDIRECT(ADDRESS(ROW(),COLUMN())),-1,0)"},{"Value":-0.0015,"Formula":"=OFFSET(INDIRECT(ADDRESS(ROW(),COLUMN())),-1,0)"},{"Value":-0.0015,"Formula":"=OFFSET(INDIRECT(ADDRESS(ROW(),COLUMN())),-1,0)"},{"Value":-0.0015,"Formula":"=OFFSET(INDIRECT(ADDRESS(ROW(),COLUMN())),-1,0)"},{"Value":-0.0015,"Formula":"=OFFSET(INDIRECT(ADDRESS(ROW(),COLUMN())),-1,0)"},{"Value":-0.0015,"Formula":"=OFFSET(INDIRECT(ADDRESS(ROW(),COLUMN())),-1,0)"},{"Value":-0.0015,"Formula":"=OFFSET(INDIRECT(ADDRESS(ROW(),COLUMN())),-1,0)"},{"Value":-0.0015,"Formula":"=OFFSET(INDIRECT(ADDRESS(ROW(),COLUMN())),-1,0)"},{"Value":-0.0015,"Formula":"=OFFSET(INDIRECT(ADDRESS(ROW(),COLUMN())),-1,0)"},{"Value":-0.0015,"Formula":"=OFFSET(INDIRECT(ADDRESS(ROW(),COLUMN())),-1,0)"},{"Value":-0.0015,"Formula":"=OFFSET(INDIRECT(ADDRESS(ROW(),COLUMN())),-1,0)"},{"Value":-0.0015,"Formula":"=OFFSET(INDIRECT(ADDRESS(ROW(),COLUMN())),-1,0)"},{"Value":-0.0015,"Formula":"=OFFSET(INDIRECT(ADDRESS(ROW(),COLUMN())),-1,0)"},{"Value":-0.0015,"Formula":"=OFFSET(INDIRECT(ADDRESS(ROW(),COLUMN())),-1,0)"},{"Value":-0.0015,"Formula":"=OFFSET(INDIRECT(ADDRESS(ROW(),COLUMN())),-1,0)"},{"Value":-0.0015,"Formula":"=OFFSET(INDIRECT(ADDRESS(ROW(),COLUMN())),-1,0)"},{"Value":-0.0015,"Formula":"=OFFSET(INDIRECT(ADDRESS(ROW(),COLUMN())),-1,0)"},{"Value":-0.0015,"Formula":"=OFFSET(INDIRECT(ADDRESS(ROW(),COLUMN())),-1,0)"},{"Value":-0.0015,"Formula":"=OFFSET(INDIRECT(ADDRESS(ROW(),COLUMN())),-1,0)"}],"Long Underlying List":[{"Value":"EUR EURIB 20Y ISDAFIX2","Formula":"=J21"},{"Value":"EUR EURIB 20Y ISDAFIX2","Formula":"=OFFSET(INDIRECT(ADDRESS(ROW(),COLUMN())),-1,0)"},{"Value":"EUR EURIB 20Y ISDAFIX2","Formula":"=OFFSET(INDIRECT(ADDRESS(ROW(),COLUMN())),-1,0)"},{"Value":"EUR EURIB 20Y ISDAFIX2","Formula":"=OFFSET(INDIRECT(ADDRESS(ROW(),COLUMN())),-1,0)"},{"Value":"EUR EURIB 20Y ISDAFIX2","Formula":"=OFFSET(INDIRECT(ADDRESS(ROW(),COLUMN())),-1,0)"},{"Value":"EUR EURIB 20Y ISDAFIX2","Formula":"=OFFSET(INDIRECT(ADDRESS(ROW(),COLUMN())),-1,0)"},{"Value":"EUR EURIB 20Y ISDAFIX2","Formula":"=OFFSET(INDIRECT(ADDRESS(ROW(),COLUMN())),-1,0)"},{"Value":"EUR EURIB 20Y ISDAFIX2","Formula":"=OFFSET(INDIRECT(ADDRESS(ROW(),COLUMN())),-1,0)"},{"Value":"EUR EURIB 20Y ISDAFIX2","Formula":"=OFFSET(INDIRECT(ADDRESS(ROW(),COLUMN())),-1,0)"},{"Value":"EUR EURIB 20Y ISDAFIX2","Formula":"=OFFSET(INDIRECT(ADDRESS(ROW(),COLUMN())),-1,0)"},{"Value":"EUR EURIB 20Y ISDAFIX2","Formula":"=OFFSET(INDIRECT(ADDRESS(ROW(),COLUMN())),-1,0)"},{"Value":"EUR EURIB 20Y ISDAFIX2","Formula":"=OFFSET(INDIRECT(ADDRESS(ROW(),COLUMN())),-1,0)"},{"Value":"EUR EURIB 20Y ISDAFIX2","Formula":"=OFFSET(INDIRECT(ADDRESS(ROW(),COLUMN())),-1,0)"},{"Value":"EUR EURIB 20Y ISDAFIX2","Formula":"=OFFSET(INDIRECT(ADDRESS(ROW(),COLUMN())),-1,0)"},{"Value":"EUR EURIB 20Y ISDAFIX2","Formula":"=OFFSET(INDIRECT(ADDRESS(ROW(),COLUMN())),-1,0)"},{"Value":"EUR EURIB 20Y ISDAFIX2","Formula":"=OFFSET(INDIRECT(ADDRESS(ROW(),COLUMN())),-1,0)"},{"Value":"EUR EURIB 20Y ISDAFIX2","Formula":"=OFFSET(INDIRECT(ADDRESS(ROW(),COLUMN())),-1,0)"},{"Value":"EUR EURIB 20Y ISDAFIX2","Formula":"=OFFSET(INDIRECT(ADDRESS(ROW(),COLUMN())),-1,0)"},{"Value":"EUR EURIB 20Y ISDAFIX2","Formula":"=OFFSET(INDIRECT(ADDRESS(ROW(),COLUMN())),-1,0)"},{"Value":"EUR EURIB 20Y ISDAFIX2","Formula":"=OFFSET(INDIRECT(ADDRESS(ROW(),COLUMN())),-1,0)"},{"Value":"EUR EURIB 20Y ISDAFIX2","Formula":"=OFFSET(INDIRECT(ADDRESS(ROW(),COLUMN())),-1,0)"},{"Value":"EUR EURIB 20Y ISDAFIX2","Formula":"=OFFSET(INDIRECT(ADDRESS(ROW(),COLUMN())),-1,0)"},{"Value":"EUR EURIB 20Y ISDAFIX2","Formula":"=OFFSET(INDIRECT(ADDRESS(ROW(),COLUMN())),-1,0)"},{"Value":"EUR EURIB 20Y ISDAFIX2","Formula":"=OFFSET(INDIRECT(ADDRESS(ROW(),COLUMN())),-1,0)"},{"Value":"EUR EURIB 20Y ISDAFIX2","Formula":"=OFFSET(INDIRECT(ADDRESS(ROW(),COLUMN())),-1,0)"},{"Value":"EUR EURIB 20Y ISDAFIX2","Formula":"=OFFSET(INDIRECT(ADDRESS(ROW(),COLUMN())),-1,0)"},{"Value":"EUR EURIB 20Y ISDAFIX2","Formula":"=OFFSET(INDIRECT(ADDRESS(ROW(),COLUMN())),-1,0)"},{"Value":"EUR EURIB 20Y ISDAFIX2","Formula":"=OFFSET(INDIRECT(ADDRESS(ROW(),COLUMN())),-1,0)"},{"Value":"EUR EURIB 20Y ISDAFIX2","Formula":"=OFFSET(INDIRECT(ADDRESS(ROW(),COLUMN())),-1,0)"},{"Value":"EUR EURIB 20Y ISDAFIX2","Formula":"=OFFSET(INDIRECT(ADDRESS(ROW(),COLUMN())),-1,0)"},{"Value":"EUR EURIB 20Y ISDAFIX2","Formula":"=OFFSET(INDIRECT(ADDRESS(ROW(),COLUMN())),-1,0)"},{"Value":"EUR EURIB 20Y ISDAFIX2","Formula":"=OFFSET(INDIRECT(ADDRESS(ROW(),COLUMN())),-1,0)"},{"Value":"EUR EURIB 20Y ISDAFIX2","Formula":"=OFFSET(INDIRECT(ADDRESS(ROW(),COLUMN())),-1,0)"},{"Value":"EUR EURIB 20Y ISDAFIX2","Formula":"=OFFSET(INDIRECT(ADDRESS(ROW(),COLUMN())),-1,0)"},{"Value":"EUR EURIB 20Y ISDAFIX2","Formula":"=OFFSET(INDIRECT(ADDRESS(ROW(),COLUMN())),-1,0)"},{"Value":"EUR EURIB 20Y ISDAFIX2","Formula":"=OFFSET(INDIRECT(ADDRESS(ROW(),COLUMN())),-1,0)"},{"Value":"EUR EURIB 20Y ISDAFIX2","Formula":"=OFFSET(INDIRECT(ADDRESS(ROW(),COLUMN())),-1,0)"},{"Value":"EUR EURIB 20Y ISDAFIX2","Formula":"=OFFSET(INDIRECT(ADDRESS(ROW(),COLUMN())),-1,0)"},{"Value":"EUR EURIB 20Y ISDAFIX2","Formula":"=OFFSET(INDIRECT(ADDRESS(ROW(),COLUMN())),-1,0)"},{"Value":"EUR EURIB 20Y ISDAFIX2","Formula":"=OFFSET(INDIRECT(ADDRESS(ROW(),COLUMN())),-1,0)"},{"Value":"EUR EURIB 20Y ISDAFIX2","Formula":"=OFFSET(INDIRECT(ADDRESS(ROW(),COLUMN())),-1,0)"},{"Value":"EUR EURIB 20Y ISDAFIX2","Formula":"=OFFSET(INDIRECT(ADDRESS(ROW(),COLUMN())),-1,0)"},{"Value":"EUR EURIB 20Y ISDAFIX2","Formula":"=OFFSET(INDIRECT(ADDRESS(ROW(),COLUMN())),-1,0)"},{"Value":"EUR EURIB 20Y ISDAFIX2","Formula":"=OFFSET(INDIRECT(ADDRESS(ROW(),COLUMN())),-1,0)"},{"Value":"EUR EURIB 20Y ISDAFIX2","Formula":"=OFFSET(INDIRECT(ADDRESS(ROW(),COLUMN())),-1,0)"},{"Value":"EUR EURIB 20Y ISDAFIX2","Formula":"=OFFSET(INDIRECT(ADDRESS(ROW(),COLUMN())),-1,0)"},{"Value":"EUR EURIB 20Y ISDAFIX2","Formula":"=OFFSET(INDIRECT(ADDRESS(ROW(),COLUMN())),-1,0)"},{"Value":"EUR EURIB 20Y ISDAFIX2","Formula":"=OFFSET(INDIRECT(ADDRESS(ROW(),COLUMN())),-1,0)"},{"Value":"EUR EURIB 20Y ISDAFIX2","Formula":"=OFFSET(INDIRECT(ADDRESS(ROW(),COLUMN())),-1,0)"},{"Value":"EUR EURIB 20Y ISDAFIX2","Formula":"=OFFSET(INDIRECT(ADDRESS(ROW(),COLUMN())),-1,0)"},{"Value":"EUR EURIB 20Y ISDAFIX2","Formula":"=OFFSET(INDIRECT(ADDRESS(ROW(),COLUMN())),-1,0)"},{"Value":"EUR EURIB 20Y ISDAFIX2","Formula":"=OFFSET(INDIRECT(ADDRESS(ROW(),COLUMN())),-1,0)"},{"Value":"EUR EURIB 20Y ISDAFIX2","Formula":"=OFFSET(INDIRECT(ADDRESS(ROW(),COLUMN())),-1,0)"},{"Value":"EUR EURIB 20Y ISDAFIX2","Formula":"=OFFSET(INDIRECT(ADDRESS(ROW(),COLUMN())),-1,0)"},{"Value":"EUR EURIB 20Y ISDAFIX2","Formula":"=OFFSET(INDIRECT(ADDRESS(ROW(),COLUMN())),-1,0)"},{"Value":"EUR EURIB 20Y ISDAFIX2","Formula":"=OFFSET(INDIRECT(ADDRESS(ROW(),COLUMN())),-1,0)"},{"Value":"EUR EURIB 20Y ISDAFIX2","Formula":"=OFFSET(INDIRECT(ADDRESS(ROW(),COLUMN())),-1,0)"},{"Value":"EUR EURIB 20Y ISDAFIX2","Formula":"=OFFSET(INDIRECT(ADDRESS(ROW(),COLUMN())),-1,0)"},{"Value":"EUR EURIB 20Y ISDAFIX2","Formula":"=OFFSET(INDIRECT(ADDRESS(ROW(),COLUMN())),-1,0)"},{"Value":"EUR EURIB 20Y ISDAFIX2","Formula":"=OFFSET(INDIRECT(ADDRESS(ROW(),COLUMN())),-1,0)"}],"Long Underlying Cap List":[{"Value":0.045,"Formula":"=J22"},{"Value":0.045,"Formula":"=OFFSET(INDIRECT(ADDRESS(ROW(),COLUMN())),-1,0)"},{"Value":0.045,"Formula":"=OFFSET(INDIRECT(ADDRESS(ROW(),COLUMN())),-1,0)"},{"Value":0.045,"Formula":"=OFFSET(INDIRECT(ADDRESS(ROW(),COLUMN())),-1,0)"},{"Value":0.045,"Formula":"=OFFSET(INDIRECT(ADDRESS(ROW(),COLUMN())),-1,0)"},{"Value":0.045,"Formula":"=OFFSET(INDIRECT(ADDRESS(ROW(),COLUMN())),-1,0)"},{"Value":0.045,"Formula":"=OFFSET(INDIRECT(ADDRESS(ROW(),COLUMN())),-1,0)"},{"Value":0.045,"Formula":"=OFFSET(INDIRECT(ADDRESS(ROW(),COLUMN())),-1,0)"},{"Value":0.045,"Formula":"=OFFSET(INDIRECT(ADDRESS(ROW(),COLUMN())),-1,0)"},{"Value":0.045,"Formula":"=OFFSET(INDIRECT(ADDRESS(ROW(),COLUMN())),-1,0)"},{"Value":0.045,"Formula":"=OFFSET(INDIRECT(ADDRESS(ROW(),COLUMN())),-1,0)"},{"Value":0.045,"Formula":"=OFFSET(INDIRECT(ADDRESS(ROW(),COLUMN())),-1,0)"},{"Value":0.045,"Formula":"=OFFSET(INDIRECT(ADDRESS(ROW(),COLUMN())),-1,0)"},{"Value":0.045,"Formula":"=OFFSET(INDIRECT(ADDRESS(ROW(),COLUMN())),-1,0)"},{"Value":0.045,"Formula":"=OFFSET(INDIRECT(ADDRESS(ROW(),COLUMN())),-1,0)"},{"Value":0.045,"Formula":"=OFFSET(INDIRECT(ADDRESS(ROW(),COLUMN())),-1,0)"},{"Value":0.045,"Formula":"=OFFSET(INDIRECT(ADDRESS(ROW(),COLUMN())),-1,0)"},{"Value":0.045,"Formula":"=OFFSET(INDIRECT(ADDRESS(ROW(),COLUMN())),-1,0)"},{"Value":0.045,"Formula":"=OFFSET(INDIRECT(ADDRESS(ROW(),COLUMN())),-1,0)"},{"Value":0.045,"Formula":"=OFFSET(INDIRECT(ADDRESS(ROW(),COLUMN())),-1,0)"},{"Value":0.045,"Formula":"=OFFSET(INDIRECT(ADDRESS(ROW(),COLUMN())),-1,0)"},{"Value":0.045,"Formula":"=OFFSET(INDIRECT(ADDRESS(ROW(),COLUMN())),-1,0)"},{"Value":0.045,"Formula":"=OFFSET(INDIRECT(ADDRESS(ROW(),COLUMN())),-1,0)"},{"Value":0.045,"Formula":"=OFFSET(INDIRECT(ADDRESS(ROW(),COLUMN())),-1,0)"},{"Value":0.045,"Formula":"=OFFSET(INDIRECT(ADDRESS(ROW(),COLUMN())),-1,0)"},{"Value":0.045,"Formula":"=OFFSET(INDIRECT(ADDRESS(ROW(),COLUMN())),-1,0)"},{"Value":0.045,"Formula":"=OFFSET(INDIRECT(ADDRESS(ROW(),COLUMN())),-1,0)"},{"Value":0.045,"Formula":"=OFFSET(INDIRECT(ADDRESS(ROW(),COLUMN())),-1,0)"},{"Value":0.045,"Formula":"=OFFSET(INDIRECT(ADDRESS(ROW(),COLUMN())),-1,0)"},{"Value":0.045,"Formula":"=OFFSET(INDIRECT(ADDRESS(ROW(),COLUMN())),-1,0)"},{"Value":0.045,"Formula":"=OFFSET(INDIRECT(ADDRESS(ROW(),COLUMN())),-1,0)"},{"Value":0.045,"Formula":"=OFFSET(INDIRECT(ADDRESS(ROW(),COLUMN())),-1,0)"},{"Value":0.045,"Formula":"=OFFSET(INDIRECT(ADDRESS(ROW(),COLUMN())),-1,0)"},{"Value":0.045,"Formula":"=OFFSET(INDIRECT(ADDRESS(ROW(),COLUMN())),-1,0)"},{"Value":0.045,"Formula":"=OFFSET(INDIRECT(ADDRESS(ROW(),COLUMN())),-1,0)"},{"Value":0.045,"Formula":"=OFFSET(INDIRECT(ADDRESS(ROW(),COLUMN())),-1,0)"},{"Value":0.045,"Formula":"=OFFSET(INDIRECT(ADDRESS(ROW(),COLUMN())),-1,0)"},{"Value":0.045,"Formula":"=OFFSET(INDIRECT(ADDRESS(ROW(),COLUMN())),-1,0)"},{"Value":0.045,"Formula":"=OFFSET(INDIRECT(ADDRESS(ROW(),COLUMN())),-1,0)"},{"Value":0.045,"Formula":"=OFFSET(INDIRECT(ADDRESS(ROW(),COLUMN())),-1,0)"},{"Value":0.045,"Formula":"=OFFSET(INDIRECT(ADDRESS(ROW(),COLUMN())),-1,0)"},{"Value":0.045,"Formula":"=OFFSET(INDIRECT(ADDRESS(ROW(),COLUMN())),-1,0)"},{"Value":0.045,"Formula":"=OFFSET(INDIRECT(ADDRESS(ROW(),COLUMN())),-1,0)"},{"Value":0.045,"Formula":"=OFFSET(INDIRECT(ADDRESS(ROW(),COLUMN())),-1,0)"},{"Value":0.045,"Formula":"=OFFSET(INDIRECT(ADDRESS(ROW(),COLUMN())),-1,0)"},{"Value":0.045,"Formula":"=OFFSET(INDIRECT(ADDRESS(ROW(),COLUMN())),-1,0)"},{"Value":0.045,"Formula":"=OFFSET(INDIRECT(ADDRESS(ROW(),COLUMN())),-1,0)"},{"Value":0.045,"Formula":"=OFFSET(INDIRECT(ADDRESS(ROW(),COLUMN())),-1,0)"},{"Value":0.045,"Formula":"=OFFSET(INDIRECT(ADDRESS(ROW(),COLUMN())),-1,0)"},{"Value":0.045,"Formula":"=OFFSET(INDIRECT(ADDRESS(ROW(),COLUMN())),-1,0)"},{"Value":0.045,"Formula":"=OFFSET(INDIRECT(ADDRESS(ROW(),COLUMN())),-1,0)"},{"Value":0.045,"Formula":"=OFFSET(INDIRECT(ADDRESS(ROW(),COLUMN())),-1,0)"},{"Value":0.045,"Formula":"=OFFSET(INDIRECT(ADDRESS(ROW(),COLUMN())),-1,0)"},{"Value":0.045,"Formula":"=OFFSET(INDIRECT(ADDRESS(ROW(),COLUMN())),-1,0)"},{"Value":0.045,"Formula":"=OFFSET(INDIRECT(ADDRESS(ROW(),COLUMN())),-1,0)"},{"Value":0.045,"Formula":"=OFFSET(INDIRECT(ADDRESS(ROW(),COLUMN())),-1,0)"},{"Value":0.045,"Formula":"=OFFSET(INDIRECT(ADDRESS(ROW(),COLUMN())),-1,0)"},{"Value":0.045,"Formula":"=OFFSET(INDIRECT(ADDRESS(ROW(),COLUMN())),-1,0)"},{"Value":0.045,"Formula":"=OFFSET(INDIRECT(ADDRESS(ROW(),COLUMN())),-1,0)"},{"Value":0.045,"Formula":"=OFFSET(INDIRECT(ADDRESS(ROW(),COLUMN())),-1,0)"}],"Short Underlying List":[{"Value":"EUR EURIB 2Y ISDAFIX2","Formula":"=J23"},{"Value":"EUR EURIB 2Y ISDAFIX2","Formula":"=OFFSET(INDIRECT(ADDRESS(ROW(),COLUMN())),-1,0)"},{"Value":"EUR EURIB 2Y ISDAFIX2","Formula":"=OFFSET(INDIRECT(ADDRESS(ROW(),COLUMN())),-1,0)"},{"Value":"EUR EURIB 2Y ISDAFIX2","Formula":"=OFFSET(INDIRECT(ADDRESS(ROW(),COLUMN())),-1,0)"},{"Value":"EUR EURIB 2Y ISDAFIX2","Formula":"=OFFSET(INDIRECT(ADDRESS(ROW(),COLUMN())),-1,0)"},{"Value":"EUR EURIB 2Y ISDAFIX2","Formula":"=OFFSET(INDIRECT(ADDRESS(ROW(),COLUMN())),-1,0)"},{"Value":"EUR EURIB 2Y ISDAFIX2","Formula":"=OFFSET(INDIRECT(ADDRESS(ROW(),COLUMN())),-1,0)"},{"Value":"EUR EURIB 2Y ISDAFIX2","Formula":"=OFFSET(INDIRECT(ADDRESS(ROW(),COLUMN())),-1,0)"},{"Value":"EUR EURIB 2Y ISDAFIX2","Formula":"=OFFSET(INDIRECT(ADDRESS(ROW(),COLUMN())),-1,0)"},{"Value":"EUR EURIB 2Y ISDAFIX2","Formula":"=OFFSET(INDIRECT(ADDRESS(ROW(),COLUMN())),-1,0)"},{"Value":"EUR EURIB 2Y ISDAFIX2","Formula":"=OFFSET(INDIRECT(ADDRESS(ROW(),COLUMN())),-1,0)"},{"Value":"EUR EURIB 2Y ISDAFIX2","Formula":"=OFFSET(INDIRECT(ADDRESS(ROW(),COLUMN())),-1,0)"},{"Value":"EUR EURIB 2Y ISDAFIX2","Formula":"=OFFSET(INDIRECT(ADDRESS(ROW(),COLUMN())),-1,0)"},{"Value":"EUR EURIB 2Y ISDAFIX2","Formula":"=OFFSET(INDIRECT(ADDRESS(ROW(),COLUMN())),-1,0)"},{"Value":"EUR EURIB 2Y ISDAFIX2","Formula":"=OFFSET(INDIRECT(ADDRESS(ROW(),COLUMN())),-1,0)"},{"Value":"EUR EURIB 2Y ISDAFIX2","Formula":"=OFFSET(INDIRECT(ADDRESS(ROW(),COLUMN())),-1,0)"},{"Value":"EUR EURIB 2Y ISDAFIX2","Formula":"=OFFSET(INDIRECT(ADDRESS(ROW(),COLUMN())),-1,0)"},{"Value":"EUR EURIB 2Y ISDAFIX2","Formula":"=OFFSET(INDIRECT(ADDRESS(ROW(),COLUMN())),-1,0)"},{"Value":"EUR EURIB 2Y ISDAFIX2","Formula":"=OFFSET(INDIRECT(ADDRESS(ROW(),COLUMN())),-1,0)"},{"Value":"EUR EURIB 2Y ISDAFIX2","Formula":"=OFFSET(INDIRECT(ADDRESS(ROW(),COLUMN())),-1,0)"},{"Value":"EUR EURIB 2Y ISDAFIX2","Formula":"=OFFSET(INDIRECT(ADDRESS(ROW(),COLUMN())),-1,0)"},{"Value":"EUR EURIB 2Y ISDAFIX2","Formula":"=OFFSET(INDIRECT(ADDRESS(ROW(),COLUMN())),-1,0)"},{"Value":"EUR EURIB 2Y ISDAFIX2","Formula":"=OFFSET(INDIRECT(ADDRESS(ROW(),COLUMN())),-1,0)"},{"Value":"EUR EURIB 2Y ISDAFIX2","Formula":"=OFFSET(INDIRECT(ADDRESS(ROW(),COLUMN())),-1,0)"},{"Value":"EUR EURIB 2Y ISDAFIX2","Formula":"=OFFSET(INDIRECT(ADDRESS(ROW(),COLUMN())),-1,0)"},{"Value":"EUR EURIB 2Y ISDAFIX2","Formula":"=OFFSET(INDIRECT(ADDRESS(ROW(),COLUMN())),-1,0)"},{"Value":"EUR EURIB 2Y ISDAFIX2","Formula":"=OFFSET(INDIRECT(ADDRESS(ROW(),COLUMN())),-1,0)"},{"Value":"EUR EURIB 2Y ISDAFIX2","Formula":"=OFFSET(INDIRECT(ADDRESS(ROW(),COLUMN())),-1,0)"},{"Value":"EUR EURIB 2Y ISDAFIX2","Formula":"=OFFSET(INDIRECT(ADDRESS(ROW(),COLUMN())),-1,0)"},{"Value":"EUR EURIB 2Y ISDAFIX2","Formula":"=OFFSET(INDIRECT(ADDRESS(ROW(),COLUMN())),-1,0)"},{"Value":"EUR EURIB 2Y ISDAFIX2","Formula":"=OFFSET(INDIRECT(ADDRESS(ROW(),COLUMN())),-1,0)"},{"Value":"EUR EURIB 2Y ISDAFIX2","Formula":"=OFFSET(INDIRECT(ADDRESS(ROW(),COLUMN())),-1,0)"},{"Value":"EUR EURIB 2Y ISDAFIX2","Formula":"=OFFSET(INDIRECT(ADDRESS(ROW(),COLUMN())),-1,0)"},{"Value":"EUR EURIB 2Y ISDAFIX2","Formula":"=OFFSET(INDIRECT(ADDRESS(ROW(),COLUMN())),-1,0)"},{"Value":"EUR EURIB 2Y ISDAFIX2","Formula":"=OFFSET(INDIRECT(ADDRESS(ROW(),COLUMN())),-1,0)"},{"Value":"EUR EURIB 2Y ISDAFIX2","Formula":"=OFFSET(INDIRECT(ADDRESS(ROW(),COLUMN())),-1,0)"},{"Value":"EUR EURIB 2Y ISDAFIX2","Formula":"=OFFSET(INDIRECT(ADDRESS(ROW(),COLUMN())),-1,0)"},{"Value":"EUR EURIB 2Y ISDAFIX2","Formula":"=OFFSET(INDIRECT(ADDRESS(ROW(),COLUMN())),-1,0)"},{"Value":"EUR EURIB 2Y ISDAFIX2","Formula":"=OFFSET(INDIRECT(ADDRESS(ROW(),COLUMN())),-1,0)"},{"Value":"EUR EURIB 2Y ISDAFIX2","Formula":"=OFFSET(INDIRECT(ADDRESS(ROW(),COLUMN())),-1,0)"},{"Value":"EUR EURIB 2Y ISDAFIX2","Formula":"=OFFSET(INDIRECT(ADDRESS(ROW(),COLUMN())),-1,0)"},{"Value":"EUR EURIB 2Y ISDAFIX2","Formula":"=OFFSET(INDIRECT(ADDRESS(ROW(),COLUMN())),-1,0)"},{"Value":"EUR EURIB 2Y ISDAFIX2","Formula":"=OFFSET(INDIRECT(ADDRESS(ROW(),COLUMN())),-1,0)"},{"Value":"EUR EURIB 2Y ISDAFIX2","Formula":"=OFFSET(INDIRECT(ADDRESS(ROW(),COLUMN())),-1,0)"},{"Value":"EUR EURIB 2Y ISDAFIX2","Formula":"=OFFSET(INDIRECT(ADDRESS(ROW(),COLUMN())),-1,0)"},{"Value":"EUR EURIB 2Y ISDAFIX2","Formula":"=OFFSET(INDIRECT(ADDRESS(ROW(),COLUMN())),-1,0)"},{"Value":"EUR EURIB 2Y ISDAFIX2","Formula":"=OFFSET(INDIRECT(ADDRESS(ROW(),COLUMN())),-1,0)"},{"Value":"EUR EURIB 2Y ISDAFIX2","Formula":"=OFFSET(INDIRECT(ADDRESS(ROW(),COLUMN())),-1,0)"},{"Value":"EUR EURIB 2Y ISDAFIX2","Formula":"=OFFSET(INDIRECT(ADDRESS(ROW(),COLUMN())),-1,0)"},{"Value":"EUR EURIB 2Y ISDAFIX2","Formula":"=OFFSET(INDIRECT(ADDRESS(ROW(),COLUMN())),-1,0)"},{"Value":"EUR EURIB 2Y ISDAFIX2","Formula":"=OFFSET(INDIRECT(ADDRESS(ROW(),COLUMN())),-1,0)"},{"Value":"EUR EURIB 2Y ISDAFIX2","Formula":"=OFFSET(INDIRECT(ADDRESS(ROW(),COLUMN())),-1,0)"},{"Value":"EUR EURIB 2Y ISDAFIX2","Formula":"=OFFSET(INDIRECT(ADDRESS(ROW(),COLUMN())),-1,0)"},{"Value":"EUR EURIB 2Y ISDAFIX2","Formula":"=OFFSET(INDIRECT(ADDRESS(ROW(),COLUMN())),-1,0)"},{"Value":"EUR EURIB 2Y ISDAFIX2","Formula":"=OFFSET(INDIRECT(ADDRESS(ROW(),COLUMN())),-1,0)"},{"Value":"EUR EURIB 2Y ISDAFIX2","Formula":"=OFFSET(INDIRECT(ADDRESS(ROW(),COLUMN())),-1,0)"},{"Value":"EUR EURIB 2Y ISDAFIX2","Formula":"=OFFSET(INDIRECT(ADDRESS(ROW(),COLUMN())),-1,0)"},{"Value":"EUR EURIB 2Y ISDAFIX2","Formula":"=OFFSET(INDIRECT(ADDRESS(ROW(),COLUMN())),-1,0)"},{"Value":"EUR EURIB 2Y ISDAFIX2","Formula":"=OFFSET(INDIRECT(ADDRESS(ROW(),COLUMN())),-1,0)"},{"Value":"EUR EURIB 2Y ISDAFIX2","Formula":"=OFFSET(INDIRECT(ADDRESS(ROW(),COLUMN())),-1,0)"}],"Short Underlying Floor List":[{"Value":-0.0025,"Formula":"=J24"},{"Value":-0.0025,"Formula":"=OFFSET(INDIRECT(ADDRESS(ROW(),COLUMN())),-1,0)"},{"Value":-0.0025,"Formula":"=OFFSET(INDIRECT(ADDRESS(ROW(),COLUMN())),-1,0)"},{"Value":-0.0025,"Formula":"=OFFSET(INDIRECT(ADDRESS(ROW(),COLUMN())),-1,0)"},{"Value":-0.0025,"Formula":"=OFFSET(INDIRECT(ADDRESS(ROW(),COLUMN())),-1,0)"},{"Value":-0.0025,"Formula":"=OFFSET(INDIRECT(ADDRESS(ROW(),COLUMN())),-1,0)"},{"Value":-0.0025,"Formula":"=OFFSET(INDIRECT(ADDRESS(ROW(),COLUMN())),-1,0)"},{"Value":-0.0025,"Formula":"=OFFSET(INDIRECT(ADDRESS(ROW(),COLUMN())),-1,0)"},{"Value":-0.0025,"Formula":"=OFFSET(INDIRECT(ADDRESS(ROW(),COLUMN())),-1,0)"},{"Value":-0.0025,"Formula":"=OFFSET(INDIRECT(ADDRESS(ROW(),COLUMN())),-1,0)"},{"Value":-0.0025,"Formula":"=OFFSET(INDIRECT(ADDRESS(ROW(),COLUMN())),-1,0)"},{"Value":-0.0025,"Formula":"=OFFSET(INDIRECT(ADDRESS(ROW(),COLUMN())),-1,0)"},{"Value":-0.0025,"Formula":"=OFFSET(INDIRECT(ADDRESS(ROW(),COLUMN())),-1,0)"},{"Value":-0.0025,"Formula":"=OFFSET(INDIRECT(ADDRESS(ROW(),COLUMN())),-1,0)"},{"Value":-0.0025,"Formula":"=OFFSET(INDIRECT(ADDRESS(ROW(),COLUMN())),-1,0)"},{"Value":-0.0025,"Formula":"=OFFSET(INDIRECT(ADDRESS(ROW(),COLUMN())),-1,0)"},{"Value":-0.0025,"Formula":"=OFFSET(INDIRECT(ADDRESS(ROW(),COLUMN())),-1,0)"},{"Value":-0.0025,"Formula":"=OFFSET(INDIRECT(ADDRESS(ROW(),COLUMN())),-1,0)"},{"Value":-0.0025,"Formula":"=OFFSET(INDIRECT(ADDRESS(ROW(),COLUMN())),-1,0)"},{"Value":-0.0025,"Formula":"=OFFSET(INDIRECT(ADDRESS(ROW(),COLUMN())),-1,0)"},{"Value":-0.0025,"Formula":"=OFFSET(INDIRECT(ADDRESS(ROW(),COLUMN())),-1,0)"},{"Value":-0.0025,"Formula":"=OFFSET(INDIRECT(ADDRESS(ROW(),COLUMN())),-1,0)"},{"Value":-0.0025,"Formula":"=OFFSET(INDIRECT(ADDRESS(ROW(),COLUMN())),-1,0)"},{"Value":-0.0025,"Formula":"=OFFSET(INDIRECT(ADDRESS(ROW(),COLUMN())),-1,0)"},{"Value":-0.0025,"Formula":"=OFFSET(INDIRECT(ADDRESS(ROW(),COLUMN())),-1,0)"},{"Value":-0.0025,"Formula":"=OFFSET(INDIRECT(ADDRESS(ROW(),COLUMN())),-1,0)"},{"Value":-0.0025,"Formula":"=OFFSET(INDIRECT(ADDRESS(ROW(),COLUMN())),-1,0)"},{"Value":-0.0025,"Formula":"=OFFSET(INDIRECT(ADDRESS(ROW(),COLUMN())),-1,0)"},{"Value":-0.0025,"Formula":"=OFFSET(INDIRECT(ADDRESS(ROW(),COLUMN())),-1,0)"},{"Value":-0.0025,"Formula":"=OFFSET(INDIRECT(ADDRESS(ROW(),COLUMN())),-1,0)"},{"Value":-0.0025,"Formula":"=OFFSET(INDIRECT(ADDRESS(ROW(),COLUMN())),-1,0)"},{"Value":-0.0025,"Formula":"=OFFSET(INDIRECT(ADDRESS(ROW(),COLUMN())),-1,0)"},{"Value":-0.0025,"Formula":"=OFFSET(INDIRECT(ADDRESS(ROW(),COLUMN())),-1,0)"},{"Value":-0.0025,"Formula":"=OFFSET(INDIRECT(ADDRESS(ROW(),COLUMN())),-1,0)"},{"Value":-0.0025,"Formula":"=OFFSET(INDIRECT(ADDRESS(ROW(),COLUMN())),-1,0)"},{"Value":-0.0025,"Formula":"=OFFSET(INDIRECT(ADDRESS(ROW(),COLUMN())),-1,0)"},{"Value":-0.0025,"Formula":"=OFFSET(INDIRECT(ADDRESS(ROW(),COLUMN())),-1,0)"},{"Value":-0.0025,"Formula":"=OFFSET(INDIRECT(ADDRESS(ROW(),COLUMN())),-1,0)"},{"Value":-0.0025,"Formula":"=OFFSET(INDIRECT(ADDRESS(ROW(),COLUMN())),-1,0)"},{"Value":-0.0025,"Formula":"=OFFSET(INDIRECT(ADDRESS(ROW(),COLUMN())),-1,0)"},{"Value":-0.0025,"Formula":"=OFFSET(INDIRECT(ADDRESS(ROW(),COLUMN())),-1,0)"},{"Value":-0.0025,"Formula":"=OFFSET(INDIRECT(ADDRESS(ROW(),COLUMN())),-1,0)"},{"Value":-0.0025,"Formula":"=OFFSET(INDIRECT(ADDRESS(ROW(),COLUMN())),-1,0)"},{"Value":-0.0025,"Formula":"=OFFSET(INDIRECT(ADDRESS(ROW(),COLUMN())),-1,0)"},{"Value":-0.0025,"Formula":"=OFFSET(INDIRECT(ADDRESS(ROW(),COLUMN())),-1,0)"},{"Value":-0.0025,"Formula":"=OFFSET(INDIRECT(ADDRESS(ROW(),COLUMN())),-1,0)"},{"Value":-0.0025,"Formula":"=OFFSET(INDIRECT(ADDRESS(ROW(),COLUMN())),-1,0)"},{"Value":-0.0025,"Formula":"=OFFSET(INDIRECT(ADDRESS(ROW(),COLUMN())),-1,0)"},{"Value":-0.0025,"Formula":"=OFFSET(INDIRECT(ADDRESS(ROW(),COLUMN())),-1,0)"},{"Value":-0.0025,"Formula":"=OFFSET(INDIRECT(ADDRESS(ROW(),COLUMN())),-1,0)"},{"Value":-0.0025,"Formula":"=OFFSET(INDIRECT(ADDRESS(ROW(),COLUMN())),-1,0)"},{"Value":-0.0025,"Formula":"=OFFSET(INDIRECT(ADDRESS(ROW(),COLUMN())),-1,0)"},{"Value":-0.0025,"Formula":"=OFFSET(INDIRECT(ADDRESS(ROW(),COLUMN())),-1,0)"},{"Value":-0.0025,"Formula":"=OFFSET(INDIRECT(ADDRESS(ROW(),COLUMN())),-1,0)"},{"Value":-0.0025,"Formula":"=OFFSET(INDIRECT(ADDRESS(ROW(),COLUMN())),-1,0)"},{"Value":-0.0025,"Formula":"=OFFSET(INDIRECT(ADDRESS(ROW(),COLUMN())),-1,0)"},{"Value":-0.0025,"Formula":"=OFFSET(INDIRECT(ADDRESS(ROW(),COLUMN())),-1,0)"},{"Value":-0.0025,"Formula":"=OFFSET(INDIRECT(ADDRESS(ROW(),COLUMN())),-1,0)"},{"Value":-0.0025,"Formula":"=OFFSET(INDIRECT(ADDRESS(ROW(),COLUMN())),-1,0)"},{"Value":-0.0025,"Formula":"=OFFSET(INDIRECT(ADDRESS(ROW(),COLUMN())),-1,0)"}],"Spread Underlying List":[{"Value":"EUR EURIB 20Y-2Y ISDAFIX2","Formula":"=J25"},{"Value":"EUR EURIB 20Y-2Y ISDAFIX2","Formula":"=OFFSET(INDIRECT(ADDRESS(ROW(),COLUMN())),-1,0)"},{"Value":"EUR EURIB 20Y-2Y ISDAFIX2","Formula":"=OFFSET(INDIRECT(ADDRESS(ROW(),COLUMN())),-1,0)"},{"Value":"EUR EURIB 20Y-2Y ISDAFIX2","Formula":"=OFFSET(INDIRECT(ADDRESS(ROW(),COLUMN())),-1,0)"},{"Value":"EUR EURIB 20Y-2Y ISDAFIX2","Formula":"=OFFSET(INDIRECT(ADDRESS(ROW(),COLUMN())),-1,0)"},{"Value":"EUR EURIB 20Y-2Y ISDAFIX2","Formula":"=OFFSET(INDIRECT(ADDRESS(ROW(),COLUMN())),-1,0)"},{"Value":"EUR EURIB 20Y-2Y ISDAFIX2","Formula":"=OFFSET(INDIRECT(ADDRESS(ROW(),COLUMN())),-1,0)"},{"Value":"EUR EURIB 20Y-2Y ISDAFIX2","Formula":"=OFFSET(INDIRECT(ADDRESS(ROW(),COLUMN())),-1,0)"},{"Value":"EUR EURIB 20Y-2Y ISDAFIX2","Formula":"=OFFSET(INDIRECT(ADDRESS(ROW(),COLUMN())),-1,0)"},{"Value":"EUR EURIB 20Y-2Y ISDAFIX2","Formula":"=OFFSET(INDIRECT(ADDRESS(ROW(),COLUMN())),-1,0)"},{"Value":"EUR EURIB 20Y-2Y ISDAFIX2","Formula":"=OFFSET(INDIRECT(ADDRESS(ROW(),COLUMN())),-1,0)"},{"Value":"EUR EURIB 20Y-2Y ISDAFIX2","Formula":"=OFFSET(INDIRECT(ADDRESS(ROW(),COLUMN())),-1,0)"},{"Value":"EUR EURIB 20Y-2Y ISDAFIX2","Formula":"=OFFSET(INDIRECT(ADDRESS(ROW(),COLUMN())),-1,0)"},{"Value":"EUR EURIB 20Y-2Y ISDAFIX2","Formula":"=OFFSET(INDIRECT(ADDRESS(ROW(),COLUMN())),-1,0)"},{"Value":"EUR EURIB 20Y-2Y ISDAFIX2","Formula":"=OFFSET(INDIRECT(ADDRESS(ROW(),COLUMN())),-1,0)"},{"Value":"EUR EURIB 20Y-2Y ISDAFIX2","Formula":"=OFFSET(INDIRECT(ADDRESS(ROW(),COLUMN())),-1,0)"},{"Value":"EUR EURIB 20Y-2Y ISDAFIX2","Formula":"=OFFSET(INDIRECT(ADDRESS(ROW(),COLUMN())),-1,0)"},{"Value":"EUR EURIB 20Y-2Y ISDAFIX2","Formula":"=OFFSET(INDIRECT(ADDRESS(ROW(),COLUMN())),-1,0)"},{"Value":"EUR EURIB 20Y-2Y ISDAFIX2","Formula":"=OFFSET(INDIRECT(ADDRESS(ROW(),COLUMN())),-1,0)"},{"Value":"EUR EURIB 20Y-2Y ISDAFIX2","Formula":"=OFFSET(INDIRECT(ADDRESS(ROW(),COLUMN())),-1,0)"},{"Value":"EUR EURIB 20Y-2Y ISDAFIX2","Formula":"=OFFSET(INDIRECT(ADDRESS(ROW(),COLUMN())),-1,0)"},{"Value":"EUR EURIB 20Y-2Y ISDAFIX2","Formula":"=OFFSET(INDIRECT(ADDRESS(ROW(),COLUMN())),-1,0)"},{"Value":"EUR EURIB 20Y-2Y ISDAFIX2","Formula":"=OFFSET(INDIRECT(ADDRESS(ROW(),COLUMN())),-1,0)"},{"Value":"EUR EURIB 20Y-2Y ISDAFIX2","Formula":"=OFFSET(INDIRECT(ADDRESS(ROW(),COLUMN())),-1,0)"},{"Value":"EUR EURIB 20Y-2Y ISDAFIX2","Formula":"=OFFSET(INDIRECT(ADDRESS(ROW(),COLUMN())),-1,0)"},{"Value":"EUR EURIB 20Y-2Y ISDAFIX2","Formula":"=OFFSET(INDIRECT(ADDRESS(ROW(),COLUMN())),-1,0)"},{"Value":"EUR EURIB 20Y-2Y ISDAFIX2","Formula":"=OFFSET(INDIRECT(ADDRESS(ROW(),COLUMN())),-1,0)"},{"Value":"EUR EURIB 20Y-2Y ISDAFIX2","Formula":"=OFFSET(INDIRECT(ADDRESS(ROW(),COLUMN())),-1,0)"},{"Value":"EUR EURIB 20Y-2Y ISDAFIX2","Formula":"=OFFSET(INDIRECT(ADDRESS(ROW(),COLUMN())),-1,0)"},{"Value":"EUR EURIB 20Y-2Y ISDAFIX2","Formula":"=OFFSET(INDIRECT(ADDRESS(ROW(),COLUMN())),-1,0)"},{"Value":"EUR EURIB 20Y-2Y ISDAFIX2","Formula":"=OFFSET(INDIRECT(ADDRESS(ROW(),COLUMN())),-1,0)"},{"Value":"EUR EURIB 20Y-2Y ISDAFIX2","Formula":"=OFFSET(INDIRECT(ADDRESS(ROW(),COLUMN())),-1,0)"},{"Value":"EUR EURIB 20Y-2Y ISDAFIX2","Formula":"=OFFSET(INDIRECT(ADDRESS(ROW(),COLUMN())),-1,0)"},{"Value":"EUR EURIB 20Y-2Y ISDAFIX2","Formula":"=OFFSET(INDIRECT(ADDRESS(ROW(),COLUMN())),-1,0)"},{"Value":"EUR EURIB 20Y-2Y ISDAFIX2","Formula":"=OFFSET(INDIRECT(ADDRESS(ROW(),COLUMN())),-1,0)"},{"Value":"EUR EURIB 20Y-2Y ISDAFIX2","Formula":"=OFFSET(INDIRECT(ADDRESS(ROW(),COLUMN())),-1,0)"},{"Value":"EUR EURIB 20Y-2Y ISDAFIX2","Formula":"=OFFSET(INDIRECT(ADDRESS(ROW(),COLUMN())),-1,0)"},{"Value":"EUR EURIB 20Y-2Y ISDAFIX2","Formula":"=OFFSET(INDIRECT(ADDRESS(ROW(),COLUMN())),-1,0)"},{"Value":"EUR EURIB 20Y-2Y ISDAFIX2","Formula":"=OFFSET(INDIRECT(ADDRESS(ROW(),COLUMN())),-1,0)"},{"Value":"EUR EURIB 20Y-2Y ISDAFIX2","Formula":"=OFFSET(INDIRECT(ADDRESS(ROW(),COLUMN())),-1,0)"},{"Value":"EUR EURIB 20Y-2Y ISDAFIX2","Formula":"=OFFSET(INDIRECT(ADDRESS(ROW(),COLUMN())),-1,0)"},{"Value":"EUR EURIB 20Y-2Y ISDAFIX2","Formula":"=OFFSET(INDIRECT(ADDRESS(ROW(),COLUMN())),-1,0)"},{"Value":"EUR EURIB 20Y-2Y ISDAFIX2","Formula":"=OFFSET(INDIRECT(ADDRESS(ROW(),COLUMN())),-1,0)"},{"Value":"EUR EURIB 20Y-2Y ISDAFIX2","Formula":"=OFFSET(INDIRECT(ADDRESS(ROW(),COLUMN())),-1,0)"},{"Value":"EUR EURIB 20Y-2Y ISDAFIX2","Formula":"=OFFSET(INDIRECT(ADDRESS(ROW(),COLUMN())),-1,0)"},{"Value":"EUR EURIB 20Y-2Y ISDAFIX2","Formula":"=OFFSET(INDIRECT(ADDRESS(ROW(),COLUMN())),-1,0)"},{"Value":"EUR EURIB 20Y-2Y ISDAFIX2","Formula":"=OFFSET(INDIRECT(ADDRESS(ROW(),COLUMN())),-1,0)"},{"Value":"EUR EURIB 20Y-2Y ISDAFIX2","Formula":"=OFFSET(INDIRECT(ADDRESS(ROW(),COLUMN())),-1,0)"},{"Value":"EUR EURIB 20Y-2Y ISDAFIX2","Formula":"=OFFSET(INDIRECT(ADDRESS(ROW(),COLUMN())),-1,0)"},{"Value":"EUR EURIB 20Y-2Y ISDAFIX2","Formula":"=OFFSET(INDIRECT(ADDRESS(ROW(),COLUMN())),-1,0)"},{"Value":"EUR EURIB 20Y-2Y ISDAFIX2","Formula":"=OFFSET(INDIRECT(ADDRESS(ROW(),COLUMN())),-1,0)"},{"Value":"EUR EURIB 20Y-2Y ISDAFIX2","Formula":"=OFFSET(INDIRECT(ADDRESS(ROW(),COLUMN())),-1,0)"},{"Value":"EUR EURIB 20Y-2Y ISDAFIX2","Formula":"=OFFSET(INDIRECT(ADDRESS(ROW(),COLUMN())),-1,0)"},{"Value":"EUR EURIB 20Y-2Y ISDAFIX2","Formula":"=OFFSET(INDIRECT(ADDRESS(ROW(),COLUMN())),-1,0)"},{"Value":"EUR EURIB 20Y-2Y ISDAFIX2","Formula":"=OFFSET(INDIRECT(ADDRESS(ROW(),COLUMN())),-1,0)"},{"Value":"EUR EURIB 20Y-2Y ISDAFIX2","Formula":"=OFFSET(INDIRECT(ADDRESS(ROW(),COLUMN())),-1,0)"},{"Value":"EUR EURIB 20Y-2Y ISDAFIX2","Formula":"=OFFSET(INDIRECT(ADDRESS(ROW(),COLUMN())),-1,0)"},{"Value":"EUR EURIB 20Y-2Y ISDAFIX2","Formula":"=OFFSET(INDIRECT(ADDRESS(ROW(),COLUMN())),-1,0)"},{"Value":"EUR EURIB 20Y-2Y ISDAFIX2","Formula":"=OFFSET(INDIRECT(ADDRESS(ROW(),COLUMN())),-1,0)"},{"Value":"EUR EURIB 20Y-2Y ISDAFIX2","Formula":"=OFFSET(INDIRECT(ADDRESS(ROW(),COLUMN())),-1,0)"}],"Proxy Floor List":[{"Value":-0.0096,"Formula":"=J27"},{"Value":-0.0096,"Formula":"=OFFSET(INDIRECT(ADDRESS(ROW(),COLUMN())),-1,0)"},{"Value":-0.0096,"Formula":"=OFFSET(INDIRECT(ADDRESS(ROW(),COLUMN())),-1,0)"},{"Value":-0.0096,"Formula":"=OFFSET(INDIRECT(ADDRESS(ROW(),COLUMN())),-1,0)"},{"Value":-0.0096,"Formula":"=OFFSET(INDIRECT(ADDRESS(ROW(),COLUMN())),-1,0)"},{"Value":-0.0096,"Formula":"=OFFSET(INDIRECT(ADDRESS(ROW(),COLUMN())),-1,0)"},{"Value":-0.0096,"Formula":"=OFFSET(INDIRECT(ADDRESS(ROW(),COLUMN())),-1,0)"},{"Value":-0.0096,"Formula":"=OFFSET(INDIRECT(ADDRESS(ROW(),COLUMN())),-1,0)"},{"Value":-0.0096,"Formula":"=OFFSET(INDIRECT(ADDRESS(ROW(),COLUMN())),-1,0)"},{"Value":-0.0096,"Formula":"=OFFSET(INDIRECT(ADDRESS(ROW(),COLUMN())),-1,0)"},{"Value":-0.0096,"Formula":"=OFFSET(INDIRECT(ADDRESS(ROW(),COLUMN())),-1,0)"},{"Value":-0.0096,"Formula":"=OFFSET(INDIRECT(ADDRESS(ROW(),COLUMN())),-1,0)"},{"Value":-0.0096,"Formula":"=OFFSET(INDIRECT(ADDRESS(ROW(),COLUMN())),-1,0)"},{"Value":-0.0096,"Formula":"=OFFSET(INDIRECT(ADDRESS(ROW(),COLUMN())),-1,0)"},{"Value":-0.0096,"Formula":"=OFFSET(INDIRECT(ADDRESS(ROW(),COLUMN())),-1,0)"},{"Value":-0.0096,"Formula":"=OFFSET(INDIRECT(ADDRESS(ROW(),COLUMN())),-1,0)"},{"Value":-0.0096,"Formula":"=OFFSET(INDIRECT(ADDRESS(ROW(),COLUMN())),-1,0)"},{"Value":-0.0096,"Formula":"=OFFSET(INDIRECT(ADDRESS(ROW(),COLUMN())),-1,0)"},{"Value":-0.0096,"Formula":"=OFFSET(INDIRECT(ADDRESS(ROW(),COLUMN())),-1,0)"},{"Value":-0.0096,"Formula":"=OFFSET(INDIRECT(ADDRESS(ROW(),COLUMN())),-1,0)"},{"Value":-0.0096,"Formula":"=OFFSET(INDIRECT(ADDRESS(ROW(),COLUMN())),-1,0)"},{"Value":-0.0096,"Formula":"=OFFSET(INDIRECT(ADDRESS(ROW(),COLUMN())),-1,0)"},{"Value":-0.0096,"Formula":"=OFFSET(INDIRECT(ADDRESS(ROW(),COLUMN())),-1,0)"},{"Value":-0.0096,"Formula":"=OFFSET(INDIRECT(ADDRESS(ROW(),COLUMN())),-1,0)"},{"Value":-0.0096,"Formula":"=OFFSET(INDIRECT(ADDRESS(ROW(),COLUMN())),-1,0)"},{"Value":-0.0096,"Formula":"=OFFSET(INDIRECT(ADDRESS(ROW(),COLUMN())),-1,0)"},{"Value":-0.0096,"Formula":"=OFFSET(INDIRECT(ADDRESS(ROW(),COLUMN())),-1,0)"},{"Value":-0.0096,"Formula":"=OFFSET(INDIRECT(ADDRESS(ROW(),COLUMN())),-1,0)"},{"Value":-0.0096,"Formula":"=OFFSET(INDIRECT(ADDRESS(ROW(),COLUMN())),-1,0)"},{"Value":-0.0096,"Formula":"=OFFSET(INDIRECT(ADDRESS(ROW(),COLUMN())),-1,0)"},{"Value":-0.0096,"Formula":"=OFFSET(INDIRECT(ADDRESS(ROW(),COLUMN())),-1,0)"},{"Value":-0.0096,"Formula":"=OFFSET(INDIRECT(ADDRESS(ROW(),COLUMN())),-1,0)"},{"Value":-0.0096,"Formula":"=OFFSET(INDIRECT(ADDRESS(ROW(),COLUMN())),-1,0)"},{"Value":-0.0096,"Formula":"=OFFSET(INDIRECT(ADDRESS(ROW(),COLUMN())),-1,0)"},{"Value":-0.0096,"Formula":"=OFFSET(INDIRECT(ADDRESS(ROW(),COLUMN())),-1,0)"},{"Value":-0.0096,"Formula":"=OFFSET(INDIRECT(ADDRESS(ROW(),COLUMN())),-1,0)"},{"Value":-0.0096,"Formula":"=OFFSET(INDIRECT(ADDRESS(ROW(),COLUMN())),-1,0)"},{"Value":-0.0096,"Formula":"=OFFSET(INDIRECT(ADDRESS(ROW(),COLUMN())),-1,0)"},{"Value":-0.0096,"Formula":"=OFFSET(INDIRECT(ADDRESS(ROW(),COLUMN())),-1,0)"},{"Value":-0.0096,"Formula":"=OFFSET(INDIRECT(ADDRESS(ROW(),COLUMN())),-1,0)"},{"Value":-0.0096,"Formula":"=OFFSET(INDIRECT(ADDRESS(ROW(),COLUMN())),-1,0)"},{"Value":-0.0096,"Formula":"=OFFSET(INDIRECT(ADDRESS(ROW(),COLUMN())),-1,0)"},{"Value":-0.0096,"Formula":"=OFFSET(INDIRECT(ADDRESS(ROW(),COLUMN())),-1,0)"},{"Value":-0.0096,"Formula":"=OFFSET(INDIRECT(ADDRESS(ROW(),COLUMN())),-1,0)"},{"Value":-0.0096,"Formula":"=OFFSET(INDIRECT(ADDRESS(ROW(),COLUMN())),-1,0)"},{"Value":-0.0096,"Formula":"=OFFSET(INDIRECT(ADDRESS(ROW(),COLUMN())),-1,0)"},{"Value":-0.0096,"Formula":"=OFFSET(INDIRECT(ADDRESS(ROW(),COLUMN())),-1,0)"},{"Value":-0.0096,"Formula":"=OFFSET(INDIRECT(ADDRESS(ROW(),COLUMN())),-1,0)"},{"Value":-0.0096,"Formula":"=OFFSET(INDIRECT(ADDRESS(ROW(),COLUMN())),-1,0)"},{"Value":-0.0096,"Formula":"=OFFSET(INDIRECT(ADDRESS(ROW(),COLUMN())),-1,0)"},{"Value":-0.0096,"Formula":"=OFFSET(INDIRECT(ADDRESS(ROW(),COLUMN())),-1,0)"},{"Value":-0.0096,"Formula":"=OFFSET(INDIRECT(ADDRESS(ROW(),COLUMN())),-1,0)"},{"Value":-0.0096,"Formula":"=OFFSET(INDIRECT(ADDRESS(ROW(),COLUMN())),-1,0)"},{"Value":-0.0096,"Formula":"=OFFSET(INDIRECT(ADDRESS(ROW(),COLUMN())),-1,0)"},{"Value":-0.0096,"Formula":"=OFFSET(INDIRECT(ADDRESS(ROW(),COLUMN())),-1,0)"},{"Value":-0.0096,"Formula":"=OFFSET(INDIRECT(ADDRESS(ROW(),COLUMN())),-1,0)"},{"Value":-0.0096,"Formula":"=OFFSET(INDIRECT(ADDRESS(ROW(),COLUMN())),-1,0)"},{"Value":-0.0096,"Formula":"=OFFSET(INDIRECT(ADDRESS(ROW(),COLUMN())),-1,0)"},{"Value":-0.0096,"Formula":"=OFFSET(INDIRECT(ADDRESS(ROW(),COLUMN())),-1,0)"},{"Value":-0.0096,"Formula":"=OFFSET(INDIRECT(ADDRESS(ROW(),COLUMN())),-1,0)"}]},"Formula":null},{"VariableName":"SCD~Id","Label":"Id","Description":"","Display":false,"IsReadOnly":false,"Type":"String","MappingId":null,"Address":null,"Value":"SCD1","Formula":null},{"VariableName":"SCD~ScheduleType","Label":"Schedule Type","Description":"","Display":false,"IsReadOnly":false,"Type":"String","MappingId":null,"Address":null,"Value":"Standard","Formula":null},{"VariableName":"SCD~StartDate","Label":"Start Date","Description":"Date value","Display":true,"IsReadOnly":false,"Type":"Date","MappingId":null,"Address":null,"Value":44608.0,"Formula":"=GLOBAL.SCHEDULE.STARTDATE"},{"VariableName":"SCD~EndDate","Label":"End Date","Description":"Date value","Display":true,"IsReadOnly":false,"Type":"Date","MappingId":null,"Address":null,"Value":50087.0,"Formula":"=GLOBAL.SCHEDULE.ENDDATE"},{"VariableName":"SCD~Freq","Label":"Frequency","Description":"String value (A, S, Q, B, M, W, D, Z)","Display":true,"IsReadOnly":false,"Type":"String","MappingId":null,"Address":null,"Value":"Q","Formula":"=GLOBAL.SCHEDULE.FREQ"},{"VariableName":"SCD~PayFreq","Label":"Pay Freq","Description":"String value (A, S, Q, B, M, W, D, Z)","Display":false,"IsReadOnly":false,"Type":"String","MappingId":null,"Address":null,"Value":"A","Formula":null},{"VariableName":"SCD~PayGap","Label":"Pay Gap","Description":"Numerical value","Display":false,"IsReadOnly":false,"Type":"Double","MappingId":null,"Address":null,"Value":null,"Formula":null},{"VariableName":"SCD~PayTiming","Label":"Pay Timing","Description":"String value (ADV or ARR)","Display":true,"IsReadOnly":false,"Type":"String","MappingId":null,"Address":null,"Value":"ARR","Formula":"=GLOBAL.SCHEDULE.PAYTIMING"},{"VariableName":"SCD~PayCalendar","Label":"Pay Calendar","Description":"String value","Display":true,"IsReadOnly":false,"Type":"String","MappingId":null,"Address":null,"Value":null,"Formula":null},{"VariableName":"SCD~ResetFreq","Label":"Reset Freq","Description":"String value (A, S, Q, B, M, W, D, Z)","Display":false,"IsReadOnly":false,"Type":"String","MappingId":null,"Address":null,"Value":"A","Formula":null},{"VariableName":"SCD~ResetGap","Label":"Reset Gap","Description":"Numerical value","Display":true,"IsReadOnly":false,"Type":"String","MappingId":null,"Address":null,"Value":-2.0,"Formula":"=GLOBAL.SCHEDULE.RESETGAP"},{"VariableName":"SCD~ResetTiming","Label":"Reset Timing","Description":"String value (ADV or ARR)","Display":true,"IsReadOnly":false,"Type":"String","MappingId":null,"Address":null,"Value":"ARR","Formula":"=GLOBAL.SCHEDULE.RESETTIMING"},{"VariableName":"SCD~ResetCalendar","Label":"Reset Calendar","Description":"String value","Display":true,"IsReadOnly":false,"Type":"String","MappingId":null,"Address":null,"Value":null,"Formula":null},{"VariableName":"SCD~DayCount","Label":"Day Count","Description":"String value (ACTUAL, A365, A360, 30/360...)","Display":true,"IsReadOnly":false,"Type":"String","MappingId":null,"Address":null,"Value":"30/360","Formula":"=GLOBAL.SCHEDULE.DAYCOUNT"},{"VariableName":"SCD~DiscountCcy","Label":"Discount Ccy","Description":"String value (EUR, USD, JPY, ...)","Display":true,"IsReadOnly":false,"Type":"String","MappingId":null,"Address":null,"Value":"EUR","Formula":"=GLOBAL.SCHEDULE.DISCOUNTCCY"},{"VariableName":"SCD~IntRule","Label":"Int Rule","Description":"String value (ADJ, UNADJ or MATUNADJ)","Display":true,"IsReadOnly":false,"Type":"String","MappingId":null,"Address":null,"Value":"UNADJ","Formula":"=GLOBAL.SCHEDULE.INTRULE"},{"VariableName":"SCD~FwdRule","Label":"Fwd Rule","Description":"String value (MF, P, F or MP)","Display":false,"IsReadOnly":false,"Type":"String","MappingId":null,"Address":null,"Value":"MF","Formula":null},{"VariableName":"SCD~StubRule","Label":"Stub Rule","Description":"String value (SS, LS, SE or LE)","Display":false,"IsReadOnly":false,"Type":"String","MappingId":null,"Address":null,"Value":"SS","Formula":null},{"VariableName":"SCD~AdjStart","Label":"Adj Start","Description":"0, N, 1 or Y","Display":false,"IsReadOnly":false,"Type":"String","MappingId":null,"Address":null,"Value":"NO","Formula":null},{"VariableName":"SCD~RollDay","Label":"Roll Day","Description":"Numerical value (-1, 1..31)","Display":false,"IsReadOnly":false,"Type":"Double","MappingId":null,"Address":null,"Value":null,"Formula":null},{"VariableName":"SCD~RefDate","Label":"RefDate","Description":"Numerical value","Display":false,"IsReadOnly":false,"Type":"Double","MappingId":null,"Address":null,"Value":"","Formula":null},{"VariableName":"SCD~StubStartDate","Label":"Stub Start Date","Description":"Date value","Display":false,"IsReadOnly":false,"Type":"Double","MappingId":null,"Address":null,"Value":"","Formula":null},{"VariableName":"SCD~StubEndDate","Label":"Stub End Date","Description":"Date value","Display":false,"IsReadOnly":false,"Type":"Double","MappingId":null,"Address":null,"Value":"","Formula":null}]}}},"Dependencies":null,"IndirectDependencies":null,"Flag":null}]]></Data>
</file>

<file path=customXml/itemProps1.xml><?xml version="1.0" encoding="utf-8"?>
<ds:datastoreItem xmlns:ds="http://schemas.openxmlformats.org/officeDocument/2006/customXml" ds:itemID="{578F6B82-7E4D-4AB1-8B8A-C7882E57E36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346</vt:i4>
      </vt:variant>
    </vt:vector>
  </HeadingPairs>
  <TitlesOfParts>
    <vt:vector size="362" baseType="lpstr">
      <vt:lpstr>AdaptativeFloorWithPayLag_Hedge</vt:lpstr>
      <vt:lpstr>AdaptativeFloorWithPayLag</vt:lpstr>
      <vt:lpstr>IntermediatePrices</vt:lpstr>
      <vt:lpstr>CalibrationOutputs</vt:lpstr>
      <vt:lpstr>HW2FPricingModel</vt:lpstr>
      <vt:lpstr>Sheet1</vt:lpstr>
      <vt:lpstr>IntermediatePricesFull</vt:lpstr>
      <vt:lpstr>GreeksFull</vt:lpstr>
      <vt:lpstr>IntermediatePricesFinalFlow</vt:lpstr>
      <vt:lpstr>GreeksFinalFlow</vt:lpstr>
      <vt:lpstr>IntermediatePricesMiddleFlow</vt:lpstr>
      <vt:lpstr>GreeksMiddleFlow</vt:lpstr>
      <vt:lpstr>FinalFlow</vt:lpstr>
      <vt:lpstr>FinalGreek</vt:lpstr>
      <vt:lpstr>MiddleFlow</vt:lpstr>
      <vt:lpstr>MiddleGreeks</vt:lpstr>
      <vt:lpstr>CalibrationOutputs!FIRE.CALIBRATIONOUTPUTS</vt:lpstr>
      <vt:lpstr>CalibrationOutputs!FIRE.CALIBRATIONOUTPUTS2</vt:lpstr>
      <vt:lpstr>CalibrationOutputs!FIRE.CALIBRATIONOUTPUTS3</vt:lpstr>
      <vt:lpstr>CalibrationOutputs!FIRE.CALIBRATIONOUTPUTS4</vt:lpstr>
      <vt:lpstr>AdaptativeFloorWithPayLag!FIRE.GROUP</vt:lpstr>
      <vt:lpstr>AdaptativeFloorWithPayLag!FIRE.GROUP.GROUP</vt:lpstr>
      <vt:lpstr>AdaptativeFloorWithPayLag!FIRE.GROUP.GROUP2</vt:lpstr>
      <vt:lpstr>AdaptativeFloorWithPayLag_Hedge!FIRE.HEDGE.ASOF</vt:lpstr>
      <vt:lpstr>FinalGreek!FIRE.HEDGE.ASOF</vt:lpstr>
      <vt:lpstr>GreeksFinalFlow!FIRE.HEDGE.ASOF</vt:lpstr>
      <vt:lpstr>GreeksFull!FIRE.HEDGE.ASOF</vt:lpstr>
      <vt:lpstr>GreeksMiddleFlow!FIRE.HEDGE.ASOF</vt:lpstr>
      <vt:lpstr>MiddleGreeks!FIRE.HEDGE.ASOF</vt:lpstr>
      <vt:lpstr>AdaptativeFloorWithPayLag_Hedge!FIRE.HEDGE.CURVEID</vt:lpstr>
      <vt:lpstr>FinalGreek!FIRE.HEDGE.CURVEID</vt:lpstr>
      <vt:lpstr>GreeksFinalFlow!FIRE.HEDGE.CURVEID</vt:lpstr>
      <vt:lpstr>GreeksFull!FIRE.HEDGE.CURVEID</vt:lpstr>
      <vt:lpstr>GreeksMiddleFlow!FIRE.HEDGE.CURVEID</vt:lpstr>
      <vt:lpstr>MiddleGreeks!FIRE.HEDGE.CURVEID</vt:lpstr>
      <vt:lpstr>AdaptativeFloorWithPayLag_Hedge!FIRE.HEDGE.SCENARII</vt:lpstr>
      <vt:lpstr>FinalGreek!FIRE.HEDGE.SCENARII</vt:lpstr>
      <vt:lpstr>GreeksFinalFlow!FIRE.HEDGE.SCENARII</vt:lpstr>
      <vt:lpstr>GreeksFull!FIRE.HEDGE.SCENARII</vt:lpstr>
      <vt:lpstr>GreeksMiddleFlow!FIRE.HEDGE.SCENARII</vt:lpstr>
      <vt:lpstr>MiddleGreeks!FIRE.HEDGE.SCENARII</vt:lpstr>
      <vt:lpstr>AdaptativeFloorWithPayLag_Hedge!FIRE.HEDGE.SCENARIIIRCURVES</vt:lpstr>
      <vt:lpstr>FinalGreek!FIRE.HEDGE.SCENARIIIRCURVES</vt:lpstr>
      <vt:lpstr>GreeksFinalFlow!FIRE.HEDGE.SCENARIIIRCURVES</vt:lpstr>
      <vt:lpstr>GreeksFull!FIRE.HEDGE.SCENARIIIRCURVES</vt:lpstr>
      <vt:lpstr>GreeksMiddleFlow!FIRE.HEDGE.SCENARIIIRCURVES</vt:lpstr>
      <vt:lpstr>MiddleGreeks!FIRE.HEDGE.SCENARIIIRCURVES</vt:lpstr>
      <vt:lpstr>AdaptativeFloorWithPayLag_Hedge!FIRE.HEDGE.SNAPSHOTDATE</vt:lpstr>
      <vt:lpstr>FinalGreek!FIRE.HEDGE.SNAPSHOTDATE</vt:lpstr>
      <vt:lpstr>GreeksFinalFlow!FIRE.HEDGE.SNAPSHOTDATE</vt:lpstr>
      <vt:lpstr>GreeksFull!FIRE.HEDGE.SNAPSHOTDATE</vt:lpstr>
      <vt:lpstr>GreeksMiddleFlow!FIRE.HEDGE.SNAPSHOTDATE</vt:lpstr>
      <vt:lpstr>MiddleGreeks!FIRE.HEDGE.SNAPSHOTDATE</vt:lpstr>
      <vt:lpstr>AdaptativeFloorWithPayLag_Hedge!FIRE.HEDGE.SOURCE</vt:lpstr>
      <vt:lpstr>FinalGreek!FIRE.HEDGE.SOURCE</vt:lpstr>
      <vt:lpstr>GreeksFinalFlow!FIRE.HEDGE.SOURCE</vt:lpstr>
      <vt:lpstr>GreeksFull!FIRE.HEDGE.SOURCE</vt:lpstr>
      <vt:lpstr>GreeksMiddleFlow!FIRE.HEDGE.SOURCE</vt:lpstr>
      <vt:lpstr>MiddleGreeks!FIRE.HEDGE.SOURCE</vt:lpstr>
      <vt:lpstr>AdaptativeFloorWithPayLag_Hedge!FIRE.HEDGE.WORKSHEET</vt:lpstr>
      <vt:lpstr>FinalGreek!FIRE.HEDGE.WORKSHEET</vt:lpstr>
      <vt:lpstr>GreeksFinalFlow!FIRE.HEDGE.WORKSHEET</vt:lpstr>
      <vt:lpstr>GreeksFull!FIRE.HEDGE.WORKSHEET</vt:lpstr>
      <vt:lpstr>GreeksMiddleFlow!FIRE.HEDGE.WORKSHEET</vt:lpstr>
      <vt:lpstr>MiddleGreeks!FIRE.HEDGE.WORKSHEET</vt:lpstr>
      <vt:lpstr>AdaptativeFloorWithPayLag!FIRE.INFO</vt:lpstr>
      <vt:lpstr>FinalFlow!FIRE.INTERMEDIATEPRICES</vt:lpstr>
      <vt:lpstr>IntermediatePrices!FIRE.INTERMEDIATEPRICES</vt:lpstr>
      <vt:lpstr>IntermediatePricesFinalFlow!FIRE.INTERMEDIATEPRICES</vt:lpstr>
      <vt:lpstr>IntermediatePricesFull!FIRE.INTERMEDIATEPRICES</vt:lpstr>
      <vt:lpstr>IntermediatePricesMiddleFlow!FIRE.INTERMEDIATEPRICES</vt:lpstr>
      <vt:lpstr>MiddleFlow!FIRE.INTERMEDIATEPRICES</vt:lpstr>
      <vt:lpstr>FinalFlow!FIRE.INTERMEDIATEPRICES.DATES</vt:lpstr>
      <vt:lpstr>IntermediatePrices!FIRE.INTERMEDIATEPRICES.DATES</vt:lpstr>
      <vt:lpstr>IntermediatePricesFinalFlow!FIRE.INTERMEDIATEPRICES.DATES</vt:lpstr>
      <vt:lpstr>IntermediatePricesFull!FIRE.INTERMEDIATEPRICES.DATES</vt:lpstr>
      <vt:lpstr>IntermediatePricesMiddleFlow!FIRE.INTERMEDIATEPRICES.DATES</vt:lpstr>
      <vt:lpstr>MiddleFlow!FIRE.INTERMEDIATEPRICES.DATES</vt:lpstr>
      <vt:lpstr>FinalFlow!FIRE.INTERMEDIATEPRICES.DETAILS</vt:lpstr>
      <vt:lpstr>IntermediatePrices!FIRE.INTERMEDIATEPRICES.DETAILS</vt:lpstr>
      <vt:lpstr>IntermediatePricesFinalFlow!FIRE.INTERMEDIATEPRICES.DETAILS</vt:lpstr>
      <vt:lpstr>IntermediatePricesFull!FIRE.INTERMEDIATEPRICES.DETAILS</vt:lpstr>
      <vt:lpstr>IntermediatePricesMiddleFlow!FIRE.INTERMEDIATEPRICES.DETAILS</vt:lpstr>
      <vt:lpstr>MiddleFlow!FIRE.INTERMEDIATEPRICES.DETAILS</vt:lpstr>
      <vt:lpstr>FinalFlow!FIRE.INTERMEDIATEPRICES.VALUES</vt:lpstr>
      <vt:lpstr>IntermediatePrices!FIRE.INTERMEDIATEPRICES.VALUES</vt:lpstr>
      <vt:lpstr>IntermediatePricesFinalFlow!FIRE.INTERMEDIATEPRICES.VALUES</vt:lpstr>
      <vt:lpstr>IntermediatePricesFull!FIRE.INTERMEDIATEPRICES.VALUES</vt:lpstr>
      <vt:lpstr>IntermediatePricesMiddleFlow!FIRE.INTERMEDIATEPRICES.VALUES</vt:lpstr>
      <vt:lpstr>MiddleFlow!FIRE.INTERMEDIATEPRICES.VALUES</vt:lpstr>
      <vt:lpstr>FinalFlow!FIRE.INTERMEDIATEPRICES10</vt:lpstr>
      <vt:lpstr>IntermediatePrices!FIRE.INTERMEDIATEPRICES10</vt:lpstr>
      <vt:lpstr>IntermediatePricesFinalFlow!FIRE.INTERMEDIATEPRICES10</vt:lpstr>
      <vt:lpstr>IntermediatePricesFull!FIRE.INTERMEDIATEPRICES10</vt:lpstr>
      <vt:lpstr>IntermediatePricesMiddleFlow!FIRE.INTERMEDIATEPRICES10</vt:lpstr>
      <vt:lpstr>MiddleFlow!FIRE.INTERMEDIATEPRICES10</vt:lpstr>
      <vt:lpstr>FinalFlow!FIRE.INTERMEDIATEPRICES10.DETAILS</vt:lpstr>
      <vt:lpstr>IntermediatePrices!FIRE.INTERMEDIATEPRICES10.DETAILS</vt:lpstr>
      <vt:lpstr>IntermediatePricesFinalFlow!FIRE.INTERMEDIATEPRICES10.DETAILS</vt:lpstr>
      <vt:lpstr>IntermediatePricesFull!FIRE.INTERMEDIATEPRICES10.DETAILS</vt:lpstr>
      <vt:lpstr>IntermediatePricesMiddleFlow!FIRE.INTERMEDIATEPRICES10.DETAILS</vt:lpstr>
      <vt:lpstr>MiddleFlow!FIRE.INTERMEDIATEPRICES10.DETAILS</vt:lpstr>
      <vt:lpstr>FinalFlow!FIRE.INTERMEDIATEPRICES10.VALUES</vt:lpstr>
      <vt:lpstr>IntermediatePrices!FIRE.INTERMEDIATEPRICES10.VALUES</vt:lpstr>
      <vt:lpstr>IntermediatePricesFinalFlow!FIRE.INTERMEDIATEPRICES10.VALUES</vt:lpstr>
      <vt:lpstr>IntermediatePricesFull!FIRE.INTERMEDIATEPRICES10.VALUES</vt:lpstr>
      <vt:lpstr>IntermediatePricesMiddleFlow!FIRE.INTERMEDIATEPRICES10.VALUES</vt:lpstr>
      <vt:lpstr>MiddleFlow!FIRE.INTERMEDIATEPRICES10.VALUES</vt:lpstr>
      <vt:lpstr>FinalFlow!FIRE.INTERMEDIATEPRICES2</vt:lpstr>
      <vt:lpstr>IntermediatePrices!FIRE.INTERMEDIATEPRICES2</vt:lpstr>
      <vt:lpstr>IntermediatePricesFinalFlow!FIRE.INTERMEDIATEPRICES2</vt:lpstr>
      <vt:lpstr>IntermediatePricesFull!FIRE.INTERMEDIATEPRICES2</vt:lpstr>
      <vt:lpstr>IntermediatePricesMiddleFlow!FIRE.INTERMEDIATEPRICES2</vt:lpstr>
      <vt:lpstr>MiddleFlow!FIRE.INTERMEDIATEPRICES2</vt:lpstr>
      <vt:lpstr>FinalFlow!FIRE.INTERMEDIATEPRICES2.DETAILS</vt:lpstr>
      <vt:lpstr>IntermediatePrices!FIRE.INTERMEDIATEPRICES2.DETAILS</vt:lpstr>
      <vt:lpstr>IntermediatePricesFinalFlow!FIRE.INTERMEDIATEPRICES2.DETAILS</vt:lpstr>
      <vt:lpstr>IntermediatePricesFull!FIRE.INTERMEDIATEPRICES2.DETAILS</vt:lpstr>
      <vt:lpstr>IntermediatePricesMiddleFlow!FIRE.INTERMEDIATEPRICES2.DETAILS</vt:lpstr>
      <vt:lpstr>MiddleFlow!FIRE.INTERMEDIATEPRICES2.DETAILS</vt:lpstr>
      <vt:lpstr>FinalFlow!FIRE.INTERMEDIATEPRICES2.VALUES</vt:lpstr>
      <vt:lpstr>IntermediatePrices!FIRE.INTERMEDIATEPRICES2.VALUES</vt:lpstr>
      <vt:lpstr>IntermediatePricesFinalFlow!FIRE.INTERMEDIATEPRICES2.VALUES</vt:lpstr>
      <vt:lpstr>IntermediatePricesFull!FIRE.INTERMEDIATEPRICES2.VALUES</vt:lpstr>
      <vt:lpstr>IntermediatePricesMiddleFlow!FIRE.INTERMEDIATEPRICES2.VALUES</vt:lpstr>
      <vt:lpstr>MiddleFlow!FIRE.INTERMEDIATEPRICES2.VALUES</vt:lpstr>
      <vt:lpstr>FinalFlow!FIRE.INTERMEDIATEPRICES3</vt:lpstr>
      <vt:lpstr>IntermediatePrices!FIRE.INTERMEDIATEPRICES3</vt:lpstr>
      <vt:lpstr>IntermediatePricesFinalFlow!FIRE.INTERMEDIATEPRICES3</vt:lpstr>
      <vt:lpstr>IntermediatePricesFull!FIRE.INTERMEDIATEPRICES3</vt:lpstr>
      <vt:lpstr>IntermediatePricesMiddleFlow!FIRE.INTERMEDIATEPRICES3</vt:lpstr>
      <vt:lpstr>MiddleFlow!FIRE.INTERMEDIATEPRICES3</vt:lpstr>
      <vt:lpstr>FinalFlow!FIRE.INTERMEDIATEPRICES3.DETAILS</vt:lpstr>
      <vt:lpstr>IntermediatePrices!FIRE.INTERMEDIATEPRICES3.DETAILS</vt:lpstr>
      <vt:lpstr>IntermediatePricesFinalFlow!FIRE.INTERMEDIATEPRICES3.DETAILS</vt:lpstr>
      <vt:lpstr>IntermediatePricesFull!FIRE.INTERMEDIATEPRICES3.DETAILS</vt:lpstr>
      <vt:lpstr>IntermediatePricesMiddleFlow!FIRE.INTERMEDIATEPRICES3.DETAILS</vt:lpstr>
      <vt:lpstr>MiddleFlow!FIRE.INTERMEDIATEPRICES3.DETAILS</vt:lpstr>
      <vt:lpstr>FinalFlow!FIRE.INTERMEDIATEPRICES3.VALUES</vt:lpstr>
      <vt:lpstr>IntermediatePrices!FIRE.INTERMEDIATEPRICES3.VALUES</vt:lpstr>
      <vt:lpstr>IntermediatePricesFinalFlow!FIRE.INTERMEDIATEPRICES3.VALUES</vt:lpstr>
      <vt:lpstr>IntermediatePricesFull!FIRE.INTERMEDIATEPRICES3.VALUES</vt:lpstr>
      <vt:lpstr>IntermediatePricesMiddleFlow!FIRE.INTERMEDIATEPRICES3.VALUES</vt:lpstr>
      <vt:lpstr>MiddleFlow!FIRE.INTERMEDIATEPRICES3.VALUES</vt:lpstr>
      <vt:lpstr>FinalFlow!FIRE.INTERMEDIATEPRICES4</vt:lpstr>
      <vt:lpstr>IntermediatePrices!FIRE.INTERMEDIATEPRICES4</vt:lpstr>
      <vt:lpstr>IntermediatePricesFinalFlow!FIRE.INTERMEDIATEPRICES4</vt:lpstr>
      <vt:lpstr>IntermediatePricesFull!FIRE.INTERMEDIATEPRICES4</vt:lpstr>
      <vt:lpstr>IntermediatePricesMiddleFlow!FIRE.INTERMEDIATEPRICES4</vt:lpstr>
      <vt:lpstr>MiddleFlow!FIRE.INTERMEDIATEPRICES4</vt:lpstr>
      <vt:lpstr>FinalFlow!FIRE.INTERMEDIATEPRICES4.DETAILS</vt:lpstr>
      <vt:lpstr>IntermediatePrices!FIRE.INTERMEDIATEPRICES4.DETAILS</vt:lpstr>
      <vt:lpstr>IntermediatePricesFinalFlow!FIRE.INTERMEDIATEPRICES4.DETAILS</vt:lpstr>
      <vt:lpstr>IntermediatePricesFull!FIRE.INTERMEDIATEPRICES4.DETAILS</vt:lpstr>
      <vt:lpstr>IntermediatePricesMiddleFlow!FIRE.INTERMEDIATEPRICES4.DETAILS</vt:lpstr>
      <vt:lpstr>MiddleFlow!FIRE.INTERMEDIATEPRICES4.DETAILS</vt:lpstr>
      <vt:lpstr>FinalFlow!FIRE.INTERMEDIATEPRICES4.VALUES</vt:lpstr>
      <vt:lpstr>IntermediatePrices!FIRE.INTERMEDIATEPRICES4.VALUES</vt:lpstr>
      <vt:lpstr>IntermediatePricesFinalFlow!FIRE.INTERMEDIATEPRICES4.VALUES</vt:lpstr>
      <vt:lpstr>IntermediatePricesFull!FIRE.INTERMEDIATEPRICES4.VALUES</vt:lpstr>
      <vt:lpstr>IntermediatePricesMiddleFlow!FIRE.INTERMEDIATEPRICES4.VALUES</vt:lpstr>
      <vt:lpstr>MiddleFlow!FIRE.INTERMEDIATEPRICES4.VALUES</vt:lpstr>
      <vt:lpstr>FinalFlow!FIRE.INTERMEDIATEPRICES5</vt:lpstr>
      <vt:lpstr>IntermediatePrices!FIRE.INTERMEDIATEPRICES5</vt:lpstr>
      <vt:lpstr>IntermediatePricesFinalFlow!FIRE.INTERMEDIATEPRICES5</vt:lpstr>
      <vt:lpstr>IntermediatePricesFull!FIRE.INTERMEDIATEPRICES5</vt:lpstr>
      <vt:lpstr>IntermediatePricesMiddleFlow!FIRE.INTERMEDIATEPRICES5</vt:lpstr>
      <vt:lpstr>MiddleFlow!FIRE.INTERMEDIATEPRICES5</vt:lpstr>
      <vt:lpstr>FinalFlow!FIRE.INTERMEDIATEPRICES5.DETAILS</vt:lpstr>
      <vt:lpstr>IntermediatePrices!FIRE.INTERMEDIATEPRICES5.DETAILS</vt:lpstr>
      <vt:lpstr>IntermediatePricesFinalFlow!FIRE.INTERMEDIATEPRICES5.DETAILS</vt:lpstr>
      <vt:lpstr>IntermediatePricesFull!FIRE.INTERMEDIATEPRICES5.DETAILS</vt:lpstr>
      <vt:lpstr>IntermediatePricesMiddleFlow!FIRE.INTERMEDIATEPRICES5.DETAILS</vt:lpstr>
      <vt:lpstr>MiddleFlow!FIRE.INTERMEDIATEPRICES5.DETAILS</vt:lpstr>
      <vt:lpstr>FinalFlow!FIRE.INTERMEDIATEPRICES5.VALUES</vt:lpstr>
      <vt:lpstr>IntermediatePrices!FIRE.INTERMEDIATEPRICES5.VALUES</vt:lpstr>
      <vt:lpstr>IntermediatePricesFinalFlow!FIRE.INTERMEDIATEPRICES5.VALUES</vt:lpstr>
      <vt:lpstr>IntermediatePricesFull!FIRE.INTERMEDIATEPRICES5.VALUES</vt:lpstr>
      <vt:lpstr>IntermediatePricesMiddleFlow!FIRE.INTERMEDIATEPRICES5.VALUES</vt:lpstr>
      <vt:lpstr>MiddleFlow!FIRE.INTERMEDIATEPRICES5.VALUES</vt:lpstr>
      <vt:lpstr>FinalFlow!FIRE.INTERMEDIATEPRICES6</vt:lpstr>
      <vt:lpstr>IntermediatePrices!FIRE.INTERMEDIATEPRICES6</vt:lpstr>
      <vt:lpstr>IntermediatePricesFinalFlow!FIRE.INTERMEDIATEPRICES6</vt:lpstr>
      <vt:lpstr>IntermediatePricesFull!FIRE.INTERMEDIATEPRICES6</vt:lpstr>
      <vt:lpstr>IntermediatePricesMiddleFlow!FIRE.INTERMEDIATEPRICES6</vt:lpstr>
      <vt:lpstr>MiddleFlow!FIRE.INTERMEDIATEPRICES6</vt:lpstr>
      <vt:lpstr>FinalFlow!FIRE.INTERMEDIATEPRICES6.DETAILS</vt:lpstr>
      <vt:lpstr>IntermediatePrices!FIRE.INTERMEDIATEPRICES6.DETAILS</vt:lpstr>
      <vt:lpstr>IntermediatePricesFinalFlow!FIRE.INTERMEDIATEPRICES6.DETAILS</vt:lpstr>
      <vt:lpstr>IntermediatePricesFull!FIRE.INTERMEDIATEPRICES6.DETAILS</vt:lpstr>
      <vt:lpstr>IntermediatePricesMiddleFlow!FIRE.INTERMEDIATEPRICES6.DETAILS</vt:lpstr>
      <vt:lpstr>MiddleFlow!FIRE.INTERMEDIATEPRICES6.DETAILS</vt:lpstr>
      <vt:lpstr>FinalFlow!FIRE.INTERMEDIATEPRICES6.VALUES</vt:lpstr>
      <vt:lpstr>IntermediatePrices!FIRE.INTERMEDIATEPRICES6.VALUES</vt:lpstr>
      <vt:lpstr>IntermediatePricesFinalFlow!FIRE.INTERMEDIATEPRICES6.VALUES</vt:lpstr>
      <vt:lpstr>IntermediatePricesFull!FIRE.INTERMEDIATEPRICES6.VALUES</vt:lpstr>
      <vt:lpstr>IntermediatePricesMiddleFlow!FIRE.INTERMEDIATEPRICES6.VALUES</vt:lpstr>
      <vt:lpstr>MiddleFlow!FIRE.INTERMEDIATEPRICES6.VALUES</vt:lpstr>
      <vt:lpstr>FinalFlow!FIRE.INTERMEDIATEPRICES7</vt:lpstr>
      <vt:lpstr>IntermediatePrices!FIRE.INTERMEDIATEPRICES7</vt:lpstr>
      <vt:lpstr>IntermediatePricesFinalFlow!FIRE.INTERMEDIATEPRICES7</vt:lpstr>
      <vt:lpstr>IntermediatePricesFull!FIRE.INTERMEDIATEPRICES7</vt:lpstr>
      <vt:lpstr>IntermediatePricesMiddleFlow!FIRE.INTERMEDIATEPRICES7</vt:lpstr>
      <vt:lpstr>MiddleFlow!FIRE.INTERMEDIATEPRICES7</vt:lpstr>
      <vt:lpstr>FinalFlow!FIRE.INTERMEDIATEPRICES7.DETAILS</vt:lpstr>
      <vt:lpstr>IntermediatePrices!FIRE.INTERMEDIATEPRICES7.DETAILS</vt:lpstr>
      <vt:lpstr>IntermediatePricesFinalFlow!FIRE.INTERMEDIATEPRICES7.DETAILS</vt:lpstr>
      <vt:lpstr>IntermediatePricesFull!FIRE.INTERMEDIATEPRICES7.DETAILS</vt:lpstr>
      <vt:lpstr>IntermediatePricesMiddleFlow!FIRE.INTERMEDIATEPRICES7.DETAILS</vt:lpstr>
      <vt:lpstr>MiddleFlow!FIRE.INTERMEDIATEPRICES7.DETAILS</vt:lpstr>
      <vt:lpstr>FinalFlow!FIRE.INTERMEDIATEPRICES7.VALUES</vt:lpstr>
      <vt:lpstr>IntermediatePrices!FIRE.INTERMEDIATEPRICES7.VALUES</vt:lpstr>
      <vt:lpstr>IntermediatePricesFinalFlow!FIRE.INTERMEDIATEPRICES7.VALUES</vt:lpstr>
      <vt:lpstr>IntermediatePricesFull!FIRE.INTERMEDIATEPRICES7.VALUES</vt:lpstr>
      <vt:lpstr>IntermediatePricesMiddleFlow!FIRE.INTERMEDIATEPRICES7.VALUES</vt:lpstr>
      <vt:lpstr>MiddleFlow!FIRE.INTERMEDIATEPRICES7.VALUES</vt:lpstr>
      <vt:lpstr>FinalFlow!FIRE.INTERMEDIATEPRICES8</vt:lpstr>
      <vt:lpstr>IntermediatePrices!FIRE.INTERMEDIATEPRICES8</vt:lpstr>
      <vt:lpstr>IntermediatePricesFinalFlow!FIRE.INTERMEDIATEPRICES8</vt:lpstr>
      <vt:lpstr>IntermediatePricesFull!FIRE.INTERMEDIATEPRICES8</vt:lpstr>
      <vt:lpstr>IntermediatePricesMiddleFlow!FIRE.INTERMEDIATEPRICES8</vt:lpstr>
      <vt:lpstr>MiddleFlow!FIRE.INTERMEDIATEPRICES8</vt:lpstr>
      <vt:lpstr>FinalFlow!FIRE.INTERMEDIATEPRICES8.DETAILS</vt:lpstr>
      <vt:lpstr>IntermediatePrices!FIRE.INTERMEDIATEPRICES8.DETAILS</vt:lpstr>
      <vt:lpstr>IntermediatePricesFinalFlow!FIRE.INTERMEDIATEPRICES8.DETAILS</vt:lpstr>
      <vt:lpstr>IntermediatePricesFull!FIRE.INTERMEDIATEPRICES8.DETAILS</vt:lpstr>
      <vt:lpstr>IntermediatePricesMiddleFlow!FIRE.INTERMEDIATEPRICES8.DETAILS</vt:lpstr>
      <vt:lpstr>MiddleFlow!FIRE.INTERMEDIATEPRICES8.DETAILS</vt:lpstr>
      <vt:lpstr>FinalFlow!FIRE.INTERMEDIATEPRICES8.VALUES</vt:lpstr>
      <vt:lpstr>IntermediatePrices!FIRE.INTERMEDIATEPRICES8.VALUES</vt:lpstr>
      <vt:lpstr>IntermediatePricesFinalFlow!FIRE.INTERMEDIATEPRICES8.VALUES</vt:lpstr>
      <vt:lpstr>IntermediatePricesFull!FIRE.INTERMEDIATEPRICES8.VALUES</vt:lpstr>
      <vt:lpstr>IntermediatePricesMiddleFlow!FIRE.INTERMEDIATEPRICES8.VALUES</vt:lpstr>
      <vt:lpstr>MiddleFlow!FIRE.INTERMEDIATEPRICES8.VALUES</vt:lpstr>
      <vt:lpstr>FinalFlow!FIRE.INTERMEDIATEPRICES9</vt:lpstr>
      <vt:lpstr>IntermediatePrices!FIRE.INTERMEDIATEPRICES9</vt:lpstr>
      <vt:lpstr>IntermediatePricesFinalFlow!FIRE.INTERMEDIATEPRICES9</vt:lpstr>
      <vt:lpstr>IntermediatePricesFull!FIRE.INTERMEDIATEPRICES9</vt:lpstr>
      <vt:lpstr>IntermediatePricesMiddleFlow!FIRE.INTERMEDIATEPRICES9</vt:lpstr>
      <vt:lpstr>MiddleFlow!FIRE.INTERMEDIATEPRICES9</vt:lpstr>
      <vt:lpstr>FinalFlow!FIRE.INTERMEDIATEPRICES9.DETAILS</vt:lpstr>
      <vt:lpstr>IntermediatePrices!FIRE.INTERMEDIATEPRICES9.DETAILS</vt:lpstr>
      <vt:lpstr>IntermediatePricesFinalFlow!FIRE.INTERMEDIATEPRICES9.DETAILS</vt:lpstr>
      <vt:lpstr>IntermediatePricesFull!FIRE.INTERMEDIATEPRICES9.DETAILS</vt:lpstr>
      <vt:lpstr>IntermediatePricesMiddleFlow!FIRE.INTERMEDIATEPRICES9.DETAILS</vt:lpstr>
      <vt:lpstr>MiddleFlow!FIRE.INTERMEDIATEPRICES9.DETAILS</vt:lpstr>
      <vt:lpstr>FinalFlow!FIRE.INTERMEDIATEPRICES9.VALUES</vt:lpstr>
      <vt:lpstr>IntermediatePrices!FIRE.INTERMEDIATEPRICES9.VALUES</vt:lpstr>
      <vt:lpstr>IntermediatePricesFinalFlow!FIRE.INTERMEDIATEPRICES9.VALUES</vt:lpstr>
      <vt:lpstr>IntermediatePricesFull!FIRE.INTERMEDIATEPRICES9.VALUES</vt:lpstr>
      <vt:lpstr>IntermediatePricesMiddleFlow!FIRE.INTERMEDIATEPRICES9.VALUES</vt:lpstr>
      <vt:lpstr>MiddleFlow!FIRE.INTERMEDIATEPRICES9.VALUES</vt:lpstr>
      <vt:lpstr>HW2FPricingModel!FIRE.MODEL.CALIBRATION</vt:lpstr>
      <vt:lpstr>HW2FPricingModel!FIRE.MODEL.DEFINITION</vt:lpstr>
      <vt:lpstr>HW2FPricingModel!FIRE.MODEL.HW2FCALIBINFO</vt:lpstr>
      <vt:lpstr>HW2FPricingModel!FIRE.MODEL.MAPPING</vt:lpstr>
      <vt:lpstr>HW2FPricingModel!FIRE.MODEL.METHODINFOS</vt:lpstr>
      <vt:lpstr>HW2FPricingModel!FIRE.MODEL.TYPE</vt:lpstr>
      <vt:lpstr>AdaptativeFloorWithPayLag!FIRE.PARAMETERS.SCD1</vt:lpstr>
      <vt:lpstr>AdaptativeFloorWithPayLag!FIRE.SCHEDULE.SCD1</vt:lpstr>
      <vt:lpstr>AdaptativeFloorWithPayLag!FIRE.TITLE</vt:lpstr>
      <vt:lpstr>GLOBAL.CONTEXT.ENDDATE</vt:lpstr>
      <vt:lpstr>GLOBAL.CONTEXT.STARTDATE</vt:lpstr>
      <vt:lpstr>GLOBAL.NOMINALINFOS.VARIABLENAME</vt:lpstr>
      <vt:lpstr>GLOBAL.PRICINGMODEL.WORKSHEET</vt:lpstr>
      <vt:lpstr>GLOBAL.SCHEDULE</vt:lpstr>
      <vt:lpstr>GLOBAL.SCHEDULE.DAYCOUNT</vt:lpstr>
      <vt:lpstr>GLOBAL.SCHEDULE.DISCOUNTCCY</vt:lpstr>
      <vt:lpstr>GLOBAL.SCHEDULE.ENDDATE</vt:lpstr>
      <vt:lpstr>GLOBAL.SCHEDULE.FREQ</vt:lpstr>
      <vt:lpstr>GLOBAL.SCHEDULE.INTRULE</vt:lpstr>
      <vt:lpstr>GLOBAL.SCHEDULE.PAYCALENDAR</vt:lpstr>
      <vt:lpstr>GLOBAL.SCHEDULE.PAYTIMING</vt:lpstr>
      <vt:lpstr>GLOBAL.SCHEDULE.RESETCALENDAR</vt:lpstr>
      <vt:lpstr>GLOBAL.SCHEDULE.RESETGAP</vt:lpstr>
      <vt:lpstr>GLOBAL.SCHEDULE.RESETTIMING</vt:lpstr>
      <vt:lpstr>GLOBAL.SCHEDULE.STARTDATE</vt:lpstr>
      <vt:lpstr>AdaptativeFloorWithPayLag_Hedge!IR.COR.ATM.EUR.2Y.EUR.30Y</vt:lpstr>
      <vt:lpstr>FinalGreek!IR.COR.ATM.EUR.2Y.EUR.30Y</vt:lpstr>
      <vt:lpstr>GreeksFinalFlow!IR.COR.ATM.EUR.2Y.EUR.30Y</vt:lpstr>
      <vt:lpstr>GreeksFull!IR.COR.ATM.EUR.2Y.EUR.30Y</vt:lpstr>
      <vt:lpstr>GreeksMiddleFlow!IR.COR.ATM.EUR.2Y.EUR.30Y</vt:lpstr>
      <vt:lpstr>MiddleGreeks!IR.COR.ATM.EUR.2Y.EUR.30Y</vt:lpstr>
      <vt:lpstr>AdaptativeFloorWithPayLag_Hedge!IR.COR.SMILE.EUR.2Y.EUR.30Y</vt:lpstr>
      <vt:lpstr>FinalGreek!IR.COR.SMILE.EUR.2Y.EUR.30Y</vt:lpstr>
      <vt:lpstr>GreeksFinalFlow!IR.COR.SMILE.EUR.2Y.EUR.30Y</vt:lpstr>
      <vt:lpstr>GreeksFull!IR.COR.SMILE.EUR.2Y.EUR.30Y</vt:lpstr>
      <vt:lpstr>GreeksMiddleFlow!IR.COR.SMILE.EUR.2Y.EUR.30Y</vt:lpstr>
      <vt:lpstr>MiddleGreeks!IR.COR.SMILE.EUR.2Y.EUR.30Y</vt:lpstr>
      <vt:lpstr>AdaptativeFloorWithPayLag_Hedge!IR.EUR.CZA</vt:lpstr>
      <vt:lpstr>FinalGreek!IR.EUR.CZA</vt:lpstr>
      <vt:lpstr>GreeksFinalFlow!IR.EUR.CZA</vt:lpstr>
      <vt:lpstr>GreeksFull!IR.EUR.CZA</vt:lpstr>
      <vt:lpstr>GreeksMiddleFlow!IR.EUR.CZA</vt:lpstr>
      <vt:lpstr>MiddleGreeks!IR.EUR.CZA</vt:lpstr>
      <vt:lpstr>AdaptativeFloorWithPayLag_Hedge!IR.EUR.EURIB</vt:lpstr>
      <vt:lpstr>FinalGreek!IR.EUR.EURIB</vt:lpstr>
      <vt:lpstr>GreeksFinalFlow!IR.EUR.EURIB</vt:lpstr>
      <vt:lpstr>GreeksFull!IR.EUR.EURIB</vt:lpstr>
      <vt:lpstr>GreeksMiddleFlow!IR.EUR.EURIB</vt:lpstr>
      <vt:lpstr>MiddleGreeks!IR.EUR.EURIB</vt:lpstr>
      <vt:lpstr>AdaptativeFloorWithPayLag_Hedge!IR.VOL.IRG.EUR.EURIB</vt:lpstr>
      <vt:lpstr>FinalGreek!IR.VOL.IRG.EUR.EURIB</vt:lpstr>
      <vt:lpstr>GreeksFinalFlow!IR.VOL.IRG.EUR.EURIB</vt:lpstr>
      <vt:lpstr>GreeksFull!IR.VOL.IRG.EUR.EURIB</vt:lpstr>
      <vt:lpstr>GreeksMiddleFlow!IR.VOL.IRG.EUR.EURIB</vt:lpstr>
      <vt:lpstr>MiddleGreeks!IR.VOL.IRG.EUR.EURIB</vt:lpstr>
      <vt:lpstr>AdaptativeFloorWithPayLag_Hedge!IR.VOL.SWOPT.EUR.AZEUR</vt:lpstr>
      <vt:lpstr>FinalGreek!IR.VOL.SWOPT.EUR.AZEUR</vt:lpstr>
      <vt:lpstr>GreeksFinalFlow!IR.VOL.SWOPT.EUR.AZEUR</vt:lpstr>
      <vt:lpstr>GreeksFull!IR.VOL.SWOPT.EUR.AZEUR</vt:lpstr>
      <vt:lpstr>GreeksMiddleFlow!IR.VOL.SWOPT.EUR.AZEUR</vt:lpstr>
      <vt:lpstr>MiddleGreeks!IR.VOL.SWOPT.EUR.AZEUR</vt:lpstr>
      <vt:lpstr>AdaptativeFloorWithPayLag_Hedge!IR.VOL.SWOPT.EUR.EURIB</vt:lpstr>
      <vt:lpstr>FinalGreek!IR.VOL.SWOPT.EUR.EURIB</vt:lpstr>
      <vt:lpstr>GreeksFinalFlow!IR.VOL.SWOPT.EUR.EURIB</vt:lpstr>
      <vt:lpstr>GreeksFull!IR.VOL.SWOPT.EUR.EURIB</vt:lpstr>
      <vt:lpstr>GreeksMiddleFlow!IR.VOL.SWOPT.EUR.EURIB</vt:lpstr>
      <vt:lpstr>MiddleGreeks!IR.VOL.SWOPT.EUR.EURIB</vt:lpstr>
      <vt:lpstr>AdaptativeFloorWithPayLag_Hedge!IR.VOL.SWOPT.EUR.MRCMZ</vt:lpstr>
      <vt:lpstr>FinalGreek!IR.VOL.SWOPT.EUR.MRCMZ</vt:lpstr>
      <vt:lpstr>GreeksFinalFlow!IR.VOL.SWOPT.EUR.MRCMZ</vt:lpstr>
      <vt:lpstr>GreeksFull!IR.VOL.SWOPT.EUR.MRCMZ</vt:lpstr>
      <vt:lpstr>GreeksMiddleFlow!IR.VOL.SWOPT.EUR.MRCMZ</vt:lpstr>
      <vt:lpstr>MiddleGreeks!IR.VOL.SWOPT.EUR.MRCMZ</vt:lpstr>
      <vt:lpstr>AdaptativeFloorWithPayLag_Hedge!IR.VOL.SWOPT.EUR.MRSPR</vt:lpstr>
      <vt:lpstr>FinalGreek!IR.VOL.SWOPT.EUR.MRSPR</vt:lpstr>
      <vt:lpstr>GreeksFinalFlow!IR.VOL.SWOPT.EUR.MRSPR</vt:lpstr>
      <vt:lpstr>GreeksFull!IR.VOL.SWOPT.EUR.MRSPR</vt:lpstr>
      <vt:lpstr>GreeksMiddleFlow!IR.VOL.SWOPT.EUR.MRSPR</vt:lpstr>
      <vt:lpstr>MiddleGreeks!IR.VOL.SWOPT.EUR.MRSPR</vt:lpstr>
      <vt:lpstr>AdaptativeFloorWithPayLag_Hedge!IR.VOL.SWOPT.EUR.NUEUR</vt:lpstr>
      <vt:lpstr>FinalGreek!IR.VOL.SWOPT.EUR.NUEUR</vt:lpstr>
      <vt:lpstr>GreeksFinalFlow!IR.VOL.SWOPT.EUR.NUEUR</vt:lpstr>
      <vt:lpstr>GreeksFull!IR.VOL.SWOPT.EUR.NUEUR</vt:lpstr>
      <vt:lpstr>GreeksMiddleFlow!IR.VOL.SWOPT.EUR.NUEUR</vt:lpstr>
      <vt:lpstr>MiddleGreeks!IR.VOL.SWOPT.EUR.NUEUR</vt:lpstr>
      <vt:lpstr>AdaptativeFloorWithPayLag_Hedge!IR.VOL.SWOPT.EUR.ROEUR</vt:lpstr>
      <vt:lpstr>FinalGreek!IR.VOL.SWOPT.EUR.ROEUR</vt:lpstr>
      <vt:lpstr>GreeksFinalFlow!IR.VOL.SWOPT.EUR.ROEUR</vt:lpstr>
      <vt:lpstr>GreeksFull!IR.VOL.SWOPT.EUR.ROEUR</vt:lpstr>
      <vt:lpstr>GreeksMiddleFlow!IR.VOL.SWOPT.EUR.ROEUR</vt:lpstr>
      <vt:lpstr>MiddleGreeks!IR.VOL.SWOPT.EUR.ROEUR</vt:lpstr>
      <vt:lpstr>AdaptativeFloorWithPayLag_Hedge!IR.VOL.SWOPT.EUR.RZEUR</vt:lpstr>
      <vt:lpstr>FinalGreek!IR.VOL.SWOPT.EUR.RZEUR</vt:lpstr>
      <vt:lpstr>GreeksFinalFlow!IR.VOL.SWOPT.EUR.RZEUR</vt:lpstr>
      <vt:lpstr>GreeksFull!IR.VOL.SWOPT.EUR.RZEUR</vt:lpstr>
      <vt:lpstr>GreeksMiddleFlow!IR.VOL.SWOPT.EUR.RZEUR</vt:lpstr>
      <vt:lpstr>MiddleGreeks!IR.VOL.SWOPT.EUR.RZEUR</vt:lpstr>
      <vt:lpstr>AdaptativeFloorWithPayLag_Hedge!IR.VOL.SWOPT.EUR.SLEUR</vt:lpstr>
      <vt:lpstr>FinalGreek!IR.VOL.SWOPT.EUR.SLEUR</vt:lpstr>
      <vt:lpstr>GreeksFinalFlow!IR.VOL.SWOPT.EUR.SLEUR</vt:lpstr>
      <vt:lpstr>GreeksFull!IR.VOL.SWOPT.EUR.SLEUR</vt:lpstr>
      <vt:lpstr>GreeksMiddleFlow!IR.VOL.SWOPT.EUR.SLEUR</vt:lpstr>
      <vt:lpstr>MiddleGreeks!IR.VOL.SWOPT.EUR.SLEUR</vt:lpstr>
      <vt:lpstr>SUMMARY</vt:lpstr>
      <vt:lpstr>SUMMARY.CONTEXT.ASOFDATE</vt:lpstr>
      <vt:lpstr>SUMMARY.CONTEXT.CURVEID</vt:lpstr>
      <vt:lpstr>SUMMARY.CONTEXT.DATASOURCE</vt:lpstr>
      <vt:lpstr>SUMMARY.OUTPUTS.CURRENCY</vt:lpstr>
      <vt:lpstr>SUMMARY.OUTPUTS.PRICING.TIME</vt:lpstr>
      <vt:lpstr>SUMMARY.OUTPUTS.PRICING.VALUES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Monedero Tiphaine (EXT)</dc:creator>
  <cp:lastModifiedBy>Monedero Tiphaine (EXT)</cp:lastModifiedBy>
  <dcterms:created xsi:type="dcterms:W3CDTF">2022-10-07T15:07:12Z</dcterms:created>
  <dcterms:modified xsi:type="dcterms:W3CDTF">2022-10-07T16:25:47Z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e83a6fe-0b6e-4399-9d09-a1c8d8d5000c_Enabled">
    <vt:lpwstr>True</vt:lpwstr>
  </property>
  <property fmtid="{D5CDD505-2E9C-101B-9397-08002B2CF9AE}" pid="3" name="MSIP_Label_6e83a6fe-0b6e-4399-9d09-a1c8d8d5000c_SiteId">
    <vt:lpwstr>d5bb6d35-8a82-4329-b49a-5030bd6497ab</vt:lpwstr>
  </property>
  <property fmtid="{D5CDD505-2E9C-101B-9397-08002B2CF9AE}" pid="4" name="MSIP_Label_6e83a6fe-0b6e-4399-9d09-a1c8d8d5000c_Owner">
    <vt:lpwstr>tmonedero@cib.net</vt:lpwstr>
  </property>
  <property fmtid="{D5CDD505-2E9C-101B-9397-08002B2CF9AE}" pid="5" name="MSIP_Label_6e83a6fe-0b6e-4399-9d09-a1c8d8d5000c_SetDate">
    <vt:lpwstr>2022-10-07T15:57:07.3269581Z</vt:lpwstr>
  </property>
  <property fmtid="{D5CDD505-2E9C-101B-9397-08002B2CF9AE}" pid="6" name="MSIP_Label_6e83a6fe-0b6e-4399-9d09-a1c8d8d5000c_Name">
    <vt:lpwstr>C1 - Public Natixis</vt:lpwstr>
  </property>
  <property fmtid="{D5CDD505-2E9C-101B-9397-08002B2CF9AE}" pid="7" name="MSIP_Label_6e83a6fe-0b6e-4399-9d09-a1c8d8d5000c_Application">
    <vt:lpwstr>Microsoft Azure Information Protection</vt:lpwstr>
  </property>
  <property fmtid="{D5CDD505-2E9C-101B-9397-08002B2CF9AE}" pid="8" name="MSIP_Label_6e83a6fe-0b6e-4399-9d09-a1c8d8d5000c_ActionId">
    <vt:lpwstr>feabd3fc-4b84-4cf1-8dfb-0d4b109317e6</vt:lpwstr>
  </property>
  <property fmtid="{D5CDD505-2E9C-101B-9397-08002B2CF9AE}" pid="9" name="MSIP_Label_6e83a6fe-0b6e-4399-9d09-a1c8d8d5000c_Extended_MSFT_Method">
    <vt:lpwstr>Manual</vt:lpwstr>
  </property>
  <property fmtid="{D5CDD505-2E9C-101B-9397-08002B2CF9AE}" pid="10" name="Sensitivity">
    <vt:lpwstr>C1 - Public Natixis</vt:lpwstr>
  </property>
</Properties>
</file>