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한국외국어대학교\바탕 화면\"/>
    </mc:Choice>
  </mc:AlternateContent>
  <xr:revisionPtr revIDLastSave="0" documentId="13_ncr:1_{3A412229-721A-4830-A39F-042357397234}" xr6:coauthVersionLast="41" xr6:coauthVersionMax="41" xr10:uidLastSave="{00000000-0000-0000-0000-000000000000}"/>
  <bookViews>
    <workbookView xWindow="2124" yWindow="2124" windowWidth="17280" windowHeight="8964" firstSheet="8" activeTab="12" xr2:uid="{D64253A7-CE76-4104-B769-6BA1D4B793AE}"/>
  </bookViews>
  <sheets>
    <sheet name="DMU A 민감도 보고서" sheetId="2" r:id="rId1"/>
    <sheet name="DMU A" sheetId="1" r:id="rId2"/>
    <sheet name="DMU B 민감도 보고서" sheetId="9" r:id="rId3"/>
    <sheet name="DMU B" sheetId="4" r:id="rId4"/>
    <sheet name="DMU C 민감도 보고서" sheetId="10" r:id="rId5"/>
    <sheet name="DMU C" sheetId="5" r:id="rId6"/>
    <sheet name="DMU D 민감도 보고서" sheetId="11" r:id="rId7"/>
    <sheet name="DMU D" sheetId="6" r:id="rId8"/>
    <sheet name="DMU E 민감도 보고서" sheetId="12" r:id="rId9"/>
    <sheet name="DMU E" sheetId="7" r:id="rId10"/>
    <sheet name="DMU F 민감도 보고서" sheetId="13" r:id="rId11"/>
    <sheet name="DMU F" sheetId="8" r:id="rId12"/>
    <sheet name="구조 조정 표" sheetId="15" r:id="rId13"/>
  </sheets>
  <definedNames>
    <definedName name="solver_adj" localSheetId="1" hidden="1">'DMU A'!$B$12:$F$12</definedName>
    <definedName name="solver_adj" localSheetId="3" hidden="1">'DMU B'!$B$12:$F$12</definedName>
    <definedName name="solver_adj" localSheetId="5" hidden="1">'DMU C'!$B$12:$F$12</definedName>
    <definedName name="solver_adj" localSheetId="7" hidden="1">'DMU D'!$B$12:$F$12</definedName>
    <definedName name="solver_adj" localSheetId="9" hidden="1">'DMU E'!$B$12:$F$12</definedName>
    <definedName name="solver_adj" localSheetId="11" hidden="1">'DMU F'!$B$12:$F$12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lhs1" localSheetId="1" hidden="1">'DMU A'!$A$25</definedName>
    <definedName name="solver_lhs1" localSheetId="3" hidden="1">'DMU B'!$A$25</definedName>
    <definedName name="solver_lhs1" localSheetId="5" hidden="1">'DMU C'!$A$25</definedName>
    <definedName name="solver_lhs1" localSheetId="7" hidden="1">'DMU D'!$A$25</definedName>
    <definedName name="solver_lhs1" localSheetId="9" hidden="1">'DMU E'!$A$25</definedName>
    <definedName name="solver_lhs1" localSheetId="11" hidden="1">'DMU F'!$A$25</definedName>
    <definedName name="solver_lhs2" localSheetId="1" hidden="1">'DMU A'!$B$17:$B$22</definedName>
    <definedName name="solver_lhs2" localSheetId="3" hidden="1">'DMU B'!$B$17:$B$22</definedName>
    <definedName name="solver_lhs2" localSheetId="5" hidden="1">'DMU C'!$B$17:$B$22</definedName>
    <definedName name="solver_lhs2" localSheetId="7" hidden="1">'DMU D'!$B$17:$B$22</definedName>
    <definedName name="solver_lhs2" localSheetId="9" hidden="1">'DMU E'!$B$17:$B$22</definedName>
    <definedName name="solver_lhs2" localSheetId="11" hidden="1">'DMU F'!$B$17:$B$22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um" localSheetId="9" hidden="1">2</definedName>
    <definedName name="solver_num" localSheetId="11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opt" localSheetId="1" hidden="1">'DMU A'!$A$27</definedName>
    <definedName name="solver_opt" localSheetId="3" hidden="1">'DMU B'!$A$27</definedName>
    <definedName name="solver_opt" localSheetId="5" hidden="1">'DMU C'!$A$27</definedName>
    <definedName name="solver_opt" localSheetId="7" hidden="1">'DMU D'!$A$27</definedName>
    <definedName name="solver_opt" localSheetId="9" hidden="1">'DMU E'!$A$27</definedName>
    <definedName name="solver_opt" localSheetId="11" hidden="1">'DMU F'!$A$27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el1" localSheetId="1" hidden="1">2</definedName>
    <definedName name="solver_rel1" localSheetId="3" hidden="1">2</definedName>
    <definedName name="solver_rel1" localSheetId="5" hidden="1">2</definedName>
    <definedName name="solver_rel1" localSheetId="7" hidden="1">2</definedName>
    <definedName name="solver_rel1" localSheetId="9" hidden="1">2</definedName>
    <definedName name="solver_rel1" localSheetId="11" hidden="1">2</definedName>
    <definedName name="solver_rel2" localSheetId="1" hidden="1">1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2" localSheetId="9" hidden="1">1</definedName>
    <definedName name="solver_rel2" localSheetId="11" hidden="1">1</definedName>
    <definedName name="solver_rhs1" localSheetId="1" hidden="1">'DMU A'!$D$25</definedName>
    <definedName name="solver_rhs1" localSheetId="3" hidden="1">'DMU B'!$D$25</definedName>
    <definedName name="solver_rhs1" localSheetId="5" hidden="1">'DMU C'!$D$25</definedName>
    <definedName name="solver_rhs1" localSheetId="7" hidden="1">'DMU D'!$D$25</definedName>
    <definedName name="solver_rhs1" localSheetId="9" hidden="1">'DMU E'!$D$25</definedName>
    <definedName name="solver_rhs1" localSheetId="11" hidden="1">'DMU F'!$D$25</definedName>
    <definedName name="solver_rhs2" localSheetId="1" hidden="1">'DMU A'!$E$17:$E$22</definedName>
    <definedName name="solver_rhs2" localSheetId="3" hidden="1">'DMU B'!$E$17:$E$22</definedName>
    <definedName name="solver_rhs2" localSheetId="5" hidden="1">'DMU C'!$E$17:$E$22</definedName>
    <definedName name="solver_rhs2" localSheetId="7" hidden="1">'DMU D'!$E$17:$E$22</definedName>
    <definedName name="solver_rhs2" localSheetId="9" hidden="1">'DMU E'!$E$17:$E$22</definedName>
    <definedName name="solver_rhs2" localSheetId="11" hidden="1">'DMU F'!$E$17:$E$22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11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5" l="1"/>
  <c r="I12" i="15" s="1"/>
  <c r="F13" i="15"/>
  <c r="I13" i="15" s="1"/>
  <c r="F14" i="15"/>
  <c r="F15" i="15"/>
  <c r="I15" i="15" s="1"/>
  <c r="F11" i="15"/>
  <c r="I11" i="15" s="1"/>
  <c r="I14" i="15"/>
  <c r="I8" i="15"/>
  <c r="F5" i="15"/>
  <c r="I5" i="15" s="1"/>
  <c r="F6" i="15"/>
  <c r="I6" i="15" s="1"/>
  <c r="F7" i="15"/>
  <c r="F8" i="15"/>
  <c r="F4" i="15"/>
  <c r="I4" i="15" s="1"/>
  <c r="E22" i="8" l="1"/>
  <c r="A25" i="8" s="1"/>
  <c r="B22" i="8"/>
  <c r="A27" i="8" s="1"/>
  <c r="E21" i="8"/>
  <c r="B21" i="8"/>
  <c r="E20" i="8"/>
  <c r="B20" i="8"/>
  <c r="E19" i="8"/>
  <c r="B19" i="8"/>
  <c r="E18" i="8"/>
  <c r="B18" i="8"/>
  <c r="E17" i="8"/>
  <c r="B17" i="8"/>
  <c r="E22" i="7"/>
  <c r="B22" i="7"/>
  <c r="E21" i="7"/>
  <c r="A25" i="7" s="1"/>
  <c r="B21" i="7"/>
  <c r="A27" i="7" s="1"/>
  <c r="E20" i="7"/>
  <c r="B20" i="7"/>
  <c r="E19" i="7"/>
  <c r="B19" i="7"/>
  <c r="E18" i="7"/>
  <c r="B18" i="7"/>
  <c r="E17" i="7"/>
  <c r="B17" i="7"/>
  <c r="E22" i="6"/>
  <c r="B22" i="6"/>
  <c r="E21" i="6"/>
  <c r="B21" i="6"/>
  <c r="E20" i="6"/>
  <c r="A25" i="6" s="1"/>
  <c r="B20" i="6"/>
  <c r="A27" i="6" s="1"/>
  <c r="E19" i="6"/>
  <c r="B19" i="6"/>
  <c r="E18" i="6"/>
  <c r="B18" i="6"/>
  <c r="E17" i="6"/>
  <c r="B17" i="6"/>
  <c r="E22" i="5"/>
  <c r="B22" i="5"/>
  <c r="E21" i="5"/>
  <c r="B21" i="5"/>
  <c r="E20" i="5"/>
  <c r="B20" i="5"/>
  <c r="E19" i="5"/>
  <c r="A25" i="5" s="1"/>
  <c r="B19" i="5"/>
  <c r="A27" i="5" s="1"/>
  <c r="E18" i="5"/>
  <c r="B18" i="5"/>
  <c r="E17" i="5"/>
  <c r="B17" i="5"/>
  <c r="E22" i="4"/>
  <c r="B22" i="4"/>
  <c r="E21" i="4"/>
  <c r="B21" i="4"/>
  <c r="E20" i="4"/>
  <c r="B20" i="4"/>
  <c r="E19" i="4"/>
  <c r="B19" i="4"/>
  <c r="E18" i="4"/>
  <c r="A25" i="4" s="1"/>
  <c r="B18" i="4"/>
  <c r="A27" i="4" s="1"/>
  <c r="E17" i="4"/>
  <c r="B17" i="4"/>
  <c r="B18" i="1"/>
  <c r="B19" i="1"/>
  <c r="B20" i="1"/>
  <c r="B21" i="1"/>
  <c r="B22" i="1"/>
  <c r="B17" i="1"/>
  <c r="A27" i="1" s="1"/>
  <c r="A30" i="1" s="1"/>
  <c r="E18" i="1"/>
  <c r="E19" i="1"/>
  <c r="E20" i="1"/>
  <c r="E21" i="1"/>
  <c r="E22" i="1"/>
  <c r="E17" i="1"/>
  <c r="A25" i="1" s="1"/>
  <c r="A30" i="8" l="1"/>
  <c r="A30" i="7"/>
  <c r="A30" i="6"/>
  <c r="A30" i="5"/>
  <c r="A30" i="4"/>
</calcChain>
</file>

<file path=xl/sharedStrings.xml><?xml version="1.0" encoding="utf-8"?>
<sst xmlns="http://schemas.openxmlformats.org/spreadsheetml/2006/main" count="570" uniqueCount="91">
  <si>
    <t>투입물</t>
    <phoneticPr fontId="2" type="noConversion"/>
  </si>
  <si>
    <t>산출물</t>
    <phoneticPr fontId="2" type="noConversion"/>
  </si>
  <si>
    <t>DMUs</t>
    <phoneticPr fontId="2" type="noConversion"/>
  </si>
  <si>
    <t>투입물1</t>
    <phoneticPr fontId="2" type="noConversion"/>
  </si>
  <si>
    <t>투입물2</t>
    <phoneticPr fontId="2" type="noConversion"/>
  </si>
  <si>
    <t>산출물1</t>
    <phoneticPr fontId="2" type="noConversion"/>
  </si>
  <si>
    <t>산출물2</t>
    <phoneticPr fontId="2" type="noConversion"/>
  </si>
  <si>
    <t>가중치</t>
    <phoneticPr fontId="2" type="noConversion"/>
  </si>
  <si>
    <t>효율성 표준화 제약</t>
    <phoneticPr fontId="2" type="noConversion"/>
  </si>
  <si>
    <t>산출물 가중합</t>
    <phoneticPr fontId="2" type="noConversion"/>
  </si>
  <si>
    <t>투입물 가중합</t>
    <phoneticPr fontId="2" type="noConversion"/>
  </si>
  <si>
    <t>&lt;=</t>
    <phoneticPr fontId="2" type="noConversion"/>
  </si>
  <si>
    <t>목적함수의 분모(=1)</t>
    <phoneticPr fontId="2" type="noConversion"/>
  </si>
  <si>
    <t>=</t>
    <phoneticPr fontId="2" type="noConversion"/>
  </si>
  <si>
    <t>목적함수(효율성)</t>
    <phoneticPr fontId="2" type="noConversion"/>
  </si>
  <si>
    <t>효율성 평가</t>
    <phoneticPr fontId="2" type="noConversion"/>
  </si>
  <si>
    <t>DMU A</t>
    <phoneticPr fontId="2" type="noConversion"/>
  </si>
  <si>
    <t>DMU B</t>
    <phoneticPr fontId="2" type="noConversion"/>
  </si>
  <si>
    <t>DMU C</t>
    <phoneticPr fontId="2" type="noConversion"/>
  </si>
  <si>
    <t>DMU D</t>
    <phoneticPr fontId="2" type="noConversion"/>
  </si>
  <si>
    <t>DMU E</t>
    <phoneticPr fontId="2" type="noConversion"/>
  </si>
  <si>
    <t>DMU F</t>
    <phoneticPr fontId="2" type="noConversion"/>
  </si>
  <si>
    <t>투입물3</t>
    <phoneticPr fontId="2" type="noConversion"/>
  </si>
  <si>
    <t>Microsoft Excel 16.0 민감도 보고서</t>
  </si>
  <si>
    <t>워크시트 이름: [통합 문서1]Sheet1</t>
  </si>
  <si>
    <t>보고서 작성일: 2019-09-26 오후 1:42:02</t>
  </si>
  <si>
    <t>변수 셀</t>
  </si>
  <si>
    <t>셀</t>
  </si>
  <si>
    <t>이름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</si>
  <si>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</si>
  <si>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</si>
  <si>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</si>
  <si>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</si>
  <si>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</si>
  <si>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</si>
  <si>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</si>
  <si>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</si>
  <si>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</si>
  <si>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제한 조건</t>
  </si>
  <si>
    <t>잠재</t>
  </si>
  <si>
    <t>가격</t>
  </si>
  <si>
    <t>우변</t>
  </si>
  <si>
    <t>$B$12</t>
  </si>
  <si>
    <t>가중치 투입물1</t>
  </si>
  <si>
    <t>$C$12</t>
  </si>
  <si>
    <t>가중치 투입물2</t>
  </si>
  <si>
    <t>$D$12</t>
  </si>
  <si>
    <t>가중치 투입물3</t>
  </si>
  <si>
    <t>$E$12</t>
  </si>
  <si>
    <t>가중치 산출물1</t>
  </si>
  <si>
    <t>$F$12</t>
  </si>
  <si>
    <t>가중치 산출물2</t>
  </si>
  <si>
    <t>$A$25</t>
  </si>
  <si>
    <t>목적함수의 분모(=1)</t>
  </si>
  <si>
    <t>$B$17</t>
  </si>
  <si>
    <t>DMU A 산출물 가중합</t>
  </si>
  <si>
    <t>$B$18</t>
  </si>
  <si>
    <t>DMU B 산출물 가중합</t>
  </si>
  <si>
    <t>$B$19</t>
  </si>
  <si>
    <t>DMU C 산출물 가중합</t>
  </si>
  <si>
    <t>$B$20</t>
  </si>
  <si>
    <t>DMU D 산출물 가중합</t>
  </si>
  <si>
    <t>$B$21</t>
  </si>
  <si>
    <t>DMU E 산출물 가중합</t>
  </si>
  <si>
    <t>$B$22</t>
  </si>
  <si>
    <t>DMU F 산출물 가중합</t>
  </si>
  <si>
    <t>워크시트 이름: [통합 문서1]DMU B</t>
  </si>
  <si>
    <t>보고서 작성일: 2019-09-26 오후 1:44:10</t>
  </si>
  <si>
    <t>워크시트 이름: [통합 문서1]DMU C</t>
  </si>
  <si>
    <t>보고서 작성일: 2019-09-26 오후 1:44:47</t>
  </si>
  <si>
    <t>워크시트 이름: [통합 문서1]DMU D</t>
  </si>
  <si>
    <t>보고서 작성일: 2019-09-26 오후 1:45:04</t>
  </si>
  <si>
    <t>워크시트 이름: [통합 문서1]DMU E</t>
  </si>
  <si>
    <t>보고서 작성일: 2019-09-26 오후 1:45:20</t>
  </si>
  <si>
    <t>워크시트 이름: [통합 문서1]DMU F</t>
  </si>
  <si>
    <t>보고서 작성일: 2019-09-26 오후 1:45:38</t>
  </si>
  <si>
    <t>가상의 효율적 단위 (구조조정 목표)</t>
    <phoneticPr fontId="2" type="noConversion"/>
  </si>
  <si>
    <t>구조 조정</t>
    <phoneticPr fontId="2" type="noConversion"/>
  </si>
  <si>
    <t>비교</t>
    <phoneticPr fontId="2" type="noConversion"/>
  </si>
  <si>
    <t>DMU A (참조대상)</t>
    <phoneticPr fontId="2" type="noConversion"/>
  </si>
  <si>
    <t>DMU B (참조대상)</t>
    <phoneticPr fontId="2" type="noConversion"/>
  </si>
  <si>
    <t>DMU C (참조대상)</t>
    <phoneticPr fontId="2" type="noConversion"/>
  </si>
  <si>
    <t>DMU F (참조대상)</t>
    <phoneticPr fontId="2" type="noConversion"/>
  </si>
  <si>
    <t>투입물 1</t>
    <phoneticPr fontId="2" type="noConversion"/>
  </si>
  <si>
    <t>투입물 2</t>
    <phoneticPr fontId="2" type="noConversion"/>
  </si>
  <si>
    <t>투입물 3</t>
    <phoneticPr fontId="2" type="noConversion"/>
  </si>
  <si>
    <t>산출물 1</t>
    <phoneticPr fontId="2" type="noConversion"/>
  </si>
  <si>
    <t>산출물 2</t>
    <phoneticPr fontId="2" type="noConversion"/>
  </si>
  <si>
    <t>가상의 효율적 단위와 비효율적 단위의 투입-산출 수준 비교</t>
    <phoneticPr fontId="2" type="noConversion"/>
  </si>
  <si>
    <t>&lt;</t>
    <phoneticPr fontId="2" type="noConversion"/>
  </si>
  <si>
    <t>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</si>
</sst>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C544-1022-4825-885C-AF6E0C1D7765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12.796875" bestFit="1" customWidth="1"/>
    <col min="6" max="6" width="9.19921875" bestFit="1" customWidth="1"/>
    <col min="7" max="8" width="12.796875" bestFit="1" customWidth="1"/>
  </cols>
  <sheetData>
    <row r="1" spans="1:8" x14ac:dyDescent="0.4">
      <c r="A1" s="1" t="s">
        <v>23</v>
      </c>
    </row>
    <row r="2" spans="1:8" x14ac:dyDescent="0.4">
      <c r="A2" s="1" t="s">
        <v>24</v>
      </c>
    </row>
    <row r="3" spans="1:8" x14ac:dyDescent="0.4">
      <c r="A3" s="1" t="s">
        <v>25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0</v>
      </c>
      <c r="E9" s="6">
        <v>0</v>
      </c>
      <c r="F9" s="6">
        <v>0</v>
      </c>
      <c r="G9" s="6">
        <v>0</v>
      </c>
      <c r="H9" s="6">
        <v>1E+30</v>
      </c>
    </row>
    <row r="10" spans="1:8" x14ac:dyDescent="0.4">
      <c r="B10" s="6" t="s">
        <v>44</v>
      </c>
      <c r="C10" s="6" t="s">
        <v>45</v>
      </c>
      <c r="D10" s="6">
        <v>6.3281752113511665E-4</v>
      </c>
      <c r="E10" s="6">
        <v>0</v>
      </c>
      <c r="F10" s="6">
        <v>0</v>
      </c>
      <c r="G10" s="6">
        <v>0</v>
      </c>
      <c r="H10" s="6">
        <v>6.8744329956407201E-14</v>
      </c>
    </row>
    <row r="11" spans="1:8" x14ac:dyDescent="0.4">
      <c r="B11" s="6" t="s">
        <v>46</v>
      </c>
      <c r="C11" s="6" t="s">
        <v>47</v>
      </c>
      <c r="D11" s="6">
        <v>1.2013645127799471E-2</v>
      </c>
      <c r="E11" s="6">
        <v>0</v>
      </c>
      <c r="F11" s="6">
        <v>0</v>
      </c>
      <c r="G11" s="6">
        <v>5.1822648736368498E-15</v>
      </c>
      <c r="H11" s="6">
        <v>0</v>
      </c>
    </row>
    <row r="12" spans="1:8" x14ac:dyDescent="0.4">
      <c r="B12" s="6" t="s">
        <v>48</v>
      </c>
      <c r="C12" s="6" t="s">
        <v>49</v>
      </c>
      <c r="D12" s="6">
        <v>3.7454887032184647E-3</v>
      </c>
      <c r="E12" s="6">
        <v>0</v>
      </c>
      <c r="F12" s="6">
        <v>200</v>
      </c>
      <c r="G12" s="6">
        <v>0</v>
      </c>
      <c r="H12" s="6">
        <v>4.3533939125232033</v>
      </c>
    </row>
    <row r="13" spans="1:8" ht="18" thickBot="1" x14ac:dyDescent="0.45">
      <c r="B13" s="7" t="s">
        <v>50</v>
      </c>
      <c r="C13" s="7" t="s">
        <v>51</v>
      </c>
      <c r="D13" s="7">
        <v>1.0036090374252279E-2</v>
      </c>
      <c r="E13" s="7">
        <v>0</v>
      </c>
      <c r="F13" s="7">
        <v>25</v>
      </c>
      <c r="G13" s="7">
        <v>0.55628283050521332</v>
      </c>
      <c r="H13" s="7">
        <v>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0.99999999999999989</v>
      </c>
      <c r="E18" s="6">
        <v>0.99999999999999989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1</v>
      </c>
      <c r="E19" s="6">
        <v>1.0000000000000009</v>
      </c>
      <c r="F19" s="6">
        <v>0</v>
      </c>
      <c r="G19" s="6">
        <v>5.5829047605951785E-3</v>
      </c>
      <c r="H19" s="6">
        <v>2.6791117810771453E-3</v>
      </c>
    </row>
    <row r="20" spans="2:8" x14ac:dyDescent="0.4">
      <c r="B20" s="6" t="s">
        <v>56</v>
      </c>
      <c r="C20" s="6" t="s">
        <v>57</v>
      </c>
      <c r="D20" s="6">
        <v>1.1050180451871261</v>
      </c>
      <c r="E20" s="6">
        <v>0</v>
      </c>
      <c r="F20" s="6">
        <v>0</v>
      </c>
      <c r="G20" s="6">
        <v>5.7054257176853886E-3</v>
      </c>
      <c r="H20" s="6">
        <v>1.0095484384324708E-2</v>
      </c>
    </row>
    <row r="21" spans="2:8" x14ac:dyDescent="0.4">
      <c r="B21" s="6" t="s">
        <v>58</v>
      </c>
      <c r="C21" s="6" t="s">
        <v>59</v>
      </c>
      <c r="D21" s="6">
        <v>1.0575270677806892</v>
      </c>
      <c r="E21" s="6">
        <v>3.3306690738754696E-16</v>
      </c>
      <c r="F21" s="6">
        <v>0</v>
      </c>
      <c r="G21" s="6">
        <v>4.8595358958945841E-3</v>
      </c>
      <c r="H21" s="6">
        <v>1.4966086700088569E-2</v>
      </c>
    </row>
    <row r="22" spans="2:8" x14ac:dyDescent="0.4">
      <c r="B22" s="6" t="s">
        <v>60</v>
      </c>
      <c r="C22" s="6" t="s">
        <v>61</v>
      </c>
      <c r="D22" s="6">
        <v>0.9123646610965539</v>
      </c>
      <c r="E22" s="6">
        <v>0</v>
      </c>
      <c r="F22" s="6">
        <v>0</v>
      </c>
      <c r="G22" s="6">
        <v>1E+30</v>
      </c>
      <c r="H22" s="6">
        <v>0.17613091412468504</v>
      </c>
    </row>
    <row r="23" spans="2:8" x14ac:dyDescent="0.4">
      <c r="B23" s="6" t="s">
        <v>62</v>
      </c>
      <c r="C23" s="6" t="s">
        <v>63</v>
      </c>
      <c r="D23" s="6">
        <v>0.76105601423839397</v>
      </c>
      <c r="E23" s="6">
        <v>0</v>
      </c>
      <c r="F23" s="6">
        <v>0</v>
      </c>
      <c r="G23" s="6">
        <v>1E+30</v>
      </c>
      <c r="H23" s="6">
        <v>0.17061946902654887</v>
      </c>
    </row>
    <row r="24" spans="2:8" ht="18" thickBot="1" x14ac:dyDescent="0.45">
      <c r="B24" s="7" t="s">
        <v>64</v>
      </c>
      <c r="C24" s="7" t="s">
        <v>65</v>
      </c>
      <c r="D24" s="7">
        <v>1.0414890987294212</v>
      </c>
      <c r="E24" s="7">
        <v>0</v>
      </c>
      <c r="F24" s="7">
        <v>0</v>
      </c>
      <c r="G24" s="7">
        <v>1E+30</v>
      </c>
      <c r="H24" s="7">
        <v>2.7379245562861011E-2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745F-5AF0-43C7-B824-70C02202022A}">
  <dimension ref="A1:F30"/>
  <sheetViews>
    <sheetView workbookViewId="0">
      <selection activeCell="D19" sqref="D19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20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4.1250420065377422E-2</v>
      </c>
      <c r="C12" s="3">
        <v>8.7068096416460512E-4</v>
      </c>
      <c r="D12" s="3">
        <v>0</v>
      </c>
      <c r="E12" s="3">
        <v>5.6288760578009963E-3</v>
      </c>
      <c r="F12" s="4">
        <v>0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1.1257752115601993</v>
      </c>
      <c r="D17" s="1" t="s">
        <v>11</v>
      </c>
      <c r="E17" s="1">
        <f>(B5*$B$12+C5*$C$12+D5*$D$12)</f>
        <v>1.1846989276876547</v>
      </c>
    </row>
    <row r="18" spans="1:5" x14ac:dyDescent="0.4">
      <c r="A18" s="1" t="s">
        <v>17</v>
      </c>
      <c r="B18" s="1">
        <f t="shared" ref="B18:B22" si="0">(E6*$E$12+F6*$F$12)</f>
        <v>1.2383527327162192</v>
      </c>
      <c r="D18" s="1" t="s">
        <v>11</v>
      </c>
      <c r="E18" s="1">
        <f t="shared" ref="E18:E22" si="1">(B6*$B$12+C6*$C$12+D6*$D$12)</f>
        <v>1.2383527327162192</v>
      </c>
    </row>
    <row r="19" spans="1:5" x14ac:dyDescent="0.4">
      <c r="A19" s="1" t="s">
        <v>18</v>
      </c>
      <c r="B19" s="1">
        <f t="shared" si="0"/>
        <v>1.1820639721382091</v>
      </c>
      <c r="D19" s="1" t="s">
        <v>11</v>
      </c>
      <c r="E19" s="1">
        <f t="shared" si="1"/>
        <v>1.2059236855772462</v>
      </c>
    </row>
    <row r="20" spans="1:5" x14ac:dyDescent="0.4">
      <c r="A20" s="1" t="s">
        <v>19</v>
      </c>
      <c r="B20" s="1">
        <f t="shared" si="0"/>
        <v>1.0694864509821893</v>
      </c>
      <c r="D20" s="1" t="s">
        <v>11</v>
      </c>
      <c r="E20" s="1">
        <f t="shared" si="1"/>
        <v>1.1824152995448018</v>
      </c>
    </row>
    <row r="21" spans="1:5" x14ac:dyDescent="0.4">
      <c r="A21" s="1" t="s">
        <v>20</v>
      </c>
      <c r="B21" s="1">
        <f t="shared" si="0"/>
        <v>0.91750679742156238</v>
      </c>
      <c r="D21" s="1" t="s">
        <v>11</v>
      </c>
      <c r="E21" s="1">
        <f t="shared" si="1"/>
        <v>1</v>
      </c>
    </row>
    <row r="22" spans="1:5" x14ac:dyDescent="0.4">
      <c r="A22" s="1" t="s">
        <v>21</v>
      </c>
      <c r="B22" s="1">
        <f t="shared" si="0"/>
        <v>1.0976308312711942</v>
      </c>
      <c r="D22" s="1" t="s">
        <v>11</v>
      </c>
      <c r="E22" s="1">
        <f t="shared" si="1"/>
        <v>1.0976308312711942</v>
      </c>
    </row>
    <row r="24" spans="1:5" x14ac:dyDescent="0.4">
      <c r="A24" s="1" t="s">
        <v>12</v>
      </c>
    </row>
    <row r="25" spans="1:5" x14ac:dyDescent="0.4">
      <c r="A25" s="1">
        <f>E21</f>
        <v>1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B21</f>
        <v>0.91750679742156238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비효율적 단위</v>
      </c>
    </row>
  </sheetData>
  <mergeCells count="2">
    <mergeCell ref="B3:D3"/>
    <mergeCell ref="E3:F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7A64-4758-4732-8782-685731647AB4}">
  <dimension ref="A1:H24"/>
  <sheetViews>
    <sheetView showGridLines="0" topLeftCell="A7" workbookViewId="0">
      <selection activeCell="B15" sqref="B15:H25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23</v>
      </c>
    </row>
    <row r="2" spans="1:8" x14ac:dyDescent="0.4">
      <c r="A2" s="1" t="s">
        <v>74</v>
      </c>
    </row>
    <row r="3" spans="1:8" x14ac:dyDescent="0.4">
      <c r="A3" s="1" t="s">
        <v>75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0</v>
      </c>
      <c r="E9" s="6">
        <v>0</v>
      </c>
      <c r="F9" s="6">
        <v>0</v>
      </c>
      <c r="G9" s="6">
        <v>0</v>
      </c>
      <c r="H9" s="6">
        <v>1E+30</v>
      </c>
    </row>
    <row r="10" spans="1:8" x14ac:dyDescent="0.4">
      <c r="B10" s="6" t="s">
        <v>44</v>
      </c>
      <c r="C10" s="6" t="s">
        <v>45</v>
      </c>
      <c r="D10" s="6">
        <v>1.2948927904939621E-4</v>
      </c>
      <c r="E10" s="6">
        <v>0</v>
      </c>
      <c r="F10" s="6">
        <v>0</v>
      </c>
      <c r="G10" s="6">
        <v>0</v>
      </c>
      <c r="H10" s="6">
        <v>0</v>
      </c>
    </row>
    <row r="11" spans="1:8" x14ac:dyDescent="0.4">
      <c r="B11" s="6" t="s">
        <v>46</v>
      </c>
      <c r="C11" s="6" t="s">
        <v>47</v>
      </c>
      <c r="D11" s="6">
        <v>1.5479681608713868E-2</v>
      </c>
      <c r="E11" s="6">
        <v>0</v>
      </c>
      <c r="F11" s="6">
        <v>0</v>
      </c>
      <c r="G11" s="6">
        <v>34.100000000000009</v>
      </c>
      <c r="H11" s="6">
        <v>0</v>
      </c>
    </row>
    <row r="12" spans="1:8" x14ac:dyDescent="0.4">
      <c r="B12" s="6" t="s">
        <v>48</v>
      </c>
      <c r="C12" s="6" t="s">
        <v>49</v>
      </c>
      <c r="D12" s="6">
        <v>0</v>
      </c>
      <c r="E12" s="6">
        <v>0</v>
      </c>
      <c r="F12" s="6">
        <v>195</v>
      </c>
      <c r="G12" s="6">
        <v>0</v>
      </c>
      <c r="H12" s="6">
        <v>1E+30</v>
      </c>
    </row>
    <row r="13" spans="1:8" ht="18" thickBot="1" x14ac:dyDescent="0.45">
      <c r="B13" s="7" t="s">
        <v>50</v>
      </c>
      <c r="C13" s="7" t="s">
        <v>51</v>
      </c>
      <c r="D13" s="7">
        <v>3.2258064516129031E-2</v>
      </c>
      <c r="E13" s="7">
        <v>0</v>
      </c>
      <c r="F13" s="7">
        <v>31</v>
      </c>
      <c r="G13" s="7">
        <v>1E+30</v>
      </c>
      <c r="H13" s="7">
        <v>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1</v>
      </c>
      <c r="E18" s="6">
        <v>1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0.80645161290322576</v>
      </c>
      <c r="E19" s="6">
        <v>0</v>
      </c>
      <c r="F19" s="6">
        <v>0</v>
      </c>
      <c r="G19" s="6">
        <v>1E+30</v>
      </c>
      <c r="H19" s="6">
        <v>3.6220817305861262E-2</v>
      </c>
    </row>
    <row r="20" spans="2:8" x14ac:dyDescent="0.4">
      <c r="B20" s="6" t="s">
        <v>56</v>
      </c>
      <c r="C20" s="6" t="s">
        <v>57</v>
      </c>
      <c r="D20" s="6">
        <v>0.90322580645161288</v>
      </c>
      <c r="E20" s="6">
        <v>0</v>
      </c>
      <c r="F20" s="6">
        <v>0</v>
      </c>
      <c r="G20" s="6">
        <v>3.655913978494621E-2</v>
      </c>
      <c r="H20" s="6">
        <v>0.4767741935483874</v>
      </c>
    </row>
    <row r="21" spans="2:8" x14ac:dyDescent="0.4">
      <c r="B21" s="6" t="s">
        <v>58</v>
      </c>
      <c r="C21" s="6" t="s">
        <v>59</v>
      </c>
      <c r="D21" s="6">
        <v>0.87096774193548387</v>
      </c>
      <c r="E21" s="6">
        <v>0</v>
      </c>
      <c r="F21" s="6">
        <v>0</v>
      </c>
      <c r="G21" s="6">
        <v>1E+30</v>
      </c>
      <c r="H21" s="6">
        <v>6.1604524507750273E-2</v>
      </c>
    </row>
    <row r="22" spans="2:8" x14ac:dyDescent="0.4">
      <c r="B22" s="6" t="s">
        <v>60</v>
      </c>
      <c r="C22" s="6" t="s">
        <v>61</v>
      </c>
      <c r="D22" s="6">
        <v>0.64516129032258063</v>
      </c>
      <c r="E22" s="6">
        <v>0</v>
      </c>
      <c r="F22" s="6">
        <v>0</v>
      </c>
      <c r="G22" s="6">
        <v>1E+30</v>
      </c>
      <c r="H22" s="6">
        <v>0.34583349202117525</v>
      </c>
    </row>
    <row r="23" spans="2:8" x14ac:dyDescent="0.4">
      <c r="B23" s="6" t="s">
        <v>62</v>
      </c>
      <c r="C23" s="6" t="s">
        <v>63</v>
      </c>
      <c r="D23" s="6">
        <v>0.4838709677419355</v>
      </c>
      <c r="E23" s="6">
        <v>0</v>
      </c>
      <c r="F23" s="6">
        <v>0</v>
      </c>
      <c r="G23" s="6">
        <v>1E+30</v>
      </c>
      <c r="H23" s="6">
        <v>0.3187778497162661</v>
      </c>
    </row>
    <row r="24" spans="2:8" ht="18" thickBot="1" x14ac:dyDescent="0.45">
      <c r="B24" s="7" t="s">
        <v>64</v>
      </c>
      <c r="C24" s="7" t="s">
        <v>65</v>
      </c>
      <c r="D24" s="7">
        <v>1</v>
      </c>
      <c r="E24" s="7">
        <v>1</v>
      </c>
      <c r="F24" s="7">
        <v>0</v>
      </c>
      <c r="G24" s="7">
        <v>0.1288781770376862</v>
      </c>
      <c r="H24" s="7">
        <v>4.0476190476190443E-2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A0AD-3A7A-4BA2-AD3A-E10732F5D253}">
  <dimension ref="A1:F30"/>
  <sheetViews>
    <sheetView topLeftCell="A13" workbookViewId="0">
      <selection activeCell="C24" sqref="C24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21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0</v>
      </c>
      <c r="C12" s="3">
        <v>1.2948927904939621E-4</v>
      </c>
      <c r="D12" s="3">
        <v>1.5479681608713868E-2</v>
      </c>
      <c r="E12" s="3">
        <v>0</v>
      </c>
      <c r="F12" s="4">
        <v>3.2258064516129031E-2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0.80645161290322576</v>
      </c>
      <c r="D17" s="1" t="s">
        <v>11</v>
      </c>
      <c r="E17" s="1">
        <f>(B5*$B$12+C5*$C$12+D5*$D$12)</f>
        <v>0.84267243020908711</v>
      </c>
    </row>
    <row r="18" spans="1:5" x14ac:dyDescent="0.4">
      <c r="A18" s="1" t="s">
        <v>17</v>
      </c>
      <c r="B18" s="1">
        <f t="shared" ref="B18:B22" si="0">(E6*$E$12+F6*$F$12)</f>
        <v>0.90322580645161288</v>
      </c>
      <c r="D18" s="1" t="s">
        <v>11</v>
      </c>
      <c r="E18" s="1">
        <f t="shared" ref="E18:E22" si="1">(B6*$B$12+C6*$C$12+D6*$D$12)</f>
        <v>0.90322580645161277</v>
      </c>
    </row>
    <row r="19" spans="1:5" x14ac:dyDescent="0.4">
      <c r="A19" s="1" t="s">
        <v>18</v>
      </c>
      <c r="B19" s="1">
        <f t="shared" si="0"/>
        <v>0.87096774193548387</v>
      </c>
      <c r="D19" s="1" t="s">
        <v>11</v>
      </c>
      <c r="E19" s="1">
        <f t="shared" si="1"/>
        <v>0.9325722664432341</v>
      </c>
    </row>
    <row r="20" spans="1:5" x14ac:dyDescent="0.4">
      <c r="A20" s="1" t="s">
        <v>19</v>
      </c>
      <c r="B20" s="1">
        <f t="shared" si="0"/>
        <v>0.64516129032258063</v>
      </c>
      <c r="D20" s="1" t="s">
        <v>11</v>
      </c>
      <c r="E20" s="1">
        <f t="shared" si="1"/>
        <v>0.99099478234375593</v>
      </c>
    </row>
    <row r="21" spans="1:5" x14ac:dyDescent="0.4">
      <c r="A21" s="1" t="s">
        <v>20</v>
      </c>
      <c r="B21" s="1">
        <f t="shared" si="0"/>
        <v>0.4838709677419355</v>
      </c>
      <c r="D21" s="1" t="s">
        <v>11</v>
      </c>
      <c r="E21" s="1">
        <f t="shared" si="1"/>
        <v>0.8026488174582016</v>
      </c>
    </row>
    <row r="22" spans="1:5" x14ac:dyDescent="0.4">
      <c r="A22" s="1" t="s">
        <v>21</v>
      </c>
      <c r="B22" s="1">
        <f t="shared" si="0"/>
        <v>1</v>
      </c>
      <c r="E22" s="1">
        <f t="shared" si="1"/>
        <v>1</v>
      </c>
    </row>
    <row r="24" spans="1:5" x14ac:dyDescent="0.4">
      <c r="A24" s="1" t="s">
        <v>12</v>
      </c>
    </row>
    <row r="25" spans="1:5" x14ac:dyDescent="0.4">
      <c r="A25" s="1">
        <f>E22</f>
        <v>1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B22</f>
        <v>1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효율적 단위</v>
      </c>
    </row>
  </sheetData>
  <mergeCells count="2">
    <mergeCell ref="B3:D3"/>
    <mergeCell ref="E3:F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B089-499A-47A2-B2F8-F5BF7354FBBC}">
  <dimension ref="A1:I15"/>
  <sheetViews>
    <sheetView tabSelected="1" workbookViewId="0">
      <selection activeCell="H3" sqref="H3"/>
    </sheetView>
  </sheetViews>
  <sheetFormatPr defaultRowHeight="17.399999999999999" x14ac:dyDescent="0.4"/>
  <cols>
    <col min="2" max="2" width="16.8984375" bestFit="1" customWidth="1"/>
    <col min="3" max="5" width="16.69921875" bestFit="1" customWidth="1"/>
    <col min="6" max="6" width="31.796875" bestFit="1" customWidth="1"/>
    <col min="7" max="7" width="12.59765625" bestFit="1" customWidth="1"/>
    <col min="8" max="8" width="7.59765625" bestFit="1" customWidth="1"/>
    <col min="9" max="9" width="9.19921875" bestFit="1" customWidth="1"/>
  </cols>
  <sheetData>
    <row r="1" spans="1:9" ht="25.2" x14ac:dyDescent="0.4">
      <c r="A1" s="15" t="s">
        <v>88</v>
      </c>
      <c r="B1" s="15"/>
      <c r="C1" s="15"/>
      <c r="D1" s="15"/>
      <c r="E1" s="15"/>
      <c r="F1" s="15"/>
      <c r="G1" s="15"/>
      <c r="H1" s="15"/>
      <c r="I1" s="15"/>
    </row>
    <row r="3" spans="1:9" s="11" customFormat="1" x14ac:dyDescent="0.4">
      <c r="A3" s="12"/>
      <c r="B3" s="12" t="s">
        <v>79</v>
      </c>
      <c r="C3" s="12" t="s">
        <v>80</v>
      </c>
      <c r="D3" s="12" t="s">
        <v>81</v>
      </c>
      <c r="E3" s="12" t="s">
        <v>82</v>
      </c>
      <c r="F3" s="12" t="s">
        <v>76</v>
      </c>
      <c r="G3" s="12" t="s">
        <v>78</v>
      </c>
      <c r="H3" s="12" t="s">
        <v>19</v>
      </c>
      <c r="I3" s="12" t="s">
        <v>77</v>
      </c>
    </row>
    <row r="4" spans="1:9" s="11" customFormat="1" x14ac:dyDescent="0.4">
      <c r="A4" s="12" t="s">
        <v>83</v>
      </c>
      <c r="B4" s="13">
        <v>15</v>
      </c>
      <c r="C4" s="13">
        <v>14</v>
      </c>
      <c r="D4" s="13">
        <v>16</v>
      </c>
      <c r="E4" s="13">
        <v>15</v>
      </c>
      <c r="F4" s="13">
        <f>B4*0+C4*0+D4*0.442546099918972+E4*0.497770866753929</f>
        <v>14.547300600012488</v>
      </c>
      <c r="G4" s="13" t="s">
        <v>89</v>
      </c>
      <c r="H4" s="13">
        <v>16</v>
      </c>
      <c r="I4" s="13">
        <f>F4-H4</f>
        <v>-1.4526993999875124</v>
      </c>
    </row>
    <row r="5" spans="1:9" s="11" customFormat="1" x14ac:dyDescent="0.4">
      <c r="A5" s="12" t="s">
        <v>84</v>
      </c>
      <c r="B5" s="13">
        <v>650</v>
      </c>
      <c r="C5" s="13">
        <v>759</v>
      </c>
      <c r="D5" s="13">
        <v>627</v>
      </c>
      <c r="E5" s="13">
        <v>550</v>
      </c>
      <c r="F5" s="13">
        <f t="shared" ref="F5:F8" si="0">B5*0+C5*0+D5*0.442546099918972+E5*0.497770866753929</f>
        <v>551.25038136385638</v>
      </c>
      <c r="G5" s="13" t="s">
        <v>89</v>
      </c>
      <c r="H5" s="13">
        <v>600</v>
      </c>
      <c r="I5" s="13">
        <f>F5-H5</f>
        <v>-48.749618636143623</v>
      </c>
    </row>
    <row r="6" spans="1:9" s="11" customFormat="1" x14ac:dyDescent="0.4">
      <c r="A6" s="12" t="s">
        <v>85</v>
      </c>
      <c r="B6" s="13">
        <v>49</v>
      </c>
      <c r="C6" s="13">
        <v>52</v>
      </c>
      <c r="D6" s="13">
        <v>55</v>
      </c>
      <c r="E6" s="13">
        <v>60</v>
      </c>
      <c r="F6" s="13">
        <f t="shared" si="0"/>
        <v>54.206287500779197</v>
      </c>
      <c r="G6" s="13" t="s">
        <v>89</v>
      </c>
      <c r="H6" s="13">
        <v>59</v>
      </c>
      <c r="I6" s="13">
        <f>F6-H6</f>
        <v>-4.7937124992208027</v>
      </c>
    </row>
    <row r="7" spans="1:9" s="11" customFormat="1" x14ac:dyDescent="0.4">
      <c r="A7" s="12" t="s">
        <v>86</v>
      </c>
      <c r="B7" s="13">
        <v>200</v>
      </c>
      <c r="C7" s="13">
        <v>220</v>
      </c>
      <c r="D7" s="13">
        <v>210</v>
      </c>
      <c r="E7" s="13">
        <v>195</v>
      </c>
      <c r="F7" s="13">
        <f t="shared" si="0"/>
        <v>190.00000000000028</v>
      </c>
      <c r="G7" s="13" t="s">
        <v>13</v>
      </c>
      <c r="H7" s="13">
        <v>190</v>
      </c>
      <c r="I7" s="13">
        <v>0</v>
      </c>
    </row>
    <row r="8" spans="1:9" s="11" customFormat="1" x14ac:dyDescent="0.4">
      <c r="A8" s="12" t="s">
        <v>87</v>
      </c>
      <c r="B8" s="13">
        <v>25</v>
      </c>
      <c r="C8" s="13">
        <v>28</v>
      </c>
      <c r="D8" s="13">
        <v>27</v>
      </c>
      <c r="E8" s="13">
        <v>31</v>
      </c>
      <c r="F8" s="13">
        <f t="shared" si="0"/>
        <v>27.379641567184045</v>
      </c>
      <c r="G8" s="13" t="s">
        <v>90</v>
      </c>
      <c r="H8" s="13">
        <v>20</v>
      </c>
      <c r="I8" s="13">
        <f t="shared" ref="I8" si="1">F8-H8</f>
        <v>7.379641567184045</v>
      </c>
    </row>
    <row r="9" spans="1:9" s="11" customFormat="1" x14ac:dyDescent="0.4"/>
    <row r="10" spans="1:9" s="11" customFormat="1" x14ac:dyDescent="0.4">
      <c r="A10" s="12"/>
      <c r="B10" s="12" t="s">
        <v>79</v>
      </c>
      <c r="C10" s="12" t="s">
        <v>80</v>
      </c>
      <c r="D10" s="12" t="s">
        <v>81</v>
      </c>
      <c r="E10" s="12" t="s">
        <v>82</v>
      </c>
      <c r="F10" s="12" t="s">
        <v>76</v>
      </c>
      <c r="G10" s="12" t="s">
        <v>78</v>
      </c>
      <c r="H10" s="12" t="s">
        <v>20</v>
      </c>
      <c r="I10" s="12" t="s">
        <v>77</v>
      </c>
    </row>
    <row r="11" spans="1:9" s="11" customFormat="1" x14ac:dyDescent="0.4">
      <c r="A11" s="12" t="s">
        <v>83</v>
      </c>
      <c r="B11" s="13">
        <v>15</v>
      </c>
      <c r="C11" s="13">
        <v>14</v>
      </c>
      <c r="D11" s="13">
        <v>16</v>
      </c>
      <c r="E11" s="13">
        <v>15</v>
      </c>
      <c r="F11" s="13">
        <f>B11*0+C11*0+D11*0+E11*1</f>
        <v>15</v>
      </c>
      <c r="G11" s="13" t="s">
        <v>90</v>
      </c>
      <c r="H11" s="13">
        <v>12</v>
      </c>
      <c r="I11" s="13">
        <f>F11-H11</f>
        <v>3</v>
      </c>
    </row>
    <row r="12" spans="1:9" s="11" customFormat="1" x14ac:dyDescent="0.4">
      <c r="A12" s="12" t="s">
        <v>84</v>
      </c>
      <c r="B12" s="13">
        <v>650</v>
      </c>
      <c r="C12" s="13">
        <v>759</v>
      </c>
      <c r="D12" s="13">
        <v>627</v>
      </c>
      <c r="E12" s="13">
        <v>550</v>
      </c>
      <c r="F12" s="13">
        <f t="shared" ref="F12:F15" si="2">B12*0+C12*0+D12*0+E12*1</f>
        <v>550</v>
      </c>
      <c r="G12" s="13" t="s">
        <v>89</v>
      </c>
      <c r="H12" s="13">
        <v>580</v>
      </c>
      <c r="I12" s="13">
        <f t="shared" ref="I12:I15" si="3">F12-H12</f>
        <v>-30</v>
      </c>
    </row>
    <row r="13" spans="1:9" s="11" customFormat="1" x14ac:dyDescent="0.4">
      <c r="A13" s="12" t="s">
        <v>85</v>
      </c>
      <c r="B13" s="13">
        <v>49</v>
      </c>
      <c r="C13" s="13">
        <v>52</v>
      </c>
      <c r="D13" s="13">
        <v>55</v>
      </c>
      <c r="E13" s="13">
        <v>60</v>
      </c>
      <c r="F13" s="13">
        <f t="shared" si="2"/>
        <v>60</v>
      </c>
      <c r="G13" s="13" t="s">
        <v>90</v>
      </c>
      <c r="H13" s="13">
        <v>47</v>
      </c>
      <c r="I13" s="13">
        <f t="shared" si="3"/>
        <v>13</v>
      </c>
    </row>
    <row r="14" spans="1:9" s="11" customFormat="1" x14ac:dyDescent="0.4">
      <c r="A14" s="12" t="s">
        <v>86</v>
      </c>
      <c r="B14" s="13">
        <v>200</v>
      </c>
      <c r="C14" s="13">
        <v>220</v>
      </c>
      <c r="D14" s="13">
        <v>210</v>
      </c>
      <c r="E14" s="13">
        <v>195</v>
      </c>
      <c r="F14" s="13">
        <f t="shared" si="2"/>
        <v>195</v>
      </c>
      <c r="G14" s="13" t="s">
        <v>90</v>
      </c>
      <c r="H14" s="13">
        <v>163</v>
      </c>
      <c r="I14" s="13">
        <f t="shared" si="3"/>
        <v>32</v>
      </c>
    </row>
    <row r="15" spans="1:9" s="11" customFormat="1" x14ac:dyDescent="0.4">
      <c r="A15" s="12" t="s">
        <v>87</v>
      </c>
      <c r="B15" s="13">
        <v>25</v>
      </c>
      <c r="C15" s="13">
        <v>28</v>
      </c>
      <c r="D15" s="13">
        <v>27</v>
      </c>
      <c r="E15" s="13">
        <v>31</v>
      </c>
      <c r="F15" s="13">
        <f t="shared" si="2"/>
        <v>31</v>
      </c>
      <c r="G15" s="13" t="s">
        <v>90</v>
      </c>
      <c r="H15" s="13">
        <v>15</v>
      </c>
      <c r="I15" s="13">
        <f t="shared" si="3"/>
        <v>16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A926-ABD6-49EF-9172-E823D78F47C7}">
  <dimension ref="A1:F30"/>
  <sheetViews>
    <sheetView workbookViewId="0">
      <selection activeCell="B5" sqref="B5:B10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16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0</v>
      </c>
      <c r="C12" s="3">
        <v>6.3281752113511665E-4</v>
      </c>
      <c r="D12" s="3">
        <v>1.2013645127799471E-2</v>
      </c>
      <c r="E12" s="3">
        <v>3.7454887032184647E-3</v>
      </c>
      <c r="F12" s="4">
        <v>1.0036090374252279E-2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1</v>
      </c>
      <c r="D17" s="1" t="s">
        <v>11</v>
      </c>
      <c r="E17" s="1">
        <f>(B5*$B$12+C5*$C$12+D5*$D$12)</f>
        <v>0.99999999999999989</v>
      </c>
    </row>
    <row r="18" spans="1:5" x14ac:dyDescent="0.4">
      <c r="A18" s="1" t="s">
        <v>17</v>
      </c>
      <c r="B18" s="1">
        <f t="shared" ref="B18:B22" si="0">(E6*$E$12+F6*$F$12)</f>
        <v>1.1050180451871261</v>
      </c>
      <c r="D18" s="1" t="s">
        <v>11</v>
      </c>
      <c r="E18" s="1">
        <f t="shared" ref="E18:E22" si="1">(B6*$B$12+C6*$C$12+D6*$D$12)</f>
        <v>1.1050180451871259</v>
      </c>
    </row>
    <row r="19" spans="1:5" x14ac:dyDescent="0.4">
      <c r="A19" s="1" t="s">
        <v>18</v>
      </c>
      <c r="B19" s="1">
        <f t="shared" si="0"/>
        <v>1.0575270677806892</v>
      </c>
      <c r="D19" s="1" t="s">
        <v>11</v>
      </c>
      <c r="E19" s="1">
        <f t="shared" si="1"/>
        <v>1.0575270677806889</v>
      </c>
    </row>
    <row r="20" spans="1:5" x14ac:dyDescent="0.4">
      <c r="A20" s="1" t="s">
        <v>19</v>
      </c>
      <c r="B20" s="1">
        <f t="shared" si="0"/>
        <v>0.9123646610965539</v>
      </c>
      <c r="D20" s="1" t="s">
        <v>11</v>
      </c>
      <c r="E20" s="1">
        <f t="shared" si="1"/>
        <v>1.0884955752212386</v>
      </c>
    </row>
    <row r="21" spans="1:5" x14ac:dyDescent="0.4">
      <c r="A21" s="1" t="s">
        <v>20</v>
      </c>
      <c r="B21" s="1">
        <f t="shared" si="0"/>
        <v>0.76105601423839397</v>
      </c>
      <c r="D21" s="1" t="s">
        <v>11</v>
      </c>
      <c r="E21" s="1">
        <f t="shared" si="1"/>
        <v>0.93167548326494276</v>
      </c>
    </row>
    <row r="22" spans="1:5" x14ac:dyDescent="0.4">
      <c r="A22" s="1" t="s">
        <v>21</v>
      </c>
      <c r="B22" s="1">
        <f t="shared" si="0"/>
        <v>1.0414890987294212</v>
      </c>
      <c r="D22" s="1" t="s">
        <v>11</v>
      </c>
      <c r="E22" s="1">
        <f t="shared" si="1"/>
        <v>1.0688683442922824</v>
      </c>
    </row>
    <row r="24" spans="1:5" x14ac:dyDescent="0.4">
      <c r="A24" s="1" t="s">
        <v>12</v>
      </c>
    </row>
    <row r="25" spans="1:5" x14ac:dyDescent="0.4">
      <c r="A25" s="1">
        <f>E17</f>
        <v>0.99999999999999989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B17</f>
        <v>1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효율적 단위</v>
      </c>
    </row>
  </sheetData>
  <mergeCells count="2">
    <mergeCell ref="E3:F3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7852-A096-495D-9117-C9711171FB10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23</v>
      </c>
    </row>
    <row r="2" spans="1:8" x14ac:dyDescent="0.4">
      <c r="A2" s="1" t="s">
        <v>66</v>
      </c>
    </row>
    <row r="3" spans="1:8" x14ac:dyDescent="0.4">
      <c r="A3" s="1" t="s">
        <v>67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0</v>
      </c>
      <c r="E9" s="6">
        <v>0</v>
      </c>
      <c r="F9" s="6">
        <v>0</v>
      </c>
      <c r="G9" s="6">
        <v>0</v>
      </c>
      <c r="H9" s="6">
        <v>1E+30</v>
      </c>
    </row>
    <row r="10" spans="1:8" x14ac:dyDescent="0.4">
      <c r="B10" s="6" t="s">
        <v>44</v>
      </c>
      <c r="C10" s="6" t="s">
        <v>45</v>
      </c>
      <c r="D10" s="6">
        <v>0</v>
      </c>
      <c r="E10" s="6">
        <v>0</v>
      </c>
      <c r="F10" s="6">
        <v>0</v>
      </c>
      <c r="G10" s="6">
        <v>0</v>
      </c>
      <c r="H10" s="6">
        <v>1E+30</v>
      </c>
    </row>
    <row r="11" spans="1:8" x14ac:dyDescent="0.4">
      <c r="B11" s="6" t="s">
        <v>46</v>
      </c>
      <c r="C11" s="6" t="s">
        <v>47</v>
      </c>
      <c r="D11" s="6">
        <v>1.9230769230769232E-2</v>
      </c>
      <c r="E11" s="6">
        <v>0</v>
      </c>
      <c r="F11" s="6">
        <v>0</v>
      </c>
      <c r="G11" s="6">
        <v>1E+30</v>
      </c>
      <c r="H11" s="6">
        <v>0</v>
      </c>
    </row>
    <row r="12" spans="1:8" x14ac:dyDescent="0.4">
      <c r="B12" s="6" t="s">
        <v>48</v>
      </c>
      <c r="C12" s="6" t="s">
        <v>49</v>
      </c>
      <c r="D12" s="6">
        <v>0</v>
      </c>
      <c r="E12" s="6">
        <v>0</v>
      </c>
      <c r="F12" s="6">
        <v>220</v>
      </c>
      <c r="G12" s="6">
        <v>0</v>
      </c>
      <c r="H12" s="6">
        <v>1E+30</v>
      </c>
    </row>
    <row r="13" spans="1:8" ht="18" thickBot="1" x14ac:dyDescent="0.45">
      <c r="B13" s="7" t="s">
        <v>50</v>
      </c>
      <c r="C13" s="7" t="s">
        <v>51</v>
      </c>
      <c r="D13" s="7">
        <v>3.5714285714285712E-2</v>
      </c>
      <c r="E13" s="7">
        <v>0</v>
      </c>
      <c r="F13" s="7">
        <v>28</v>
      </c>
      <c r="G13" s="7">
        <v>1E+30</v>
      </c>
      <c r="H13" s="7">
        <v>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1</v>
      </c>
      <c r="E18" s="6">
        <v>1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0.89285714285714279</v>
      </c>
      <c r="E19" s="6">
        <v>0</v>
      </c>
      <c r="F19" s="6">
        <v>0</v>
      </c>
      <c r="G19" s="6">
        <v>1E+30</v>
      </c>
      <c r="H19" s="6">
        <v>4.9450549450549608E-2</v>
      </c>
    </row>
    <row r="20" spans="2:8" x14ac:dyDescent="0.4">
      <c r="B20" s="6" t="s">
        <v>56</v>
      </c>
      <c r="C20" s="6" t="s">
        <v>57</v>
      </c>
      <c r="D20" s="6">
        <v>1</v>
      </c>
      <c r="E20" s="6">
        <v>1</v>
      </c>
      <c r="F20" s="6">
        <v>0</v>
      </c>
      <c r="G20" s="6">
        <v>4.2183622828784378E-2</v>
      </c>
      <c r="H20" s="6">
        <v>1</v>
      </c>
    </row>
    <row r="21" spans="2:8" x14ac:dyDescent="0.4">
      <c r="B21" s="6" t="s">
        <v>58</v>
      </c>
      <c r="C21" s="6" t="s">
        <v>59</v>
      </c>
      <c r="D21" s="6">
        <v>0.96428571428571419</v>
      </c>
      <c r="E21" s="6">
        <v>0</v>
      </c>
      <c r="F21" s="6">
        <v>0</v>
      </c>
      <c r="G21" s="6">
        <v>1E+30</v>
      </c>
      <c r="H21" s="6">
        <v>9.3406593406593519E-2</v>
      </c>
    </row>
    <row r="22" spans="2:8" x14ac:dyDescent="0.4">
      <c r="B22" s="6" t="s">
        <v>60</v>
      </c>
      <c r="C22" s="6" t="s">
        <v>61</v>
      </c>
      <c r="D22" s="6">
        <v>0.71428571428571419</v>
      </c>
      <c r="E22" s="6">
        <v>0</v>
      </c>
      <c r="F22" s="6">
        <v>0</v>
      </c>
      <c r="G22" s="6">
        <v>1E+30</v>
      </c>
      <c r="H22" s="6">
        <v>0.42032967032967039</v>
      </c>
    </row>
    <row r="23" spans="2:8" x14ac:dyDescent="0.4">
      <c r="B23" s="6" t="s">
        <v>62</v>
      </c>
      <c r="C23" s="6" t="s">
        <v>63</v>
      </c>
      <c r="D23" s="6">
        <v>0.5357142857142857</v>
      </c>
      <c r="E23" s="6">
        <v>0</v>
      </c>
      <c r="F23" s="6">
        <v>0</v>
      </c>
      <c r="G23" s="6">
        <v>1E+30</v>
      </c>
      <c r="H23" s="6">
        <v>0.36813186813186816</v>
      </c>
    </row>
    <row r="24" spans="2:8" ht="18" thickBot="1" x14ac:dyDescent="0.45">
      <c r="B24" s="7" t="s">
        <v>64</v>
      </c>
      <c r="C24" s="7" t="s">
        <v>65</v>
      </c>
      <c r="D24" s="7">
        <v>1.107142857142857</v>
      </c>
      <c r="E24" s="7">
        <v>0</v>
      </c>
      <c r="F24" s="7">
        <v>0</v>
      </c>
      <c r="G24" s="7">
        <v>1E+30</v>
      </c>
      <c r="H24" s="7">
        <v>4.6703296703296981E-2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47C2-7305-4EE8-A776-F6B71B3408A0}">
  <dimension ref="A1:F30"/>
  <sheetViews>
    <sheetView topLeftCell="A17" workbookViewId="0">
      <selection activeCell="A25" sqref="A25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17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0</v>
      </c>
      <c r="C12" s="3">
        <v>0</v>
      </c>
      <c r="D12" s="3">
        <v>1.9230769230769232E-2</v>
      </c>
      <c r="E12" s="3">
        <v>0</v>
      </c>
      <c r="F12" s="4">
        <v>3.5714285714285712E-2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0.89285714285714279</v>
      </c>
      <c r="D17" s="1" t="s">
        <v>11</v>
      </c>
      <c r="E17" s="1">
        <f>(B5*$B$12+C5*$C$12+D5*$D$12)</f>
        <v>0.9423076923076924</v>
      </c>
    </row>
    <row r="18" spans="1:5" x14ac:dyDescent="0.4">
      <c r="A18" s="1" t="s">
        <v>17</v>
      </c>
      <c r="B18" s="1">
        <f t="shared" ref="B18:B22" si="0">(E6*$E$12+F6*$F$12)</f>
        <v>1</v>
      </c>
      <c r="D18" s="1" t="s">
        <v>11</v>
      </c>
      <c r="E18" s="1">
        <f t="shared" ref="E18:E22" si="1">(B6*$B$12+C6*$C$12+D6*$D$12)</f>
        <v>1</v>
      </c>
    </row>
    <row r="19" spans="1:5" x14ac:dyDescent="0.4">
      <c r="A19" s="1" t="s">
        <v>18</v>
      </c>
      <c r="B19" s="1">
        <f t="shared" si="0"/>
        <v>0.96428571428571419</v>
      </c>
      <c r="D19" s="1" t="s">
        <v>11</v>
      </c>
      <c r="E19" s="1">
        <f t="shared" si="1"/>
        <v>1.0576923076923077</v>
      </c>
    </row>
    <row r="20" spans="1:5" x14ac:dyDescent="0.4">
      <c r="A20" s="1" t="s">
        <v>19</v>
      </c>
      <c r="B20" s="1">
        <f t="shared" si="0"/>
        <v>0.71428571428571419</v>
      </c>
      <c r="D20" s="1" t="s">
        <v>11</v>
      </c>
      <c r="E20" s="1">
        <f t="shared" si="1"/>
        <v>1.1346153846153846</v>
      </c>
    </row>
    <row r="21" spans="1:5" x14ac:dyDescent="0.4">
      <c r="A21" s="1" t="s">
        <v>20</v>
      </c>
      <c r="B21" s="1">
        <f t="shared" si="0"/>
        <v>0.5357142857142857</v>
      </c>
      <c r="D21" s="1" t="s">
        <v>11</v>
      </c>
      <c r="E21" s="1">
        <f t="shared" si="1"/>
        <v>0.90384615384615385</v>
      </c>
    </row>
    <row r="22" spans="1:5" x14ac:dyDescent="0.4">
      <c r="A22" s="1" t="s">
        <v>21</v>
      </c>
      <c r="B22" s="1">
        <f t="shared" si="0"/>
        <v>1.107142857142857</v>
      </c>
      <c r="D22" s="1" t="s">
        <v>11</v>
      </c>
      <c r="E22" s="1">
        <f t="shared" si="1"/>
        <v>1.153846153846154</v>
      </c>
    </row>
    <row r="24" spans="1:5" x14ac:dyDescent="0.4">
      <c r="A24" s="1" t="s">
        <v>12</v>
      </c>
    </row>
    <row r="25" spans="1:5" x14ac:dyDescent="0.4">
      <c r="A25" s="1">
        <f>E18</f>
        <v>1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B18</f>
        <v>1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효율적 단위</v>
      </c>
    </row>
  </sheetData>
  <mergeCells count="2">
    <mergeCell ref="B3:D3"/>
    <mergeCell ref="E3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F0DC-51FA-4C39-BBA1-426544BCB941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23</v>
      </c>
    </row>
    <row r="2" spans="1:8" x14ac:dyDescent="0.4">
      <c r="A2" s="1" t="s">
        <v>68</v>
      </c>
    </row>
    <row r="3" spans="1:8" x14ac:dyDescent="0.4">
      <c r="A3" s="1" t="s">
        <v>69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0</v>
      </c>
      <c r="E9" s="6">
        <v>0</v>
      </c>
      <c r="F9" s="6">
        <v>0</v>
      </c>
      <c r="G9" s="6">
        <v>0</v>
      </c>
      <c r="H9" s="6">
        <v>1E+30</v>
      </c>
    </row>
    <row r="10" spans="1:8" x14ac:dyDescent="0.4">
      <c r="B10" s="6" t="s">
        <v>44</v>
      </c>
      <c r="C10" s="6" t="s">
        <v>45</v>
      </c>
      <c r="D10" s="6">
        <v>5.9058294467764609E-4</v>
      </c>
      <c r="E10" s="6">
        <v>0</v>
      </c>
      <c r="F10" s="6">
        <v>0</v>
      </c>
      <c r="G10" s="6">
        <v>0</v>
      </c>
      <c r="H10" s="6">
        <v>146.23455882352948</v>
      </c>
    </row>
    <row r="11" spans="1:8" x14ac:dyDescent="0.4">
      <c r="B11" s="6" t="s">
        <v>46</v>
      </c>
      <c r="C11" s="6" t="s">
        <v>47</v>
      </c>
      <c r="D11" s="6">
        <v>1.1449172612493017E-2</v>
      </c>
      <c r="E11" s="6">
        <v>0</v>
      </c>
      <c r="F11" s="6">
        <v>0</v>
      </c>
      <c r="G11" s="6">
        <v>12.827592879256972</v>
      </c>
      <c r="H11" s="6">
        <v>0</v>
      </c>
    </row>
    <row r="12" spans="1:8" x14ac:dyDescent="0.4">
      <c r="B12" s="6" t="s">
        <v>48</v>
      </c>
      <c r="C12" s="6" t="s">
        <v>49</v>
      </c>
      <c r="D12" s="6">
        <v>2.9575772203198989E-3</v>
      </c>
      <c r="E12" s="6">
        <v>0</v>
      </c>
      <c r="F12" s="6">
        <v>210</v>
      </c>
      <c r="G12" s="6">
        <v>0</v>
      </c>
      <c r="H12" s="6">
        <v>22.335414748096408</v>
      </c>
    </row>
    <row r="13" spans="1:8" ht="18" thickBot="1" x14ac:dyDescent="0.45">
      <c r="B13" s="7" t="s">
        <v>50</v>
      </c>
      <c r="C13" s="7" t="s">
        <v>51</v>
      </c>
      <c r="D13" s="7">
        <v>1.4033658656771156E-2</v>
      </c>
      <c r="E13" s="7">
        <v>0</v>
      </c>
      <c r="F13" s="7">
        <v>27</v>
      </c>
      <c r="G13" s="7">
        <v>3.2134789704147755</v>
      </c>
      <c r="H13" s="7">
        <v>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1</v>
      </c>
      <c r="E18" s="6">
        <v>1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0.94235691048325876</v>
      </c>
      <c r="E19" s="6">
        <v>0</v>
      </c>
      <c r="F19" s="6">
        <v>0</v>
      </c>
      <c r="G19" s="6">
        <v>1E+30</v>
      </c>
      <c r="H19" s="6">
        <v>2.5314615693690021E-3</v>
      </c>
    </row>
    <row r="20" spans="2:8" x14ac:dyDescent="0.4">
      <c r="B20" s="6" t="s">
        <v>56</v>
      </c>
      <c r="C20" s="6" t="s">
        <v>57</v>
      </c>
      <c r="D20" s="6">
        <v>1.0436094308599702</v>
      </c>
      <c r="E20" s="6">
        <v>0</v>
      </c>
      <c r="F20" s="6">
        <v>0</v>
      </c>
      <c r="G20" s="6">
        <v>5.3734488750977975E-3</v>
      </c>
      <c r="H20" s="6">
        <v>9.918265813788163E-2</v>
      </c>
    </row>
    <row r="21" spans="2:8" x14ac:dyDescent="0.4">
      <c r="B21" s="6" t="s">
        <v>58</v>
      </c>
      <c r="C21" s="6" t="s">
        <v>59</v>
      </c>
      <c r="D21" s="6">
        <v>1</v>
      </c>
      <c r="E21" s="6">
        <v>1.0000000000000009</v>
      </c>
      <c r="F21" s="6">
        <v>0</v>
      </c>
      <c r="G21" s="6">
        <v>4.6057079841419196E-3</v>
      </c>
      <c r="H21" s="6">
        <v>6.6058713865366991E-2</v>
      </c>
    </row>
    <row r="22" spans="2:8" x14ac:dyDescent="0.4">
      <c r="B22" s="6" t="s">
        <v>60</v>
      </c>
      <c r="C22" s="6" t="s">
        <v>61</v>
      </c>
      <c r="D22" s="6">
        <v>0.84261284499620381</v>
      </c>
      <c r="E22" s="6">
        <v>0</v>
      </c>
      <c r="F22" s="6">
        <v>0</v>
      </c>
      <c r="G22" s="6">
        <v>1E+30</v>
      </c>
      <c r="H22" s="6">
        <v>0.18723810594747167</v>
      </c>
    </row>
    <row r="23" spans="2:8" x14ac:dyDescent="0.4">
      <c r="B23" s="6" t="s">
        <v>62</v>
      </c>
      <c r="C23" s="6" t="s">
        <v>63</v>
      </c>
      <c r="D23" s="6">
        <v>0.69258996676371087</v>
      </c>
      <c r="E23" s="6">
        <v>0</v>
      </c>
      <c r="F23" s="6">
        <v>0</v>
      </c>
      <c r="G23" s="6">
        <v>1E+30</v>
      </c>
      <c r="H23" s="6">
        <v>0.18805925393649556</v>
      </c>
    </row>
    <row r="24" spans="2:8" ht="18" thickBot="1" x14ac:dyDescent="0.45">
      <c r="B24" s="7" t="s">
        <v>64</v>
      </c>
      <c r="C24" s="7" t="s">
        <v>65</v>
      </c>
      <c r="D24" s="7">
        <v>1.0117709763222862</v>
      </c>
      <c r="E24" s="7">
        <v>0</v>
      </c>
      <c r="F24" s="7">
        <v>0</v>
      </c>
      <c r="G24" s="7">
        <v>0.13107812987476064</v>
      </c>
      <c r="H24" s="7">
        <v>2.5889876861798628E-2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40CF-35D0-4138-B605-746B2D4FFD43}">
  <dimension ref="A1:F30"/>
  <sheetViews>
    <sheetView topLeftCell="A10" workbookViewId="0">
      <selection activeCell="A28" sqref="A28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18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0</v>
      </c>
      <c r="C12" s="3">
        <v>5.9058294467764609E-4</v>
      </c>
      <c r="D12" s="3">
        <v>1.1449172612493017E-2</v>
      </c>
      <c r="E12" s="3">
        <v>2.9575772203198989E-3</v>
      </c>
      <c r="F12" s="4">
        <v>1.4033658656771156E-2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0.94235691048325876</v>
      </c>
      <c r="D17" s="1" t="s">
        <v>11</v>
      </c>
      <c r="E17" s="1">
        <f>(B5*$B$12+C5*$C$12+D5*$D$12)</f>
        <v>0.94488837205262777</v>
      </c>
    </row>
    <row r="18" spans="1:5" x14ac:dyDescent="0.4">
      <c r="A18" s="1" t="s">
        <v>17</v>
      </c>
      <c r="B18" s="1">
        <f t="shared" ref="B18:B22" si="0">(E6*$E$12+F6*$F$12)</f>
        <v>1.0436094308599702</v>
      </c>
      <c r="D18" s="1" t="s">
        <v>11</v>
      </c>
      <c r="E18" s="1">
        <f t="shared" ref="E18:E22" si="1">(B6*$B$12+C6*$C$12+D6*$D$12)</f>
        <v>1.0436094308599704</v>
      </c>
    </row>
    <row r="19" spans="1:5" x14ac:dyDescent="0.4">
      <c r="A19" s="1" t="s">
        <v>18</v>
      </c>
      <c r="B19" s="1">
        <f t="shared" si="0"/>
        <v>1</v>
      </c>
      <c r="D19" s="1" t="s">
        <v>11</v>
      </c>
      <c r="E19" s="1">
        <f t="shared" si="1"/>
        <v>1</v>
      </c>
    </row>
    <row r="20" spans="1:5" x14ac:dyDescent="0.4">
      <c r="A20" s="1" t="s">
        <v>19</v>
      </c>
      <c r="B20" s="1">
        <f t="shared" si="0"/>
        <v>0.84261284499620381</v>
      </c>
      <c r="D20" s="1" t="s">
        <v>11</v>
      </c>
      <c r="E20" s="1">
        <f t="shared" si="1"/>
        <v>1.0298509509436757</v>
      </c>
    </row>
    <row r="21" spans="1:5" x14ac:dyDescent="0.4">
      <c r="A21" s="1" t="s">
        <v>20</v>
      </c>
      <c r="B21" s="1">
        <f t="shared" si="0"/>
        <v>0.69258996676371087</v>
      </c>
      <c r="D21" s="1" t="s">
        <v>11</v>
      </c>
      <c r="E21" s="1">
        <f t="shared" si="1"/>
        <v>0.88064922070020657</v>
      </c>
    </row>
    <row r="22" spans="1:5" x14ac:dyDescent="0.4">
      <c r="A22" s="1" t="s">
        <v>21</v>
      </c>
      <c r="B22" s="1">
        <f t="shared" si="0"/>
        <v>1.0117709763222862</v>
      </c>
      <c r="D22" s="1" t="s">
        <v>11</v>
      </c>
      <c r="E22" s="1">
        <f t="shared" si="1"/>
        <v>1.0117709763222864</v>
      </c>
    </row>
    <row r="24" spans="1:5" x14ac:dyDescent="0.4">
      <c r="A24" s="1" t="s">
        <v>12</v>
      </c>
    </row>
    <row r="25" spans="1:5" x14ac:dyDescent="0.4">
      <c r="A25" s="1">
        <f>E19</f>
        <v>1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B19</f>
        <v>1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효율적 단위</v>
      </c>
    </row>
  </sheetData>
  <mergeCells count="2">
    <mergeCell ref="B3:D3"/>
    <mergeCell ref="E3:F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D852-9FFE-4F97-9600-F1A0C83D87DE}">
  <dimension ref="A1:H24"/>
  <sheetViews>
    <sheetView showGridLines="0" topLeftCell="A4" workbookViewId="0">
      <selection activeCell="B15" sqref="B15:H24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23</v>
      </c>
    </row>
    <row r="2" spans="1:8" x14ac:dyDescent="0.4">
      <c r="A2" s="1" t="s">
        <v>70</v>
      </c>
    </row>
    <row r="3" spans="1:8" x14ac:dyDescent="0.4">
      <c r="A3" s="1" t="s">
        <v>71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0</v>
      </c>
      <c r="E9" s="6">
        <v>-0.15270956969034666</v>
      </c>
      <c r="F9" s="6">
        <v>0</v>
      </c>
      <c r="G9" s="6">
        <v>0.15270956969034666</v>
      </c>
      <c r="H9" s="6">
        <v>1E+30</v>
      </c>
    </row>
    <row r="10" spans="1:8" x14ac:dyDescent="0.4">
      <c r="B10" s="6" t="s">
        <v>44</v>
      </c>
      <c r="C10" s="6" t="s">
        <v>45</v>
      </c>
      <c r="D10" s="6">
        <v>1.2302059856902441E-3</v>
      </c>
      <c r="E10" s="6">
        <v>0</v>
      </c>
      <c r="F10" s="6">
        <v>0</v>
      </c>
      <c r="G10" s="6">
        <v>58.626684050413097</v>
      </c>
      <c r="H10" s="6">
        <v>8.2447750619906657</v>
      </c>
    </row>
    <row r="11" spans="1:8" x14ac:dyDescent="0.4">
      <c r="B11" s="6" t="s">
        <v>46</v>
      </c>
      <c r="C11" s="6" t="s">
        <v>47</v>
      </c>
      <c r="D11" s="6">
        <v>4.4385831963704003E-3</v>
      </c>
      <c r="E11" s="6">
        <v>0</v>
      </c>
      <c r="F11" s="6">
        <v>0</v>
      </c>
      <c r="G11" s="6">
        <v>6.0211904761904718</v>
      </c>
      <c r="H11" s="6">
        <v>1.8437103929023806</v>
      </c>
    </row>
    <row r="12" spans="1:8" x14ac:dyDescent="0.4">
      <c r="B12" s="6" t="s">
        <v>48</v>
      </c>
      <c r="C12" s="6" t="s">
        <v>49</v>
      </c>
      <c r="D12" s="6">
        <v>4.8355296610864519E-3</v>
      </c>
      <c r="E12" s="6">
        <v>0</v>
      </c>
      <c r="F12" s="6">
        <v>190</v>
      </c>
      <c r="G12" s="6">
        <v>1E+30</v>
      </c>
      <c r="H12" s="6">
        <v>51.210747018890579</v>
      </c>
    </row>
    <row r="13" spans="1:8" ht="18" thickBot="1" x14ac:dyDescent="0.45">
      <c r="B13" s="7" t="s">
        <v>50</v>
      </c>
      <c r="C13" s="7" t="s">
        <v>51</v>
      </c>
      <c r="D13" s="7">
        <v>0</v>
      </c>
      <c r="E13" s="7">
        <v>-7.3796415671840059</v>
      </c>
      <c r="F13" s="7">
        <v>20</v>
      </c>
      <c r="G13" s="7">
        <v>7.3796415671840059</v>
      </c>
      <c r="H13" s="7">
        <v>1E+30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1</v>
      </c>
      <c r="E18" s="6">
        <v>0.91875063560642578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0.96710593221729035</v>
      </c>
      <c r="E19" s="6">
        <v>0</v>
      </c>
      <c r="F19" s="6">
        <v>0</v>
      </c>
      <c r="G19" s="6">
        <v>1E+30</v>
      </c>
      <c r="H19" s="6">
        <v>5.0018535103517857E-2</v>
      </c>
    </row>
    <row r="20" spans="2:8" x14ac:dyDescent="0.4">
      <c r="B20" s="6" t="s">
        <v>56</v>
      </c>
      <c r="C20" s="6" t="s">
        <v>57</v>
      </c>
      <c r="D20" s="6">
        <v>1.0638165254390195</v>
      </c>
      <c r="E20" s="6">
        <v>0</v>
      </c>
      <c r="F20" s="6">
        <v>0</v>
      </c>
      <c r="G20" s="6">
        <v>1E+30</v>
      </c>
      <c r="H20" s="6">
        <v>0.10071614391113667</v>
      </c>
    </row>
    <row r="21" spans="2:8" x14ac:dyDescent="0.4">
      <c r="B21" s="6" t="s">
        <v>58</v>
      </c>
      <c r="C21" s="6" t="s">
        <v>59</v>
      </c>
      <c r="D21" s="6">
        <v>1.0154612288281548</v>
      </c>
      <c r="E21" s="6">
        <v>0.44254609991897165</v>
      </c>
      <c r="F21" s="6">
        <v>0</v>
      </c>
      <c r="G21" s="6">
        <v>3.1049791263618873E-2</v>
      </c>
      <c r="H21" s="6">
        <v>5.7820512820512926E-2</v>
      </c>
    </row>
    <row r="22" spans="2:8" x14ac:dyDescent="0.4">
      <c r="B22" s="6" t="s">
        <v>60</v>
      </c>
      <c r="C22" s="6" t="s">
        <v>61</v>
      </c>
      <c r="D22" s="6">
        <v>0.91875063560642589</v>
      </c>
      <c r="E22" s="6">
        <v>0</v>
      </c>
      <c r="F22" s="6">
        <v>0</v>
      </c>
      <c r="G22" s="6">
        <v>1E+30</v>
      </c>
      <c r="H22" s="6">
        <v>8.1249364393574247E-2</v>
      </c>
    </row>
    <row r="23" spans="2:8" x14ac:dyDescent="0.4">
      <c r="B23" s="6" t="s">
        <v>62</v>
      </c>
      <c r="C23" s="6" t="s">
        <v>63</v>
      </c>
      <c r="D23" s="6">
        <v>0.78819133475709169</v>
      </c>
      <c r="E23" s="6">
        <v>0</v>
      </c>
      <c r="F23" s="6">
        <v>0</v>
      </c>
      <c r="G23" s="6">
        <v>1E+30</v>
      </c>
      <c r="H23" s="6">
        <v>0.13394154717265877</v>
      </c>
    </row>
    <row r="24" spans="2:8" ht="18" thickBot="1" x14ac:dyDescent="0.45">
      <c r="B24" s="7" t="s">
        <v>64</v>
      </c>
      <c r="C24" s="7" t="s">
        <v>65</v>
      </c>
      <c r="D24" s="7">
        <v>0.94292828391185812</v>
      </c>
      <c r="E24" s="7">
        <v>0.49777086675392856</v>
      </c>
      <c r="F24" s="7">
        <v>0</v>
      </c>
      <c r="G24" s="7">
        <v>5.3690476190476233E-2</v>
      </c>
      <c r="H24" s="7">
        <v>7.0529188639097268E-2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81C8-2408-4AF6-86C4-3A3C06F0F981}">
  <dimension ref="A1:F30"/>
  <sheetViews>
    <sheetView workbookViewId="0">
      <selection activeCell="A27" sqref="A27"/>
    </sheetView>
  </sheetViews>
  <sheetFormatPr defaultColWidth="9" defaultRowHeight="17.399999999999999" x14ac:dyDescent="0.4"/>
  <cols>
    <col min="1" max="1" width="18.8984375" style="1" bestFit="1" customWidth="1"/>
    <col min="2" max="2" width="11.3984375" style="1" bestFit="1" customWidth="1"/>
    <col min="3" max="3" width="12" style="1" bestFit="1" customWidth="1"/>
    <col min="4" max="4" width="11.3984375" style="1" bestFit="1" customWidth="1"/>
    <col min="5" max="5" width="9.5" style="1" bestFit="1" customWidth="1"/>
    <col min="6" max="16384" width="9" style="1"/>
  </cols>
  <sheetData>
    <row r="1" spans="1:6" x14ac:dyDescent="0.4">
      <c r="A1" s="1" t="s">
        <v>19</v>
      </c>
    </row>
    <row r="3" spans="1:6" x14ac:dyDescent="0.4">
      <c r="B3" s="14" t="s">
        <v>0</v>
      </c>
      <c r="C3" s="14"/>
      <c r="D3" s="14"/>
      <c r="E3" s="14" t="s">
        <v>1</v>
      </c>
      <c r="F3" s="14"/>
    </row>
    <row r="4" spans="1:6" x14ac:dyDescent="0.4">
      <c r="A4" s="1" t="s">
        <v>2</v>
      </c>
      <c r="B4" s="1" t="s">
        <v>3</v>
      </c>
      <c r="C4" s="1" t="s">
        <v>4</v>
      </c>
      <c r="D4" s="1" t="s">
        <v>22</v>
      </c>
      <c r="E4" s="1" t="s">
        <v>5</v>
      </c>
      <c r="F4" s="1" t="s">
        <v>6</v>
      </c>
    </row>
    <row r="5" spans="1:6" x14ac:dyDescent="0.4">
      <c r="A5" s="1" t="s">
        <v>16</v>
      </c>
      <c r="B5" s="1">
        <v>15</v>
      </c>
      <c r="C5" s="1">
        <v>650</v>
      </c>
      <c r="D5" s="1">
        <v>49</v>
      </c>
      <c r="E5" s="1">
        <v>200</v>
      </c>
      <c r="F5" s="1">
        <v>25</v>
      </c>
    </row>
    <row r="6" spans="1:6" x14ac:dyDescent="0.4">
      <c r="A6" s="1" t="s">
        <v>17</v>
      </c>
      <c r="B6" s="1">
        <v>14</v>
      </c>
      <c r="C6" s="1">
        <v>759</v>
      </c>
      <c r="D6" s="1">
        <v>52</v>
      </c>
      <c r="E6" s="1">
        <v>220</v>
      </c>
      <c r="F6" s="1">
        <v>28</v>
      </c>
    </row>
    <row r="7" spans="1:6" x14ac:dyDescent="0.4">
      <c r="A7" s="1" t="s">
        <v>18</v>
      </c>
      <c r="B7" s="1">
        <v>16</v>
      </c>
      <c r="C7" s="1">
        <v>627</v>
      </c>
      <c r="D7" s="1">
        <v>55</v>
      </c>
      <c r="E7" s="1">
        <v>210</v>
      </c>
      <c r="F7" s="1">
        <v>27</v>
      </c>
    </row>
    <row r="8" spans="1:6" x14ac:dyDescent="0.4">
      <c r="A8" s="1" t="s">
        <v>19</v>
      </c>
      <c r="B8" s="1">
        <v>16</v>
      </c>
      <c r="C8" s="1">
        <v>600</v>
      </c>
      <c r="D8" s="1">
        <v>59</v>
      </c>
      <c r="E8" s="1">
        <v>190</v>
      </c>
      <c r="F8" s="1">
        <v>20</v>
      </c>
    </row>
    <row r="9" spans="1:6" x14ac:dyDescent="0.4">
      <c r="A9" s="1" t="s">
        <v>20</v>
      </c>
      <c r="B9" s="1">
        <v>12</v>
      </c>
      <c r="C9" s="1">
        <v>580</v>
      </c>
      <c r="D9" s="1">
        <v>47</v>
      </c>
      <c r="E9" s="1">
        <v>163</v>
      </c>
      <c r="F9" s="1">
        <v>15</v>
      </c>
    </row>
    <row r="10" spans="1:6" x14ac:dyDescent="0.4">
      <c r="A10" s="1" t="s">
        <v>21</v>
      </c>
      <c r="B10" s="1">
        <v>15</v>
      </c>
      <c r="C10" s="1">
        <v>550</v>
      </c>
      <c r="D10" s="1">
        <v>60</v>
      </c>
      <c r="E10" s="1">
        <v>195</v>
      </c>
      <c r="F10" s="1">
        <v>31</v>
      </c>
    </row>
    <row r="12" spans="1:6" x14ac:dyDescent="0.4">
      <c r="A12" s="1" t="s">
        <v>7</v>
      </c>
      <c r="B12" s="2">
        <v>0</v>
      </c>
      <c r="C12" s="3">
        <v>1.2302059856902441E-3</v>
      </c>
      <c r="D12" s="3">
        <v>4.4385831963704003E-3</v>
      </c>
      <c r="E12" s="3">
        <v>4.8355296610864519E-3</v>
      </c>
      <c r="F12" s="4">
        <v>0</v>
      </c>
    </row>
    <row r="14" spans="1:6" x14ac:dyDescent="0.4">
      <c r="A14" s="1" t="s">
        <v>8</v>
      </c>
    </row>
    <row r="16" spans="1:6" x14ac:dyDescent="0.4">
      <c r="A16" s="1" t="s">
        <v>2</v>
      </c>
      <c r="B16" s="1" t="s">
        <v>9</v>
      </c>
      <c r="E16" s="1" t="s">
        <v>10</v>
      </c>
    </row>
    <row r="17" spans="1:5" x14ac:dyDescent="0.4">
      <c r="A17" s="1" t="s">
        <v>16</v>
      </c>
      <c r="B17" s="1">
        <f>(E5*$E$12+F5*$F$12)</f>
        <v>0.96710593221729035</v>
      </c>
      <c r="D17" s="1" t="s">
        <v>11</v>
      </c>
      <c r="E17" s="1">
        <f>(B5*$B$12+C5*$C$12+D5*$D$12)</f>
        <v>1.0171244673208082</v>
      </c>
    </row>
    <row r="18" spans="1:5" x14ac:dyDescent="0.4">
      <c r="A18" s="1" t="s">
        <v>17</v>
      </c>
      <c r="B18" s="1">
        <f t="shared" ref="B18:B22" si="0">(E6*$E$12+F6*$F$12)</f>
        <v>1.0638165254390195</v>
      </c>
      <c r="D18" s="1" t="s">
        <v>11</v>
      </c>
      <c r="E18" s="1">
        <f t="shared" ref="E18:E22" si="1">(B6*$B$12+C6*$C$12+D6*$D$12)</f>
        <v>1.1645326693501561</v>
      </c>
    </row>
    <row r="19" spans="1:5" x14ac:dyDescent="0.4">
      <c r="A19" s="1" t="s">
        <v>18</v>
      </c>
      <c r="B19" s="1">
        <f t="shared" si="0"/>
        <v>1.0154612288281548</v>
      </c>
      <c r="D19" s="1" t="s">
        <v>11</v>
      </c>
      <c r="E19" s="1">
        <f t="shared" si="1"/>
        <v>1.015461228828155</v>
      </c>
    </row>
    <row r="20" spans="1:5" x14ac:dyDescent="0.4">
      <c r="A20" s="1" t="s">
        <v>19</v>
      </c>
      <c r="B20" s="1">
        <f t="shared" si="0"/>
        <v>0.91875063560642589</v>
      </c>
      <c r="D20" s="1" t="s">
        <v>11</v>
      </c>
      <c r="E20" s="1">
        <f t="shared" si="1"/>
        <v>1</v>
      </c>
    </row>
    <row r="21" spans="1:5" x14ac:dyDescent="0.4">
      <c r="A21" s="1" t="s">
        <v>20</v>
      </c>
      <c r="B21" s="1">
        <f t="shared" si="0"/>
        <v>0.78819133475709169</v>
      </c>
      <c r="D21" s="1" t="s">
        <v>11</v>
      </c>
      <c r="E21" s="1">
        <f t="shared" si="1"/>
        <v>0.9221328819297504</v>
      </c>
    </row>
    <row r="22" spans="1:5" x14ac:dyDescent="0.4">
      <c r="A22" s="1" t="s">
        <v>21</v>
      </c>
      <c r="B22" s="1">
        <f t="shared" si="0"/>
        <v>0.94292828391185812</v>
      </c>
      <c r="D22" s="1" t="s">
        <v>11</v>
      </c>
      <c r="E22" s="1">
        <f t="shared" si="1"/>
        <v>0.94292828391185823</v>
      </c>
    </row>
    <row r="24" spans="1:5" x14ac:dyDescent="0.4">
      <c r="A24" s="1" t="s">
        <v>12</v>
      </c>
    </row>
    <row r="25" spans="1:5" x14ac:dyDescent="0.4">
      <c r="A25" s="1">
        <f>E20</f>
        <v>1</v>
      </c>
      <c r="C25" s="1" t="s">
        <v>13</v>
      </c>
      <c r="D25" s="1">
        <v>1</v>
      </c>
    </row>
    <row r="26" spans="1:5" x14ac:dyDescent="0.4">
      <c r="A26" s="1" t="s">
        <v>14</v>
      </c>
    </row>
    <row r="27" spans="1:5" x14ac:dyDescent="0.4">
      <c r="A27" s="5">
        <f>B20</f>
        <v>0.91875063560642589</v>
      </c>
    </row>
    <row r="29" spans="1:5" x14ac:dyDescent="0.4">
      <c r="A29" s="1" t="s">
        <v>15</v>
      </c>
    </row>
    <row r="30" spans="1:5" x14ac:dyDescent="0.4">
      <c r="A30" s="5" t="str">
        <f>IF(A27&lt;1, "비효율적 단위", "효율적 단위")</f>
        <v>비효율적 단위</v>
      </c>
    </row>
  </sheetData>
  <mergeCells count="2">
    <mergeCell ref="B3:D3"/>
    <mergeCell ref="E3:F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58A3-30F3-4B3F-841B-742DB7A504E2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20.39843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23</v>
      </c>
    </row>
    <row r="2" spans="1:8" x14ac:dyDescent="0.4">
      <c r="A2" s="1" t="s">
        <v>72</v>
      </c>
    </row>
    <row r="3" spans="1:8" x14ac:dyDescent="0.4">
      <c r="A3" s="1" t="s">
        <v>73</v>
      </c>
    </row>
    <row r="6" spans="1:8" ht="18" thickBot="1" x14ac:dyDescent="0.45">
      <c r="A6" t="s">
        <v>26</v>
      </c>
    </row>
    <row r="7" spans="1:8" x14ac:dyDescent="0.4">
      <c r="B7" s="8"/>
      <c r="C7" s="8"/>
      <c r="D7" s="8" t="s">
        <v>29</v>
      </c>
      <c r="E7" s="8" t="s">
        <v>31</v>
      </c>
      <c r="F7" s="8" t="s">
        <v>33</v>
      </c>
      <c r="G7" s="8" t="s">
        <v>35</v>
      </c>
      <c r="H7" s="8" t="s">
        <v>35</v>
      </c>
    </row>
    <row r="8" spans="1:8" ht="18" thickBot="1" x14ac:dyDescent="0.45">
      <c r="B8" s="9" t="s">
        <v>27</v>
      </c>
      <c r="C8" s="9" t="s">
        <v>28</v>
      </c>
      <c r="D8" s="10" t="s">
        <v>30</v>
      </c>
      <c r="E8" s="10" t="s">
        <v>32</v>
      </c>
      <c r="F8" s="10" t="s">
        <v>34</v>
      </c>
      <c r="G8" s="10" t="s">
        <v>36</v>
      </c>
      <c r="H8" s="10" t="s">
        <v>37</v>
      </c>
    </row>
    <row r="9" spans="1:8" x14ac:dyDescent="0.4">
      <c r="B9" s="6" t="s">
        <v>42</v>
      </c>
      <c r="C9" s="6" t="s">
        <v>43</v>
      </c>
      <c r="D9" s="6">
        <v>4.1250420065377422E-2</v>
      </c>
      <c r="E9" s="6">
        <v>0</v>
      </c>
      <c r="F9" s="6">
        <v>0</v>
      </c>
      <c r="G9" s="6">
        <v>1.262100313479622</v>
      </c>
      <c r="H9" s="6">
        <v>0.25247574354434271</v>
      </c>
    </row>
    <row r="10" spans="1:8" x14ac:dyDescent="0.4">
      <c r="B10" s="6" t="s">
        <v>44</v>
      </c>
      <c r="C10" s="6" t="s">
        <v>45</v>
      </c>
      <c r="D10" s="6">
        <v>8.7068096416460512E-4</v>
      </c>
      <c r="E10" s="6">
        <v>0</v>
      </c>
      <c r="F10" s="6">
        <v>0</v>
      </c>
      <c r="G10" s="6">
        <v>77.396273917422619</v>
      </c>
      <c r="H10" s="6">
        <v>61.001515151515143</v>
      </c>
    </row>
    <row r="11" spans="1:8" x14ac:dyDescent="0.4">
      <c r="B11" s="6" t="s">
        <v>46</v>
      </c>
      <c r="C11" s="6" t="s">
        <v>47</v>
      </c>
      <c r="D11" s="6">
        <v>0</v>
      </c>
      <c r="E11" s="6">
        <v>-1.1739605291296293</v>
      </c>
      <c r="F11" s="6">
        <v>0</v>
      </c>
      <c r="G11" s="6">
        <v>1.1739605291296293</v>
      </c>
      <c r="H11" s="6">
        <v>1E+30</v>
      </c>
    </row>
    <row r="12" spans="1:8" x14ac:dyDescent="0.4">
      <c r="B12" s="6" t="s">
        <v>48</v>
      </c>
      <c r="C12" s="6" t="s">
        <v>49</v>
      </c>
      <c r="D12" s="6">
        <v>5.6288760578009963E-3</v>
      </c>
      <c r="E12" s="6">
        <v>0</v>
      </c>
      <c r="F12" s="6">
        <v>163</v>
      </c>
      <c r="G12" s="6">
        <v>1E+30</v>
      </c>
      <c r="H12" s="6">
        <v>53.192109853737065</v>
      </c>
    </row>
    <row r="13" spans="1:8" ht="18" thickBot="1" x14ac:dyDescent="0.45">
      <c r="B13" s="7" t="s">
        <v>50</v>
      </c>
      <c r="C13" s="7" t="s">
        <v>51</v>
      </c>
      <c r="D13" s="7">
        <v>0</v>
      </c>
      <c r="E13" s="7">
        <v>-7.2661595331927984</v>
      </c>
      <c r="F13" s="7">
        <v>15</v>
      </c>
      <c r="G13" s="7">
        <v>7.2661595331927984</v>
      </c>
      <c r="H13" s="7">
        <v>1E+30</v>
      </c>
    </row>
    <row r="15" spans="1:8" ht="18" thickBot="1" x14ac:dyDescent="0.45">
      <c r="A15" t="s">
        <v>38</v>
      </c>
    </row>
    <row r="16" spans="1:8" x14ac:dyDescent="0.4">
      <c r="B16" s="8"/>
      <c r="C16" s="8"/>
      <c r="D16" s="8" t="s">
        <v>29</v>
      </c>
      <c r="E16" s="8" t="s">
        <v>39</v>
      </c>
      <c r="F16" s="8" t="s">
        <v>38</v>
      </c>
      <c r="G16" s="8" t="s">
        <v>35</v>
      </c>
      <c r="H16" s="8" t="s">
        <v>35</v>
      </c>
    </row>
    <row r="17" spans="2:8" ht="18" thickBot="1" x14ac:dyDescent="0.45">
      <c r="B17" s="9" t="s">
        <v>27</v>
      </c>
      <c r="C17" s="9" t="s">
        <v>28</v>
      </c>
      <c r="D17" s="10" t="s">
        <v>30</v>
      </c>
      <c r="E17" s="10" t="s">
        <v>40</v>
      </c>
      <c r="F17" s="10" t="s">
        <v>41</v>
      </c>
      <c r="G17" s="10" t="s">
        <v>36</v>
      </c>
      <c r="H17" s="10" t="s">
        <v>37</v>
      </c>
    </row>
    <row r="18" spans="2:8" x14ac:dyDescent="0.4">
      <c r="B18" s="6" t="s">
        <v>52</v>
      </c>
      <c r="C18" s="6" t="s">
        <v>53</v>
      </c>
      <c r="D18" s="6">
        <v>1</v>
      </c>
      <c r="E18" s="6">
        <v>0.91750679742156249</v>
      </c>
      <c r="F18" s="6">
        <v>1</v>
      </c>
      <c r="G18" s="6">
        <v>1E+30</v>
      </c>
      <c r="H18" s="6">
        <v>1</v>
      </c>
    </row>
    <row r="19" spans="2:8" x14ac:dyDescent="0.4">
      <c r="B19" s="6" t="s">
        <v>54</v>
      </c>
      <c r="C19" s="6" t="s">
        <v>55</v>
      </c>
      <c r="D19" s="6">
        <v>1.1257752115601993</v>
      </c>
      <c r="E19" s="6">
        <v>0</v>
      </c>
      <c r="F19" s="6">
        <v>0</v>
      </c>
      <c r="G19" s="6">
        <v>1E+30</v>
      </c>
      <c r="H19" s="6">
        <v>5.892371612745545E-2</v>
      </c>
    </row>
    <row r="20" spans="2:8" x14ac:dyDescent="0.4">
      <c r="B20" s="6" t="s">
        <v>56</v>
      </c>
      <c r="C20" s="6" t="s">
        <v>57</v>
      </c>
      <c r="D20" s="6">
        <v>1.2383527327162192</v>
      </c>
      <c r="E20" s="6">
        <v>0.52286683163779668</v>
      </c>
      <c r="F20" s="6">
        <v>0</v>
      </c>
      <c r="G20" s="6">
        <v>0.15777096114519423</v>
      </c>
      <c r="H20" s="6">
        <v>0.2387709991158265</v>
      </c>
    </row>
    <row r="21" spans="2:8" x14ac:dyDescent="0.4">
      <c r="B21" s="6" t="s">
        <v>58</v>
      </c>
      <c r="C21" s="6" t="s">
        <v>59</v>
      </c>
      <c r="D21" s="6">
        <v>1.1820639721382091</v>
      </c>
      <c r="E21" s="6">
        <v>0</v>
      </c>
      <c r="F21" s="6">
        <v>0</v>
      </c>
      <c r="G21" s="6">
        <v>1E+30</v>
      </c>
      <c r="H21" s="6">
        <v>2.385971343903694E-2</v>
      </c>
    </row>
    <row r="22" spans="2:8" x14ac:dyDescent="0.4">
      <c r="B22" s="6" t="s">
        <v>60</v>
      </c>
      <c r="C22" s="6" t="s">
        <v>61</v>
      </c>
      <c r="D22" s="6">
        <v>1.0694864509821893</v>
      </c>
      <c r="E22" s="6">
        <v>0</v>
      </c>
      <c r="F22" s="6">
        <v>0</v>
      </c>
      <c r="G22" s="6">
        <v>1E+30</v>
      </c>
      <c r="H22" s="6">
        <v>0.11292884856261247</v>
      </c>
    </row>
    <row r="23" spans="2:8" x14ac:dyDescent="0.4">
      <c r="B23" s="6" t="s">
        <v>62</v>
      </c>
      <c r="C23" s="6" t="s">
        <v>63</v>
      </c>
      <c r="D23" s="6">
        <v>0.91750679742156238</v>
      </c>
      <c r="E23" s="6">
        <v>0</v>
      </c>
      <c r="F23" s="6">
        <v>0</v>
      </c>
      <c r="G23" s="6">
        <v>1E+30</v>
      </c>
      <c r="H23" s="6">
        <v>8.2493202578437647E-2</v>
      </c>
    </row>
    <row r="24" spans="2:8" ht="18" thickBot="1" x14ac:dyDescent="0.45">
      <c r="B24" s="7" t="s">
        <v>64</v>
      </c>
      <c r="C24" s="7" t="s">
        <v>65</v>
      </c>
      <c r="D24" s="7">
        <v>1.0976308312711942</v>
      </c>
      <c r="E24" s="7">
        <v>0.24599639507530593</v>
      </c>
      <c r="F24" s="7">
        <v>0</v>
      </c>
      <c r="G24" s="7">
        <v>2.630515325025248E-2</v>
      </c>
      <c r="H24" s="7">
        <v>0.2159090909090913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DMU A 민감도 보고서</vt:lpstr>
      <vt:lpstr>DMU A</vt:lpstr>
      <vt:lpstr>DMU B 민감도 보고서</vt:lpstr>
      <vt:lpstr>DMU B</vt:lpstr>
      <vt:lpstr>DMU C 민감도 보고서</vt:lpstr>
      <vt:lpstr>DMU C</vt:lpstr>
      <vt:lpstr>DMU D 민감도 보고서</vt:lpstr>
      <vt:lpstr>DMU D</vt:lpstr>
      <vt:lpstr>DMU E 민감도 보고서</vt:lpstr>
      <vt:lpstr>DMU E</vt:lpstr>
      <vt:lpstr>DMU F 민감도 보고서</vt:lpstr>
      <vt:lpstr>DMU F</vt:lpstr>
      <vt:lpstr>구조 조정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2019-09-26T04:32:38Z</dcterms:created>
  <dcterms:modified xsi:type="dcterms:W3CDTF">2019-09-26T05:34:58Z</dcterms:modified>
</cp:coreProperties>
</file>