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60b59d5c6f36d6f/Desktop/TK^0L revised paper/Data/"/>
    </mc:Choice>
  </mc:AlternateContent>
  <xr:revisionPtr revIDLastSave="63" documentId="13_ncr:1_{135D761F-354F-4004-B3E2-423A283F8F1F}" xr6:coauthVersionLast="47" xr6:coauthVersionMax="47" xr10:uidLastSave="{55A80F78-89D0-4A79-9347-73BA5D26F424}"/>
  <bookViews>
    <workbookView xWindow="-110" yWindow="-110" windowWidth="19420" windowHeight="10300" firstSheet="1" activeTab="6" xr2:uid="{00000000-000D-0000-FFFF-FFFF00000000}"/>
  </bookViews>
  <sheets>
    <sheet name="CAT 2 marks Activi" sheetId="1" r:id="rId1"/>
    <sheet name="LR Activi" sheetId="22" r:id="rId2"/>
    <sheet name="CAT1" sheetId="2" r:id="rId3"/>
    <sheet name="MAPE-accuracy" sheetId="14" r:id="rId4"/>
    <sheet name="LR CAT" sheetId="30" r:id="rId5"/>
    <sheet name="ARCS-PC &amp; ARCS" sheetId="23" r:id="rId6"/>
    <sheet name="Pre and Post" sheetId="31" r:id="rId7"/>
  </sheets>
  <definedNames>
    <definedName name="_xlnm._FilterDatabase" localSheetId="6" hidden="1">'Pre and Post'!$D$1:$E$1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31" l="1"/>
  <c r="F12" i="31"/>
  <c r="G11" i="31"/>
  <c r="F11" i="31"/>
  <c r="G10" i="31"/>
  <c r="F10" i="31"/>
  <c r="G9" i="31"/>
  <c r="F9" i="31"/>
  <c r="G8" i="31"/>
  <c r="F8" i="31"/>
  <c r="G7" i="31"/>
  <c r="F7" i="31"/>
  <c r="G6" i="31"/>
  <c r="F6" i="31"/>
  <c r="G5" i="31"/>
  <c r="F5" i="31"/>
  <c r="G4" i="31"/>
  <c r="F4" i="31"/>
  <c r="G3" i="31"/>
  <c r="F3" i="31"/>
  <c r="G2" i="31"/>
  <c r="F2" i="31"/>
  <c r="J6" i="31"/>
  <c r="N37" i="23"/>
  <c r="M37" i="23"/>
  <c r="J37" i="23"/>
  <c r="I37" i="23"/>
  <c r="E37" i="23" l="1"/>
  <c r="F36" i="2"/>
  <c r="E36" i="2"/>
  <c r="L36" i="1"/>
  <c r="M36" i="1"/>
  <c r="N3" i="23"/>
  <c r="Q37" i="23"/>
  <c r="Q38" i="23"/>
  <c r="Q39" i="23"/>
  <c r="Q40" i="23"/>
  <c r="Q41" i="23"/>
  <c r="Q42" i="23"/>
  <c r="Q43" i="23"/>
  <c r="Q44" i="23"/>
  <c r="Q45" i="23"/>
  <c r="Q46" i="23"/>
  <c r="Q47" i="23"/>
  <c r="Q48" i="23"/>
  <c r="Q49" i="23"/>
  <c r="Q50" i="23"/>
  <c r="Q51" i="23"/>
  <c r="Q52" i="23"/>
  <c r="Q53" i="23"/>
  <c r="Q54" i="23"/>
  <c r="Q55" i="23"/>
  <c r="Q56" i="23"/>
  <c r="Q57" i="23"/>
  <c r="Q58" i="23"/>
  <c r="Q59" i="23"/>
  <c r="Q60" i="23"/>
  <c r="Q61" i="23"/>
  <c r="Q62" i="23"/>
  <c r="Q63" i="23"/>
  <c r="Q64" i="23"/>
  <c r="Q65" i="23"/>
  <c r="Q66" i="23"/>
  <c r="Q67" i="23"/>
  <c r="Q68" i="23"/>
  <c r="Q69" i="23"/>
  <c r="Q36" i="23"/>
  <c r="Q2" i="23" l="1"/>
  <c r="Q3" i="23"/>
  <c r="Q4" i="23"/>
  <c r="Q5" i="23"/>
  <c r="Q6" i="23"/>
  <c r="Q7" i="23"/>
  <c r="Q8" i="23"/>
  <c r="Q9" i="23"/>
  <c r="Q10" i="23"/>
  <c r="Q11" i="23"/>
  <c r="Q12" i="23"/>
  <c r="Q13" i="23"/>
  <c r="Q14" i="23"/>
  <c r="Q15" i="23"/>
  <c r="Q16" i="23"/>
  <c r="Q17" i="23"/>
  <c r="Q18" i="23"/>
  <c r="Q19" i="23"/>
  <c r="Q20" i="23"/>
  <c r="Q21" i="23"/>
  <c r="Q22" i="23"/>
  <c r="Q23" i="23"/>
  <c r="Q24" i="23"/>
  <c r="Q25" i="23"/>
  <c r="Q26" i="23"/>
  <c r="Q27" i="23"/>
  <c r="Q28" i="23"/>
  <c r="Q29" i="23"/>
  <c r="Q30" i="23"/>
  <c r="Q31" i="23"/>
  <c r="Q32" i="23"/>
  <c r="Q33" i="23"/>
  <c r="Q34" i="23"/>
  <c r="Q35" i="23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M34" i="23" l="1"/>
  <c r="M32" i="23"/>
  <c r="M30" i="23"/>
  <c r="M25" i="23"/>
  <c r="M23" i="23"/>
  <c r="M22" i="23"/>
  <c r="M21" i="23"/>
  <c r="M17" i="23"/>
  <c r="M15" i="23"/>
  <c r="M14" i="23"/>
  <c r="M13" i="23"/>
  <c r="M8" i="23"/>
  <c r="M7" i="23"/>
  <c r="M6" i="23"/>
  <c r="M5" i="23"/>
  <c r="N36" i="23"/>
  <c r="M36" i="23"/>
  <c r="N35" i="23"/>
  <c r="M35" i="23"/>
  <c r="N34" i="23"/>
  <c r="N33" i="23"/>
  <c r="M33" i="23"/>
  <c r="N32" i="23"/>
  <c r="N31" i="23"/>
  <c r="M31" i="23"/>
  <c r="N30" i="23"/>
  <c r="N29" i="23"/>
  <c r="M29" i="23"/>
  <c r="N28" i="23"/>
  <c r="M28" i="23"/>
  <c r="N27" i="23"/>
  <c r="M27" i="23"/>
  <c r="N26" i="23"/>
  <c r="M26" i="23"/>
  <c r="N25" i="23"/>
  <c r="N24" i="23"/>
  <c r="M24" i="23"/>
  <c r="N23" i="23"/>
  <c r="N22" i="23"/>
  <c r="N21" i="23"/>
  <c r="N20" i="23"/>
  <c r="M20" i="23"/>
  <c r="N19" i="23"/>
  <c r="M19" i="23"/>
  <c r="N18" i="23"/>
  <c r="M18" i="23"/>
  <c r="N17" i="23"/>
  <c r="N16" i="23"/>
  <c r="M16" i="23"/>
  <c r="N15" i="23"/>
  <c r="N14" i="23"/>
  <c r="N13" i="23"/>
  <c r="N12" i="23"/>
  <c r="M12" i="23"/>
  <c r="N11" i="23"/>
  <c r="M11" i="23"/>
  <c r="N10" i="23"/>
  <c r="M10" i="23"/>
  <c r="N9" i="23"/>
  <c r="M9" i="23"/>
  <c r="N8" i="23"/>
  <c r="N7" i="23"/>
  <c r="N6" i="23"/>
  <c r="N5" i="23"/>
  <c r="N4" i="23"/>
  <c r="M4" i="23"/>
  <c r="M3" i="23"/>
  <c r="I10" i="2" l="1"/>
  <c r="O8" i="1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" i="14"/>
  <c r="D4" i="14"/>
  <c r="D2" i="14"/>
  <c r="L3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2" i="1"/>
  <c r="M35" i="14" l="1"/>
  <c r="D35" i="14"/>
  <c r="J71" i="14"/>
</calcChain>
</file>

<file path=xl/sharedStrings.xml><?xml version="1.0" encoding="utf-8"?>
<sst xmlns="http://schemas.openxmlformats.org/spreadsheetml/2006/main" count="405" uniqueCount="157">
  <si>
    <t>First name</t>
  </si>
  <si>
    <t>ID number</t>
  </si>
  <si>
    <t>Institution</t>
  </si>
  <si>
    <t>Department</t>
  </si>
  <si>
    <t>S PRAVEEN</t>
  </si>
  <si>
    <t>19MIS1003</t>
  </si>
  <si>
    <t>VIT Chennai</t>
  </si>
  <si>
    <t>D YESANULLA</t>
  </si>
  <si>
    <t>19MIS1006</t>
  </si>
  <si>
    <t>DIVYA PRIYA S</t>
  </si>
  <si>
    <t>19MIS1025</t>
  </si>
  <si>
    <t>MOSES REYVANTH . M</t>
  </si>
  <si>
    <t>19MIS1034</t>
  </si>
  <si>
    <t>KAMALI.R</t>
  </si>
  <si>
    <t>19MIS1048</t>
  </si>
  <si>
    <t>K E BHARATH KUMAR</t>
  </si>
  <si>
    <t>19MIS1057</t>
  </si>
  <si>
    <t>DHILIP KARTHIK M</t>
  </si>
  <si>
    <t>19MIS1062</t>
  </si>
  <si>
    <t>S.ASHISH</t>
  </si>
  <si>
    <t>19MIS1095</t>
  </si>
  <si>
    <t>IVAN NIHIL KUMAR D</t>
  </si>
  <si>
    <t>19MIS1100</t>
  </si>
  <si>
    <t>SAM MELVIN M</t>
  </si>
  <si>
    <t>19MIS1106</t>
  </si>
  <si>
    <t>RISHADH RAGAV</t>
  </si>
  <si>
    <t>19MIS1108</t>
  </si>
  <si>
    <t>SREEJITH N S</t>
  </si>
  <si>
    <t>19MIS1123</t>
  </si>
  <si>
    <t>SNEHA.V</t>
  </si>
  <si>
    <t>19MIS1131</t>
  </si>
  <si>
    <t>MUZAMMIL AHMED</t>
  </si>
  <si>
    <t>19MIS1133</t>
  </si>
  <si>
    <t>G VAISHNAVI</t>
  </si>
  <si>
    <t>19MIS1135</t>
  </si>
  <si>
    <t>KARTHIC GR</t>
  </si>
  <si>
    <t>19MIS1138</t>
  </si>
  <si>
    <t>JEBERSON PONRAJ S</t>
  </si>
  <si>
    <t>19MIS1140</t>
  </si>
  <si>
    <t>GUNASHRREE M</t>
  </si>
  <si>
    <t>19MIS1142</t>
  </si>
  <si>
    <t>SAIKUMAR</t>
  </si>
  <si>
    <t>19MIS1144</t>
  </si>
  <si>
    <t>A SIVARANJAN</t>
  </si>
  <si>
    <t>19MIS1147</t>
  </si>
  <si>
    <t>NARESH KUMAR.S</t>
  </si>
  <si>
    <t>19MIS1150</t>
  </si>
  <si>
    <t>RACHEL SHEEBA R</t>
  </si>
  <si>
    <t>19MIS1152</t>
  </si>
  <si>
    <t>CHETAN S</t>
  </si>
  <si>
    <t>19MIS1153</t>
  </si>
  <si>
    <t>RIHANA ZAINAB S</t>
  </si>
  <si>
    <t>19MIS1167</t>
  </si>
  <si>
    <t>RITESH VARMA DOMMARAJU</t>
  </si>
  <si>
    <t>19MIS1170</t>
  </si>
  <si>
    <t>AKSHAYA P</t>
  </si>
  <si>
    <t>19MIS1172</t>
  </si>
  <si>
    <t>SAGI.VENKATA PATHI RAJU</t>
  </si>
  <si>
    <t>19MIS1174</t>
  </si>
  <si>
    <t>A.S. PHRANAVH</t>
  </si>
  <si>
    <t>19MIS1185</t>
  </si>
  <si>
    <t>PERIX ROSHAN S</t>
  </si>
  <si>
    <t>19MIS1193</t>
  </si>
  <si>
    <t>SWATHI BS</t>
  </si>
  <si>
    <t>19MIS1197</t>
  </si>
  <si>
    <t>MANOJ DARSHAN.R</t>
  </si>
  <si>
    <t>19MIS1198</t>
  </si>
  <si>
    <t>HEMA CHANDRIKA</t>
  </si>
  <si>
    <t>19MIS1199</t>
  </si>
  <si>
    <t>V.M.RAMDHAKSHAN</t>
  </si>
  <si>
    <t>19MIS1202</t>
  </si>
  <si>
    <t>VENKATA HARSHA VARDHAN BEERAKA</t>
  </si>
  <si>
    <t>19MIS1203</t>
  </si>
  <si>
    <t>CSE</t>
  </si>
  <si>
    <t>Quiz</t>
  </si>
  <si>
    <t>GBL</t>
  </si>
  <si>
    <t>Wiki</t>
  </si>
  <si>
    <t>Online class</t>
  </si>
  <si>
    <t>Whiteboard</t>
  </si>
  <si>
    <t>Flipgrid</t>
  </si>
  <si>
    <t>Assignment</t>
  </si>
  <si>
    <t>Total</t>
  </si>
  <si>
    <t>CAT 1 marks</t>
  </si>
  <si>
    <t>Attendance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</si>
  <si>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</si>
  <si>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</si>
  <si>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</si>
  <si>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</si>
  <si>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</si>
  <si>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</si>
  <si>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</si>
  <si>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</si>
  <si>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</si>
  <si>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</si>
  <si>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</si>
  <si>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</si>
  <si>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</si>
  <si>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</si>
  <si>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</si>
  <si>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</si>
  <si>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</si>
  <si>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</si>
  <si>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</si>
  <si>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</si>
  <si>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</si>
  <si>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</si>
  <si>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</si>
  <si>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</si>
  <si>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</si>
  <si>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25</t>
  </si>
  <si>
    <t>Residuals</t>
  </si>
  <si>
    <t>PROBABILITY OUTPUT</t>
  </si>
  <si>
    <t>Percentile</t>
  </si>
  <si>
    <t>Actual</t>
  </si>
  <si>
    <t>MAPE</t>
  </si>
  <si>
    <t>MA</t>
  </si>
  <si>
    <t>SAD</t>
  </si>
  <si>
    <t>TOTAL</t>
  </si>
  <si>
    <t>ABS</t>
  </si>
  <si>
    <t>S.No</t>
  </si>
  <si>
    <t>Predicted Values</t>
  </si>
  <si>
    <t>MAPE=</t>
  </si>
  <si>
    <t>Standard Residuals</t>
  </si>
  <si>
    <t>Predicted 20</t>
  </si>
  <si>
    <t>Control Group</t>
  </si>
  <si>
    <t>Experimental Group</t>
  </si>
  <si>
    <t>Conditional Gropu</t>
  </si>
  <si>
    <t>Marks</t>
  </si>
  <si>
    <t>X Variable 1</t>
  </si>
  <si>
    <t>Predicted Y</t>
  </si>
  <si>
    <t>Post</t>
  </si>
  <si>
    <t>Pre</t>
  </si>
  <si>
    <t>Attendance %</t>
  </si>
  <si>
    <t>Prescore</t>
  </si>
  <si>
    <t>Postscore</t>
  </si>
  <si>
    <t>66%-70%</t>
  </si>
  <si>
    <t>71-73%</t>
  </si>
  <si>
    <t>74-76%</t>
  </si>
  <si>
    <t>76-80%</t>
  </si>
  <si>
    <t>81-83%</t>
  </si>
  <si>
    <t>84-87%</t>
  </si>
  <si>
    <t>88-90%</t>
  </si>
  <si>
    <t>91-93%</t>
  </si>
  <si>
    <t>94-96%</t>
  </si>
  <si>
    <t>97-100%</t>
  </si>
  <si>
    <t>33%-66%</t>
  </si>
  <si>
    <t>10 to 20</t>
  </si>
  <si>
    <t>20 to 21</t>
  </si>
  <si>
    <t>21 to 22</t>
  </si>
  <si>
    <t>22 to 23</t>
  </si>
  <si>
    <t>23 to 24</t>
  </si>
  <si>
    <t>24 to 25</t>
  </si>
  <si>
    <t>25 to 26</t>
  </si>
  <si>
    <t>26 to 27</t>
  </si>
  <si>
    <t>27 to 28</t>
  </si>
  <si>
    <t>28 to 29</t>
  </si>
  <si>
    <t>29 to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</si>
</sst>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5" x14ac:knownFonts="1">
    <font>
      <sz val="11"/>
      <color rgb="FF000000"/>
      <name val="Calibri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Times New Roman"/>
      <family val="1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i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0" fontId="0" fillId="0" borderId="0" xfId="0" applyAlignment="1">
      <alignment horizontal="left"/>
    </xf>
    <xf numFmtId="0" fontId="8" fillId="0" borderId="0" xfId="0" applyFont="1"/>
    <xf numFmtId="0" fontId="9" fillId="0" borderId="2" xfId="0" applyFont="1" applyFill="1" applyBorder="1" applyAlignment="1">
      <alignment horizontal="center"/>
    </xf>
    <xf numFmtId="0" fontId="7" fillId="0" borderId="0" xfId="0" applyFont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/>
    <xf numFmtId="49" fontId="11" fillId="0" borderId="0" xfId="0" applyNumberFormat="1" applyFont="1"/>
    <xf numFmtId="49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8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'CAT1'!$E$3:$E$35</c:f>
              <c:numCache>
                <c:formatCode>General</c:formatCode>
                <c:ptCount val="33"/>
                <c:pt idx="0">
                  <c:v>9</c:v>
                </c:pt>
                <c:pt idx="1">
                  <c:v>13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22</c:v>
                </c:pt>
                <c:pt idx="6">
                  <c:v>6</c:v>
                </c:pt>
                <c:pt idx="7">
                  <c:v>6</c:v>
                </c:pt>
                <c:pt idx="8">
                  <c:v>13</c:v>
                </c:pt>
                <c:pt idx="9">
                  <c:v>11</c:v>
                </c:pt>
                <c:pt idx="10">
                  <c:v>15</c:v>
                </c:pt>
                <c:pt idx="11">
                  <c:v>7</c:v>
                </c:pt>
                <c:pt idx="12">
                  <c:v>14</c:v>
                </c:pt>
                <c:pt idx="13">
                  <c:v>16</c:v>
                </c:pt>
                <c:pt idx="14">
                  <c:v>3</c:v>
                </c:pt>
                <c:pt idx="15">
                  <c:v>10</c:v>
                </c:pt>
                <c:pt idx="16">
                  <c:v>16</c:v>
                </c:pt>
                <c:pt idx="17">
                  <c:v>11</c:v>
                </c:pt>
                <c:pt idx="18">
                  <c:v>0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18</c:v>
                </c:pt>
                <c:pt idx="23">
                  <c:v>12</c:v>
                </c:pt>
                <c:pt idx="24">
                  <c:v>25</c:v>
                </c:pt>
                <c:pt idx="25">
                  <c:v>0</c:v>
                </c:pt>
                <c:pt idx="26">
                  <c:v>8</c:v>
                </c:pt>
                <c:pt idx="27">
                  <c:v>2</c:v>
                </c:pt>
                <c:pt idx="28">
                  <c:v>12</c:v>
                </c:pt>
                <c:pt idx="29">
                  <c:v>7</c:v>
                </c:pt>
                <c:pt idx="30">
                  <c:v>9</c:v>
                </c:pt>
                <c:pt idx="31">
                  <c:v>3</c:v>
                </c:pt>
                <c:pt idx="32">
                  <c:v>12</c:v>
                </c:pt>
              </c:numCache>
            </c:numRef>
          </c:xVal>
          <c:yVal>
            <c:numRef>
              <c:f>'LR Activi'!$C$25:$C$57</c:f>
              <c:numCache>
                <c:formatCode>General</c:formatCode>
                <c:ptCount val="33"/>
                <c:pt idx="0">
                  <c:v>-3.4453761801442546</c:v>
                </c:pt>
                <c:pt idx="1">
                  <c:v>-2.475634785668209</c:v>
                </c:pt>
                <c:pt idx="2">
                  <c:v>-5.4605054829062318</c:v>
                </c:pt>
                <c:pt idx="3">
                  <c:v>-0.4226822260012888</c:v>
                </c:pt>
                <c:pt idx="4">
                  <c:v>4.5773177739987112</c:v>
                </c:pt>
                <c:pt idx="5">
                  <c:v>4.4562833519028935</c:v>
                </c:pt>
                <c:pt idx="6">
                  <c:v>0.5773177739987112</c:v>
                </c:pt>
                <c:pt idx="7">
                  <c:v>-4.4226822260012888</c:v>
                </c:pt>
                <c:pt idx="8">
                  <c:v>-1.475634785668209</c:v>
                </c:pt>
                <c:pt idx="9">
                  <c:v>-0.46050548290623183</c:v>
                </c:pt>
                <c:pt idx="10">
                  <c:v>3.5092359115698137</c:v>
                </c:pt>
                <c:pt idx="11">
                  <c:v>3.5697531226177226</c:v>
                </c:pt>
                <c:pt idx="12">
                  <c:v>2.5168005629508023</c:v>
                </c:pt>
                <c:pt idx="13">
                  <c:v>-5.4983287398111749</c:v>
                </c:pt>
                <c:pt idx="14">
                  <c:v>-1.399988271858323</c:v>
                </c:pt>
                <c:pt idx="15">
                  <c:v>-4.4529408315252432</c:v>
                </c:pt>
                <c:pt idx="16">
                  <c:v>-3.4983287398111749</c:v>
                </c:pt>
                <c:pt idx="17">
                  <c:v>1.5394945170937682</c:v>
                </c:pt>
                <c:pt idx="18">
                  <c:v>1.6227056822846428</c:v>
                </c:pt>
                <c:pt idx="19">
                  <c:v>4.5394945170937682</c:v>
                </c:pt>
                <c:pt idx="20">
                  <c:v>4.5394945170937682</c:v>
                </c:pt>
                <c:pt idx="21">
                  <c:v>-1.4680701342872204</c:v>
                </c:pt>
                <c:pt idx="22">
                  <c:v>-2.5134580425731521</c:v>
                </c:pt>
                <c:pt idx="23">
                  <c:v>0.53192986571277956</c:v>
                </c:pt>
                <c:pt idx="24">
                  <c:v>2.4335893977599277</c:v>
                </c:pt>
                <c:pt idx="25">
                  <c:v>4.6227056822846428</c:v>
                </c:pt>
                <c:pt idx="26">
                  <c:v>4.562188471236734</c:v>
                </c:pt>
                <c:pt idx="27">
                  <c:v>-5.3924236204773344</c:v>
                </c:pt>
                <c:pt idx="28">
                  <c:v>-4.4680701342872204</c:v>
                </c:pt>
                <c:pt idx="29">
                  <c:v>2.5697531226177226</c:v>
                </c:pt>
                <c:pt idx="30">
                  <c:v>-4.4453761801442546</c:v>
                </c:pt>
                <c:pt idx="31">
                  <c:v>0.60001172814167703</c:v>
                </c:pt>
                <c:pt idx="32">
                  <c:v>4.5319298657127796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BE-4AA1-A03F-6D5FBE386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235232"/>
        <c:axId val="1760236064"/>
      </c:scatterChart>
      <c:valAx>
        <c:axId val="176023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0236064"/>
        <c:crosses val="autoZero"/>
        <c:crossBetween val="midCat"/>
      </c:valAx>
      <c:valAx>
        <c:axId val="1760236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0235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'LR Activi'!$F$25:$F$57</c:f>
              <c:numCache>
                <c:formatCode>General</c:formatCode>
                <c:ptCount val="33"/>
                <c:pt idx="0">
                  <c:v>1.5151515151515151</c:v>
                </c:pt>
                <c:pt idx="1">
                  <c:v>4.545454545454545</c:v>
                </c:pt>
                <c:pt idx="2">
                  <c:v>7.5757575757575761</c:v>
                </c:pt>
                <c:pt idx="3">
                  <c:v>10.606060606060606</c:v>
                </c:pt>
                <c:pt idx="4">
                  <c:v>13.636363636363637</c:v>
                </c:pt>
                <c:pt idx="5">
                  <c:v>16.666666666666668</c:v>
                </c:pt>
                <c:pt idx="6">
                  <c:v>19.696969696969695</c:v>
                </c:pt>
                <c:pt idx="7">
                  <c:v>22.727272727272727</c:v>
                </c:pt>
                <c:pt idx="8">
                  <c:v>25.757575757575758</c:v>
                </c:pt>
                <c:pt idx="9">
                  <c:v>28.787878787878789</c:v>
                </c:pt>
                <c:pt idx="10">
                  <c:v>31.81818181818182</c:v>
                </c:pt>
                <c:pt idx="11">
                  <c:v>34.848484848484851</c:v>
                </c:pt>
                <c:pt idx="12">
                  <c:v>37.878787878787875</c:v>
                </c:pt>
                <c:pt idx="13">
                  <c:v>40.909090909090907</c:v>
                </c:pt>
                <c:pt idx="14">
                  <c:v>43.939393939393938</c:v>
                </c:pt>
                <c:pt idx="15">
                  <c:v>46.969696969696969</c:v>
                </c:pt>
                <c:pt idx="16">
                  <c:v>50</c:v>
                </c:pt>
                <c:pt idx="17">
                  <c:v>53.030303030303031</c:v>
                </c:pt>
                <c:pt idx="18">
                  <c:v>56.060606060606062</c:v>
                </c:pt>
                <c:pt idx="19">
                  <c:v>59.090909090909093</c:v>
                </c:pt>
                <c:pt idx="20">
                  <c:v>62.121212121212125</c:v>
                </c:pt>
                <c:pt idx="21">
                  <c:v>65.151515151515142</c:v>
                </c:pt>
                <c:pt idx="22">
                  <c:v>68.181818181818187</c:v>
                </c:pt>
                <c:pt idx="23">
                  <c:v>71.212121212121218</c:v>
                </c:pt>
                <c:pt idx="24">
                  <c:v>74.242424242424235</c:v>
                </c:pt>
                <c:pt idx="25">
                  <c:v>77.272727272727266</c:v>
                </c:pt>
                <c:pt idx="26">
                  <c:v>80.303030303030297</c:v>
                </c:pt>
                <c:pt idx="27">
                  <c:v>83.333333333333329</c:v>
                </c:pt>
                <c:pt idx="28">
                  <c:v>86.36363636363636</c:v>
                </c:pt>
                <c:pt idx="29">
                  <c:v>89.393939393939391</c:v>
                </c:pt>
                <c:pt idx="30">
                  <c:v>92.424242424242422</c:v>
                </c:pt>
                <c:pt idx="31">
                  <c:v>95.454545454545453</c:v>
                </c:pt>
                <c:pt idx="32">
                  <c:v>98.484848484848484</c:v>
                </c:pt>
              </c:numCache>
            </c:numRef>
          </c:xVal>
          <c:yVal>
            <c:numRef>
              <c:f>'LR Activi'!$G$25:$G$57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25</c:v>
                </c:pt>
                <c:pt idx="15">
                  <c:v>25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27</c:v>
                </c:pt>
                <c:pt idx="20">
                  <c:v>27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29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2B-47C0-B8C6-002D15C91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238144"/>
        <c:axId val="1760232736"/>
      </c:scatterChart>
      <c:valAx>
        <c:axId val="176023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0232736"/>
        <c:crosses val="autoZero"/>
        <c:crossBetween val="midCat"/>
      </c:valAx>
      <c:valAx>
        <c:axId val="1760232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20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0238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CAT1-Student's Performance (SAAD)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'CAT1'!$F$1</c:f>
              <c:strCache>
                <c:ptCount val="1"/>
                <c:pt idx="0">
                  <c:v>Attendance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'CAT1'!$E$2:$E$37</c:f>
              <c:numCache>
                <c:formatCode>General</c:formatCode>
                <c:ptCount val="36"/>
                <c:pt idx="0">
                  <c:v>8</c:v>
                </c:pt>
                <c:pt idx="1">
                  <c:v>9</c:v>
                </c:pt>
                <c:pt idx="2">
                  <c:v>13</c:v>
                </c:pt>
                <c:pt idx="3">
                  <c:v>11</c:v>
                </c:pt>
                <c:pt idx="4">
                  <c:v>6</c:v>
                </c:pt>
                <c:pt idx="5">
                  <c:v>6</c:v>
                </c:pt>
                <c:pt idx="6">
                  <c:v>22</c:v>
                </c:pt>
                <c:pt idx="7">
                  <c:v>6</c:v>
                </c:pt>
                <c:pt idx="8">
                  <c:v>6</c:v>
                </c:pt>
                <c:pt idx="9">
                  <c:v>13</c:v>
                </c:pt>
                <c:pt idx="10">
                  <c:v>11</c:v>
                </c:pt>
                <c:pt idx="11">
                  <c:v>15</c:v>
                </c:pt>
                <c:pt idx="12">
                  <c:v>7</c:v>
                </c:pt>
                <c:pt idx="13">
                  <c:v>14</c:v>
                </c:pt>
                <c:pt idx="14">
                  <c:v>16</c:v>
                </c:pt>
                <c:pt idx="15">
                  <c:v>3</c:v>
                </c:pt>
                <c:pt idx="16">
                  <c:v>10</c:v>
                </c:pt>
                <c:pt idx="17">
                  <c:v>16</c:v>
                </c:pt>
                <c:pt idx="18">
                  <c:v>11</c:v>
                </c:pt>
                <c:pt idx="19">
                  <c:v>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18</c:v>
                </c:pt>
                <c:pt idx="24">
                  <c:v>12</c:v>
                </c:pt>
                <c:pt idx="25">
                  <c:v>25</c:v>
                </c:pt>
                <c:pt idx="26">
                  <c:v>0</c:v>
                </c:pt>
                <c:pt idx="27">
                  <c:v>8</c:v>
                </c:pt>
                <c:pt idx="28">
                  <c:v>2</c:v>
                </c:pt>
                <c:pt idx="29">
                  <c:v>12</c:v>
                </c:pt>
                <c:pt idx="30">
                  <c:v>7</c:v>
                </c:pt>
                <c:pt idx="31">
                  <c:v>9</c:v>
                </c:pt>
                <c:pt idx="32">
                  <c:v>3</c:v>
                </c:pt>
                <c:pt idx="33">
                  <c:v>12</c:v>
                </c:pt>
                <c:pt idx="34">
                  <c:v>10.147058823529411</c:v>
                </c:pt>
              </c:numCache>
            </c:numRef>
          </c:xVal>
          <c:yVal>
            <c:numRef>
              <c:f>'CAT1'!$F$2:$F$37</c:f>
              <c:numCache>
                <c:formatCode>General</c:formatCode>
                <c:ptCount val="36"/>
                <c:pt idx="0">
                  <c:v>20</c:v>
                </c:pt>
                <c:pt idx="1">
                  <c:v>22</c:v>
                </c:pt>
                <c:pt idx="2">
                  <c:v>23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30</c:v>
                </c:pt>
                <c:pt idx="7">
                  <c:v>26</c:v>
                </c:pt>
                <c:pt idx="8">
                  <c:v>21</c:v>
                </c:pt>
                <c:pt idx="9">
                  <c:v>24</c:v>
                </c:pt>
                <c:pt idx="10">
                  <c:v>25</c:v>
                </c:pt>
                <c:pt idx="11">
                  <c:v>29</c:v>
                </c:pt>
                <c:pt idx="12">
                  <c:v>29</c:v>
                </c:pt>
                <c:pt idx="13">
                  <c:v>28</c:v>
                </c:pt>
                <c:pt idx="14">
                  <c:v>20</c:v>
                </c:pt>
                <c:pt idx="15">
                  <c:v>24</c:v>
                </c:pt>
                <c:pt idx="16">
                  <c:v>21</c:v>
                </c:pt>
                <c:pt idx="17">
                  <c:v>22</c:v>
                </c:pt>
                <c:pt idx="18">
                  <c:v>27</c:v>
                </c:pt>
                <c:pt idx="19">
                  <c:v>27</c:v>
                </c:pt>
                <c:pt idx="20">
                  <c:v>30</c:v>
                </c:pt>
                <c:pt idx="21">
                  <c:v>30</c:v>
                </c:pt>
                <c:pt idx="22">
                  <c:v>24</c:v>
                </c:pt>
                <c:pt idx="23">
                  <c:v>23</c:v>
                </c:pt>
                <c:pt idx="24">
                  <c:v>26</c:v>
                </c:pt>
                <c:pt idx="25">
                  <c:v>28</c:v>
                </c:pt>
                <c:pt idx="26">
                  <c:v>30</c:v>
                </c:pt>
                <c:pt idx="27">
                  <c:v>30</c:v>
                </c:pt>
                <c:pt idx="28">
                  <c:v>20</c:v>
                </c:pt>
                <c:pt idx="29">
                  <c:v>21</c:v>
                </c:pt>
                <c:pt idx="30">
                  <c:v>28</c:v>
                </c:pt>
                <c:pt idx="31">
                  <c:v>21</c:v>
                </c:pt>
                <c:pt idx="32">
                  <c:v>26</c:v>
                </c:pt>
                <c:pt idx="33">
                  <c:v>30</c:v>
                </c:pt>
                <c:pt idx="34">
                  <c:v>25.294117647058822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43-456D-A462-7955852AF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90048"/>
        <c:axId val="127108608"/>
      </c:scatterChart>
      <c:valAx>
        <c:axId val="12709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Student's Engagement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08608"/>
        <c:crosses val="autoZero"/>
        <c:crossBetween val="midCat"/>
      </c:valAx>
      <c:valAx>
        <c:axId val="1271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CAT 1 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After ARCS-PC</a:t>
            </a:r>
            <a:r>
              <a:rPr lang="en-US" baseline="0"/>
              <a:t> Model - </a:t>
            </a:r>
            <a:r>
              <a:rPr lang="en-US"/>
              <a:t>Student's</a:t>
            </a:r>
            <a:r>
              <a:rPr lang="en-US" baseline="0"/>
              <a:t> Performance (SAAD)</a:t>
            </a:r>
            <a:endParaRPr lang="en-US"/>
          </a:p>
        </c:rich>
      </c:tx>
      <c:layout>
        <c:manualLayout>
          <c:xMode val="edge"/>
          <c:yMode val="edge"/>
          <c:x val="0.20485780453913849"/>
          <c:y val="1.863064741499767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'CAT 2 marks Activi'!$M$1</c:f>
              <c:strCache>
                <c:ptCount val="1"/>
                <c:pt idx="0">
                  <c:v>Attendance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4925">
                <a:solidFill>
                  <a:srgbClr val="FF0000">
                    <a:alpha val="55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'CAT 2 marks Activi'!$L$2:$L$37</c:f>
              <c:numCache>
                <c:formatCode>General</c:formatCode>
                <c:ptCount val="36"/>
                <c:pt idx="0" formatCode="0;[Red]0">
                  <c:v>22</c:v>
                </c:pt>
                <c:pt idx="1">
                  <c:v>23</c:v>
                </c:pt>
                <c:pt idx="2">
                  <c:v>20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17</c:v>
                </c:pt>
                <c:pt idx="7">
                  <c:v>20</c:v>
                </c:pt>
                <c:pt idx="8">
                  <c:v>17</c:v>
                </c:pt>
                <c:pt idx="9">
                  <c:v>19</c:v>
                </c:pt>
                <c:pt idx="10">
                  <c:v>22</c:v>
                </c:pt>
                <c:pt idx="11">
                  <c:v>22</c:v>
                </c:pt>
                <c:pt idx="12">
                  <c:v>20</c:v>
                </c:pt>
                <c:pt idx="13">
                  <c:v>21</c:v>
                </c:pt>
                <c:pt idx="14">
                  <c:v>23</c:v>
                </c:pt>
                <c:pt idx="15">
                  <c:v>19</c:v>
                </c:pt>
                <c:pt idx="16">
                  <c:v>23</c:v>
                </c:pt>
                <c:pt idx="17">
                  <c:v>22</c:v>
                </c:pt>
                <c:pt idx="18">
                  <c:v>17</c:v>
                </c:pt>
                <c:pt idx="19">
                  <c:v>19</c:v>
                </c:pt>
                <c:pt idx="20">
                  <c:v>22</c:v>
                </c:pt>
                <c:pt idx="21">
                  <c:v>22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22</c:v>
                </c:pt>
                <c:pt idx="26">
                  <c:v>24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26</c:v>
                </c:pt>
                <c:pt idx="32">
                  <c:v>24</c:v>
                </c:pt>
                <c:pt idx="33">
                  <c:v>25</c:v>
                </c:pt>
                <c:pt idx="34" formatCode="0;[Red]0">
                  <c:v>21.352941176470587</c:v>
                </c:pt>
              </c:numCache>
            </c:numRef>
          </c:xVal>
          <c:yVal>
            <c:numRef>
              <c:f>'CAT 2 marks Activi'!$M$2:$M$37</c:f>
              <c:numCache>
                <c:formatCode>General</c:formatCode>
                <c:ptCount val="36"/>
                <c:pt idx="0">
                  <c:v>30</c:v>
                </c:pt>
                <c:pt idx="1">
                  <c:v>27</c:v>
                </c:pt>
                <c:pt idx="2">
                  <c:v>24</c:v>
                </c:pt>
                <c:pt idx="3">
                  <c:v>30</c:v>
                </c:pt>
                <c:pt idx="4">
                  <c:v>28</c:v>
                </c:pt>
                <c:pt idx="5">
                  <c:v>15</c:v>
                </c:pt>
                <c:pt idx="6">
                  <c:v>29</c:v>
                </c:pt>
                <c:pt idx="7">
                  <c:v>22</c:v>
                </c:pt>
                <c:pt idx="8">
                  <c:v>21</c:v>
                </c:pt>
                <c:pt idx="9">
                  <c:v>30</c:v>
                </c:pt>
                <c:pt idx="10">
                  <c:v>25</c:v>
                </c:pt>
                <c:pt idx="11">
                  <c:v>30</c:v>
                </c:pt>
                <c:pt idx="12">
                  <c:v>30</c:v>
                </c:pt>
                <c:pt idx="13">
                  <c:v>24</c:v>
                </c:pt>
                <c:pt idx="14">
                  <c:v>25</c:v>
                </c:pt>
                <c:pt idx="15">
                  <c:v>23</c:v>
                </c:pt>
                <c:pt idx="16">
                  <c:v>28</c:v>
                </c:pt>
                <c:pt idx="17">
                  <c:v>28</c:v>
                </c:pt>
                <c:pt idx="18">
                  <c:v>10</c:v>
                </c:pt>
                <c:pt idx="19">
                  <c:v>27</c:v>
                </c:pt>
                <c:pt idx="20">
                  <c:v>30</c:v>
                </c:pt>
                <c:pt idx="21">
                  <c:v>28</c:v>
                </c:pt>
                <c:pt idx="22">
                  <c:v>23</c:v>
                </c:pt>
                <c:pt idx="23">
                  <c:v>23</c:v>
                </c:pt>
                <c:pt idx="24">
                  <c:v>27</c:v>
                </c:pt>
                <c:pt idx="25">
                  <c:v>30</c:v>
                </c:pt>
                <c:pt idx="26">
                  <c:v>30</c:v>
                </c:pt>
                <c:pt idx="27">
                  <c:v>21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30</c:v>
                </c:pt>
                <c:pt idx="32">
                  <c:v>28</c:v>
                </c:pt>
                <c:pt idx="33">
                  <c:v>19</c:v>
                </c:pt>
                <c:pt idx="34" formatCode="0;[Red]0">
                  <c:v>25.676470588235293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9-4AA5-AAA7-323BF2AB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42144"/>
        <c:axId val="127148416"/>
      </c:scatterChart>
      <c:valAx>
        <c:axId val="12714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Student's</a:t>
                </a:r>
                <a:r>
                  <a:rPr lang="en-IN" baseline="0"/>
                  <a:t> Engagement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8578137192310447"/>
              <c:y val="0.87868037328667303"/>
            </c:manualLayout>
          </c:layout>
          <c:overlay val="0"/>
        </c:title>
        <c:numFmt formatCode="0;[Red]0" sourceLinked="1"/>
        <c:majorTickMark val="none"/>
        <c:minorTickMark val="none"/>
        <c:tickLblPos val="nextTo"/>
        <c:crossAx val="127148416"/>
        <c:crosses val="autoZero"/>
        <c:crossBetween val="midCat"/>
      </c:valAx>
      <c:valAx>
        <c:axId val="127148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Marks</a:t>
                </a:r>
                <a:r>
                  <a:rPr lang="en-IN" baseline="0"/>
                  <a:t> Obtained</a:t>
                </a: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7142144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6">
                    <a:lumMod val="5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>
                <a:solidFill>
                  <a:schemeClr val="accent6">
                    <a:lumMod val="50000"/>
                  </a:schemeClr>
                </a:solidFill>
              </a:rPr>
              <a:t>EXPERIMENTAL GROUP- </a:t>
            </a:r>
            <a:r>
              <a:rPr lang="en-US" sz="1400">
                <a:solidFill>
                  <a:schemeClr val="accent6">
                    <a:lumMod val="50000"/>
                  </a:schemeClr>
                </a:solidFill>
              </a:rPr>
              <a:t>Student's Performance (SAAD)</a:t>
            </a:r>
            <a:endParaRPr lang="en-IN" sz="1400">
              <a:solidFill>
                <a:schemeClr val="accent6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6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38912259966318"/>
          <c:y val="0.28284789644012948"/>
          <c:w val="0.79082120074652495"/>
          <c:h val="0.5175066708894398"/>
        </c:manualLayout>
      </c:layout>
      <c:scatterChart>
        <c:scatterStyle val="lineMarker"/>
        <c:varyColors val="0"/>
        <c:ser>
          <c:idx val="1"/>
          <c:order val="0"/>
          <c:tx>
            <c:strRef>
              <c:f>'CAT 2 marks Activi'!$M$1</c:f>
              <c:strCache>
                <c:ptCount val="1"/>
                <c:pt idx="0">
                  <c:v>Attendance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76000"/>
                      <a:shade val="51000"/>
                      <a:satMod val="130000"/>
                    </a:schemeClr>
                  </a:gs>
                  <a:gs pos="80000">
                    <a:schemeClr val="accent4">
                      <a:shade val="76000"/>
                      <a:shade val="93000"/>
                      <a:satMod val="130000"/>
                    </a:schemeClr>
                  </a:gs>
                  <a:gs pos="100000">
                    <a:schemeClr val="accent4">
                      <a:shade val="7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>
                    <a:shade val="76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'CAT 2 marks Activi'!$L$2:$L$37</c:f>
              <c:numCache>
                <c:formatCode>General</c:formatCode>
                <c:ptCount val="36"/>
                <c:pt idx="0" formatCode="0;[Red]0">
                  <c:v>22</c:v>
                </c:pt>
                <c:pt idx="1">
                  <c:v>23</c:v>
                </c:pt>
                <c:pt idx="2">
                  <c:v>20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17</c:v>
                </c:pt>
                <c:pt idx="7">
                  <c:v>20</c:v>
                </c:pt>
                <c:pt idx="8">
                  <c:v>17</c:v>
                </c:pt>
                <c:pt idx="9">
                  <c:v>19</c:v>
                </c:pt>
                <c:pt idx="10">
                  <c:v>22</c:v>
                </c:pt>
                <c:pt idx="11">
                  <c:v>22</c:v>
                </c:pt>
                <c:pt idx="12">
                  <c:v>20</c:v>
                </c:pt>
                <c:pt idx="13">
                  <c:v>21</c:v>
                </c:pt>
                <c:pt idx="14">
                  <c:v>23</c:v>
                </c:pt>
                <c:pt idx="15">
                  <c:v>19</c:v>
                </c:pt>
                <c:pt idx="16">
                  <c:v>23</c:v>
                </c:pt>
                <c:pt idx="17">
                  <c:v>22</c:v>
                </c:pt>
                <c:pt idx="18">
                  <c:v>17</c:v>
                </c:pt>
                <c:pt idx="19">
                  <c:v>19</c:v>
                </c:pt>
                <c:pt idx="20">
                  <c:v>22</c:v>
                </c:pt>
                <c:pt idx="21">
                  <c:v>22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22</c:v>
                </c:pt>
                <c:pt idx="26">
                  <c:v>24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26</c:v>
                </c:pt>
                <c:pt idx="32">
                  <c:v>24</c:v>
                </c:pt>
                <c:pt idx="33">
                  <c:v>25</c:v>
                </c:pt>
                <c:pt idx="34" formatCode="0;[Red]0">
                  <c:v>21.352941176470587</c:v>
                </c:pt>
              </c:numCache>
            </c:numRef>
          </c:xVal>
          <c:yVal>
            <c:numRef>
              <c:f>'CAT 2 marks Activi'!$M$2:$M$37</c:f>
              <c:numCache>
                <c:formatCode>General</c:formatCode>
                <c:ptCount val="36"/>
                <c:pt idx="0">
                  <c:v>30</c:v>
                </c:pt>
                <c:pt idx="1">
                  <c:v>27</c:v>
                </c:pt>
                <c:pt idx="2">
                  <c:v>24</c:v>
                </c:pt>
                <c:pt idx="3">
                  <c:v>30</c:v>
                </c:pt>
                <c:pt idx="4">
                  <c:v>28</c:v>
                </c:pt>
                <c:pt idx="5">
                  <c:v>15</c:v>
                </c:pt>
                <c:pt idx="6">
                  <c:v>29</c:v>
                </c:pt>
                <c:pt idx="7">
                  <c:v>22</c:v>
                </c:pt>
                <c:pt idx="8">
                  <c:v>21</c:v>
                </c:pt>
                <c:pt idx="9">
                  <c:v>30</c:v>
                </c:pt>
                <c:pt idx="10">
                  <c:v>25</c:v>
                </c:pt>
                <c:pt idx="11">
                  <c:v>30</c:v>
                </c:pt>
                <c:pt idx="12">
                  <c:v>30</c:v>
                </c:pt>
                <c:pt idx="13">
                  <c:v>24</c:v>
                </c:pt>
                <c:pt idx="14">
                  <c:v>25</c:v>
                </c:pt>
                <c:pt idx="15">
                  <c:v>23</c:v>
                </c:pt>
                <c:pt idx="16">
                  <c:v>28</c:v>
                </c:pt>
                <c:pt idx="17">
                  <c:v>28</c:v>
                </c:pt>
                <c:pt idx="18">
                  <c:v>10</c:v>
                </c:pt>
                <c:pt idx="19">
                  <c:v>27</c:v>
                </c:pt>
                <c:pt idx="20">
                  <c:v>30</c:v>
                </c:pt>
                <c:pt idx="21">
                  <c:v>28</c:v>
                </c:pt>
                <c:pt idx="22">
                  <c:v>23</c:v>
                </c:pt>
                <c:pt idx="23">
                  <c:v>23</c:v>
                </c:pt>
                <c:pt idx="24">
                  <c:v>27</c:v>
                </c:pt>
                <c:pt idx="25">
                  <c:v>30</c:v>
                </c:pt>
                <c:pt idx="26">
                  <c:v>30</c:v>
                </c:pt>
                <c:pt idx="27">
                  <c:v>21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30</c:v>
                </c:pt>
                <c:pt idx="32">
                  <c:v>28</c:v>
                </c:pt>
                <c:pt idx="33">
                  <c:v>19</c:v>
                </c:pt>
                <c:pt idx="34" formatCode="0;[Red]0">
                  <c:v>25.676470588235293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7-4751-91F5-16EC374795A1}"/>
            </c:ext>
          </c:extLst>
        </c:ser>
        <c:ser>
          <c:idx val="0"/>
          <c:order val="1"/>
          <c:tx>
            <c:strRef>
              <c:f>'CAT 2 marks Activi'!$M$1</c:f>
              <c:strCache>
                <c:ptCount val="1"/>
                <c:pt idx="0">
                  <c:v>Attendance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tint val="77000"/>
                      <a:shade val="51000"/>
                      <a:satMod val="130000"/>
                    </a:schemeClr>
                  </a:gs>
                  <a:gs pos="80000">
                    <a:schemeClr val="accent4">
                      <a:tint val="77000"/>
                      <a:shade val="93000"/>
                      <a:satMod val="130000"/>
                    </a:schemeClr>
                  </a:gs>
                  <a:gs pos="100000">
                    <a:schemeClr val="accent4">
                      <a:tint val="7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>
                    <a:tint val="77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3810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'CAT 2 marks Activi'!$L$2:$L$37</c:f>
              <c:numCache>
                <c:formatCode>General</c:formatCode>
                <c:ptCount val="36"/>
                <c:pt idx="0" formatCode="0;[Red]0">
                  <c:v>22</c:v>
                </c:pt>
                <c:pt idx="1">
                  <c:v>23</c:v>
                </c:pt>
                <c:pt idx="2">
                  <c:v>20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17</c:v>
                </c:pt>
                <c:pt idx="7">
                  <c:v>20</c:v>
                </c:pt>
                <c:pt idx="8">
                  <c:v>17</c:v>
                </c:pt>
                <c:pt idx="9">
                  <c:v>19</c:v>
                </c:pt>
                <c:pt idx="10">
                  <c:v>22</c:v>
                </c:pt>
                <c:pt idx="11">
                  <c:v>22</c:v>
                </c:pt>
                <c:pt idx="12">
                  <c:v>20</c:v>
                </c:pt>
                <c:pt idx="13">
                  <c:v>21</c:v>
                </c:pt>
                <c:pt idx="14">
                  <c:v>23</c:v>
                </c:pt>
                <c:pt idx="15">
                  <c:v>19</c:v>
                </c:pt>
                <c:pt idx="16">
                  <c:v>23</c:v>
                </c:pt>
                <c:pt idx="17">
                  <c:v>22</c:v>
                </c:pt>
                <c:pt idx="18">
                  <c:v>17</c:v>
                </c:pt>
                <c:pt idx="19">
                  <c:v>19</c:v>
                </c:pt>
                <c:pt idx="20">
                  <c:v>22</c:v>
                </c:pt>
                <c:pt idx="21">
                  <c:v>22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22</c:v>
                </c:pt>
                <c:pt idx="26">
                  <c:v>24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26</c:v>
                </c:pt>
                <c:pt idx="32">
                  <c:v>24</c:v>
                </c:pt>
                <c:pt idx="33">
                  <c:v>25</c:v>
                </c:pt>
                <c:pt idx="34" formatCode="0;[Red]0">
                  <c:v>21.352941176470587</c:v>
                </c:pt>
              </c:numCache>
            </c:numRef>
          </c:xVal>
          <c:yVal>
            <c:numRef>
              <c:f>'CAT 2 marks Activi'!$M$2:$M$37</c:f>
              <c:numCache>
                <c:formatCode>General</c:formatCode>
                <c:ptCount val="36"/>
                <c:pt idx="0">
                  <c:v>30</c:v>
                </c:pt>
                <c:pt idx="1">
                  <c:v>27</c:v>
                </c:pt>
                <c:pt idx="2">
                  <c:v>24</c:v>
                </c:pt>
                <c:pt idx="3">
                  <c:v>30</c:v>
                </c:pt>
                <c:pt idx="4">
                  <c:v>28</c:v>
                </c:pt>
                <c:pt idx="5">
                  <c:v>15</c:v>
                </c:pt>
                <c:pt idx="6">
                  <c:v>29</c:v>
                </c:pt>
                <c:pt idx="7">
                  <c:v>22</c:v>
                </c:pt>
                <c:pt idx="8">
                  <c:v>21</c:v>
                </c:pt>
                <c:pt idx="9">
                  <c:v>30</c:v>
                </c:pt>
                <c:pt idx="10">
                  <c:v>25</c:v>
                </c:pt>
                <c:pt idx="11">
                  <c:v>30</c:v>
                </c:pt>
                <c:pt idx="12">
                  <c:v>30</c:v>
                </c:pt>
                <c:pt idx="13">
                  <c:v>24</c:v>
                </c:pt>
                <c:pt idx="14">
                  <c:v>25</c:v>
                </c:pt>
                <c:pt idx="15">
                  <c:v>23</c:v>
                </c:pt>
                <c:pt idx="16">
                  <c:v>28</c:v>
                </c:pt>
                <c:pt idx="17">
                  <c:v>28</c:v>
                </c:pt>
                <c:pt idx="18">
                  <c:v>10</c:v>
                </c:pt>
                <c:pt idx="19">
                  <c:v>27</c:v>
                </c:pt>
                <c:pt idx="20">
                  <c:v>30</c:v>
                </c:pt>
                <c:pt idx="21">
                  <c:v>28</c:v>
                </c:pt>
                <c:pt idx="22">
                  <c:v>23</c:v>
                </c:pt>
                <c:pt idx="23">
                  <c:v>23</c:v>
                </c:pt>
                <c:pt idx="24">
                  <c:v>27</c:v>
                </c:pt>
                <c:pt idx="25">
                  <c:v>30</c:v>
                </c:pt>
                <c:pt idx="26">
                  <c:v>30</c:v>
                </c:pt>
                <c:pt idx="27">
                  <c:v>21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30</c:v>
                </c:pt>
                <c:pt idx="32">
                  <c:v>28</c:v>
                </c:pt>
                <c:pt idx="33">
                  <c:v>19</c:v>
                </c:pt>
                <c:pt idx="34" formatCode="0;[Red]0">
                  <c:v>25.676470588235293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A7-4751-91F5-16EC37479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92128"/>
        <c:axId val="117814784"/>
      </c:scatterChart>
      <c:valAx>
        <c:axId val="1177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accent6">
                        <a:lumMod val="50000"/>
                      </a:schemeClr>
                    </a:solidFill>
                  </a:rPr>
                  <a:t>Student's engagement</a:t>
                </a:r>
              </a:p>
            </c:rich>
          </c:tx>
          <c:layout>
            <c:manualLayout>
              <c:xMode val="edge"/>
              <c:yMode val="edge"/>
              <c:x val="0.31813745942411087"/>
              <c:y val="0.89687750541265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[Red]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4784"/>
        <c:crosses val="autoZero"/>
        <c:crossBetween val="midCat"/>
      </c:valAx>
      <c:valAx>
        <c:axId val="117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accent6">
                        <a:lumMod val="50000"/>
                      </a:schemeClr>
                    </a:solidFill>
                  </a:rPr>
                  <a:t>RUBRICS EVALUATION</a:t>
                </a:r>
              </a:p>
            </c:rich>
          </c:tx>
          <c:layout>
            <c:manualLayout>
              <c:xMode val="edge"/>
              <c:yMode val="edge"/>
              <c:x val="8.8855126875374349E-3"/>
              <c:y val="0.33894945989596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92D050"/>
    </a:solidFill>
    <a:ln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6">
                    <a:lumMod val="5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 b="1" i="0" baseline="0">
                <a:solidFill>
                  <a:schemeClr val="accent6">
                    <a:lumMod val="50000"/>
                  </a:schemeClr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CONTROL GROUP- </a:t>
            </a:r>
          </a:p>
          <a:p>
            <a:pPr>
              <a:defRPr>
                <a:solidFill>
                  <a:schemeClr val="accent6">
                    <a:lumMod val="50000"/>
                  </a:schemeClr>
                </a:solidFill>
              </a:defRPr>
            </a:pPr>
            <a:r>
              <a:rPr lang="en-US" sz="1400" b="1" i="0" baseline="0">
                <a:solidFill>
                  <a:schemeClr val="accent6">
                    <a:lumMod val="50000"/>
                  </a:schemeClr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Student's Performance (SAAD)</a:t>
            </a:r>
            <a:endParaRPr lang="en-IN" sz="1400">
              <a:solidFill>
                <a:schemeClr val="accent6">
                  <a:lumMod val="50000"/>
                </a:schemeClr>
              </a:solidFill>
              <a:effectLst/>
            </a:endParaRPr>
          </a:p>
        </c:rich>
      </c:tx>
      <c:layout>
        <c:manualLayout>
          <c:xMode val="edge"/>
          <c:yMode val="edge"/>
          <c:x val="0.14150192206010548"/>
          <c:y val="2.9411673663642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6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5679133858267"/>
          <c:y val="0.29439989909728104"/>
          <c:w val="0.80151820866141721"/>
          <c:h val="0.5256073082397881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tint val="77000"/>
                      <a:shade val="51000"/>
                      <a:satMod val="130000"/>
                    </a:schemeClr>
                  </a:gs>
                  <a:gs pos="80000">
                    <a:schemeClr val="accent4">
                      <a:tint val="77000"/>
                      <a:shade val="93000"/>
                      <a:satMod val="130000"/>
                    </a:schemeClr>
                  </a:gs>
                  <a:gs pos="100000">
                    <a:schemeClr val="accent4">
                      <a:tint val="7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>
                    <a:tint val="77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3810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'CAT1'!$E$3:$E$35</c:f>
              <c:numCache>
                <c:formatCode>General</c:formatCode>
                <c:ptCount val="33"/>
                <c:pt idx="0">
                  <c:v>9</c:v>
                </c:pt>
                <c:pt idx="1">
                  <c:v>13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22</c:v>
                </c:pt>
                <c:pt idx="6">
                  <c:v>6</c:v>
                </c:pt>
                <c:pt idx="7">
                  <c:v>6</c:v>
                </c:pt>
                <c:pt idx="8">
                  <c:v>13</c:v>
                </c:pt>
                <c:pt idx="9">
                  <c:v>11</c:v>
                </c:pt>
                <c:pt idx="10">
                  <c:v>15</c:v>
                </c:pt>
                <c:pt idx="11">
                  <c:v>7</c:v>
                </c:pt>
                <c:pt idx="12">
                  <c:v>14</c:v>
                </c:pt>
                <c:pt idx="13">
                  <c:v>16</c:v>
                </c:pt>
                <c:pt idx="14">
                  <c:v>3</c:v>
                </c:pt>
                <c:pt idx="15">
                  <c:v>10</c:v>
                </c:pt>
                <c:pt idx="16">
                  <c:v>16</c:v>
                </c:pt>
                <c:pt idx="17">
                  <c:v>11</c:v>
                </c:pt>
                <c:pt idx="18">
                  <c:v>0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18</c:v>
                </c:pt>
                <c:pt idx="23">
                  <c:v>12</c:v>
                </c:pt>
                <c:pt idx="24">
                  <c:v>25</c:v>
                </c:pt>
                <c:pt idx="25">
                  <c:v>0</c:v>
                </c:pt>
                <c:pt idx="26">
                  <c:v>8</c:v>
                </c:pt>
                <c:pt idx="27">
                  <c:v>2</c:v>
                </c:pt>
                <c:pt idx="28">
                  <c:v>12</c:v>
                </c:pt>
                <c:pt idx="29">
                  <c:v>7</c:v>
                </c:pt>
                <c:pt idx="30">
                  <c:v>9</c:v>
                </c:pt>
                <c:pt idx="31">
                  <c:v>3</c:v>
                </c:pt>
                <c:pt idx="32">
                  <c:v>12</c:v>
                </c:pt>
              </c:numCache>
            </c:numRef>
          </c:xVal>
          <c:yVal>
            <c:numRef>
              <c:f>'CAT1'!$F$3:$F$35</c:f>
              <c:numCache>
                <c:formatCode>General</c:formatCode>
                <c:ptCount val="33"/>
                <c:pt idx="0">
                  <c:v>22</c:v>
                </c:pt>
                <c:pt idx="1">
                  <c:v>23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30</c:v>
                </c:pt>
                <c:pt idx="6">
                  <c:v>26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29</c:v>
                </c:pt>
                <c:pt idx="11">
                  <c:v>29</c:v>
                </c:pt>
                <c:pt idx="12">
                  <c:v>28</c:v>
                </c:pt>
                <c:pt idx="13">
                  <c:v>20</c:v>
                </c:pt>
                <c:pt idx="14">
                  <c:v>24</c:v>
                </c:pt>
                <c:pt idx="15">
                  <c:v>21</c:v>
                </c:pt>
                <c:pt idx="16">
                  <c:v>22</c:v>
                </c:pt>
                <c:pt idx="17">
                  <c:v>27</c:v>
                </c:pt>
                <c:pt idx="18">
                  <c:v>27</c:v>
                </c:pt>
                <c:pt idx="19">
                  <c:v>30</c:v>
                </c:pt>
                <c:pt idx="20">
                  <c:v>30</c:v>
                </c:pt>
                <c:pt idx="21">
                  <c:v>24</c:v>
                </c:pt>
                <c:pt idx="22">
                  <c:v>23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30</c:v>
                </c:pt>
                <c:pt idx="27">
                  <c:v>20</c:v>
                </c:pt>
                <c:pt idx="28">
                  <c:v>21</c:v>
                </c:pt>
                <c:pt idx="29">
                  <c:v>28</c:v>
                </c:pt>
                <c:pt idx="30">
                  <c:v>21</c:v>
                </c:pt>
                <c:pt idx="31">
                  <c:v>26</c:v>
                </c:pt>
                <c:pt idx="3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7-4C3B-9742-6CC4FD853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235232"/>
        <c:axId val="17602402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Predicted 20</c:v>
                </c:tx>
                <c:spPr>
                  <a:ln w="25400" cap="rnd">
                    <a:noFill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hade val="76000"/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76000"/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76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9525" cap="rnd">
                      <a:solidFill>
                        <a:schemeClr val="accent4">
                          <a:shade val="76000"/>
                        </a:schemeClr>
                      </a:solidFill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'CAT1'!$E$3:$E$35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9</c:v>
                      </c:pt>
                      <c:pt idx="1">
                        <c:v>13</c:v>
                      </c:pt>
                      <c:pt idx="2">
                        <c:v>11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22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13</c:v>
                      </c:pt>
                      <c:pt idx="9">
                        <c:v>11</c:v>
                      </c:pt>
                      <c:pt idx="10">
                        <c:v>15</c:v>
                      </c:pt>
                      <c:pt idx="11">
                        <c:v>7</c:v>
                      </c:pt>
                      <c:pt idx="12">
                        <c:v>14</c:v>
                      </c:pt>
                      <c:pt idx="13">
                        <c:v>16</c:v>
                      </c:pt>
                      <c:pt idx="14">
                        <c:v>3</c:v>
                      </c:pt>
                      <c:pt idx="15">
                        <c:v>10</c:v>
                      </c:pt>
                      <c:pt idx="16">
                        <c:v>16</c:v>
                      </c:pt>
                      <c:pt idx="17">
                        <c:v>11</c:v>
                      </c:pt>
                      <c:pt idx="18">
                        <c:v>0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12</c:v>
                      </c:pt>
                      <c:pt idx="22">
                        <c:v>18</c:v>
                      </c:pt>
                      <c:pt idx="23">
                        <c:v>12</c:v>
                      </c:pt>
                      <c:pt idx="24">
                        <c:v>25</c:v>
                      </c:pt>
                      <c:pt idx="25">
                        <c:v>0</c:v>
                      </c:pt>
                      <c:pt idx="26">
                        <c:v>8</c:v>
                      </c:pt>
                      <c:pt idx="27">
                        <c:v>2</c:v>
                      </c:pt>
                      <c:pt idx="28">
                        <c:v>12</c:v>
                      </c:pt>
                      <c:pt idx="29">
                        <c:v>7</c:v>
                      </c:pt>
                      <c:pt idx="30">
                        <c:v>9</c:v>
                      </c:pt>
                      <c:pt idx="31">
                        <c:v>3</c:v>
                      </c:pt>
                      <c:pt idx="32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'LR Activi'!$B$25:$B$57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25.445376180144255</c:v>
                      </c:pt>
                      <c:pt idx="1">
                        <c:v>25.475634785668209</c:v>
                      </c:pt>
                      <c:pt idx="2">
                        <c:v>25.460505482906232</c:v>
                      </c:pt>
                      <c:pt idx="3">
                        <c:v>25.422682226001289</c:v>
                      </c:pt>
                      <c:pt idx="4">
                        <c:v>25.422682226001289</c:v>
                      </c:pt>
                      <c:pt idx="5">
                        <c:v>25.543716648097107</c:v>
                      </c:pt>
                      <c:pt idx="6">
                        <c:v>25.422682226001289</c:v>
                      </c:pt>
                      <c:pt idx="7">
                        <c:v>25.422682226001289</c:v>
                      </c:pt>
                      <c:pt idx="8">
                        <c:v>25.475634785668209</c:v>
                      </c:pt>
                      <c:pt idx="9">
                        <c:v>25.460505482906232</c:v>
                      </c:pt>
                      <c:pt idx="10">
                        <c:v>25.490764088430186</c:v>
                      </c:pt>
                      <c:pt idx="11">
                        <c:v>25.430246877382277</c:v>
                      </c:pt>
                      <c:pt idx="12">
                        <c:v>25.483199437049198</c:v>
                      </c:pt>
                      <c:pt idx="13">
                        <c:v>25.498328739811175</c:v>
                      </c:pt>
                      <c:pt idx="14">
                        <c:v>25.399988271858323</c:v>
                      </c:pt>
                      <c:pt idx="15">
                        <c:v>25.452940831525243</c:v>
                      </c:pt>
                      <c:pt idx="16">
                        <c:v>25.498328739811175</c:v>
                      </c:pt>
                      <c:pt idx="17">
                        <c:v>25.460505482906232</c:v>
                      </c:pt>
                      <c:pt idx="18">
                        <c:v>25.377294317715357</c:v>
                      </c:pt>
                      <c:pt idx="19">
                        <c:v>25.460505482906232</c:v>
                      </c:pt>
                      <c:pt idx="20">
                        <c:v>25.460505482906232</c:v>
                      </c:pt>
                      <c:pt idx="21">
                        <c:v>25.46807013428722</c:v>
                      </c:pt>
                      <c:pt idx="22">
                        <c:v>25.513458042573152</c:v>
                      </c:pt>
                      <c:pt idx="23">
                        <c:v>25.46807013428722</c:v>
                      </c:pt>
                      <c:pt idx="24">
                        <c:v>25.566410602240072</c:v>
                      </c:pt>
                      <c:pt idx="25">
                        <c:v>25.377294317715357</c:v>
                      </c:pt>
                      <c:pt idx="26">
                        <c:v>25.437811528763266</c:v>
                      </c:pt>
                      <c:pt idx="27">
                        <c:v>25.392423620477334</c:v>
                      </c:pt>
                      <c:pt idx="28">
                        <c:v>25.46807013428722</c:v>
                      </c:pt>
                      <c:pt idx="29">
                        <c:v>25.430246877382277</c:v>
                      </c:pt>
                      <c:pt idx="30">
                        <c:v>25.445376180144255</c:v>
                      </c:pt>
                      <c:pt idx="31">
                        <c:v>25.399988271858323</c:v>
                      </c:pt>
                      <c:pt idx="32">
                        <c:v>25.46807013428722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587-4C3B-9742-6CC4FD853D06}"/>
                  </c:ext>
                </c:extLst>
              </c15:ser>
            </c15:filteredScatterSeries>
          </c:ext>
        </c:extLst>
      </c:scatterChart>
      <c:valAx>
        <c:axId val="17602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accent6">
                        <a:lumMod val="50000"/>
                      </a:schemeClr>
                    </a:solidFill>
                  </a:rPr>
                  <a:t>STUDENT'S</a:t>
                </a:r>
                <a:r>
                  <a:rPr lang="en-IN" baseline="0">
                    <a:solidFill>
                      <a:schemeClr val="accent6">
                        <a:lumMod val="50000"/>
                      </a:schemeClr>
                    </a:solidFill>
                  </a:rPr>
                  <a:t> ENGAGEMENT</a:t>
                </a:r>
                <a:endParaRPr lang="en-IN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240224"/>
        <c:crosses val="autoZero"/>
        <c:crossBetween val="midCat"/>
      </c:valAx>
      <c:valAx>
        <c:axId val="17602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accent6">
                        <a:lumMod val="50000"/>
                      </a:schemeClr>
                    </a:solidFill>
                  </a:rPr>
                  <a:t>iRUBRICS</a:t>
                </a:r>
                <a:r>
                  <a:rPr lang="en-IN" baseline="0">
                    <a:solidFill>
                      <a:schemeClr val="accent6">
                        <a:lumMod val="50000"/>
                      </a:schemeClr>
                    </a:solidFill>
                  </a:rPr>
                  <a:t> EVALUATION</a:t>
                </a:r>
                <a:endParaRPr lang="en-IN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23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2D050"/>
    </a:solidFill>
    <a:ln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'ARCS-PC &amp; ARCS'!$Q$36:$Q$69</c:f>
              <c:numCache>
                <c:formatCode>General</c:formatCode>
                <c:ptCount val="34"/>
                <c:pt idx="0">
                  <c:v>73</c:v>
                </c:pt>
                <c:pt idx="1">
                  <c:v>77</c:v>
                </c:pt>
                <c:pt idx="2">
                  <c:v>67</c:v>
                </c:pt>
                <c:pt idx="3">
                  <c:v>73</c:v>
                </c:pt>
                <c:pt idx="4">
                  <c:v>73</c:v>
                </c:pt>
                <c:pt idx="5">
                  <c:v>77</c:v>
                </c:pt>
                <c:pt idx="6">
                  <c:v>57</c:v>
                </c:pt>
                <c:pt idx="7">
                  <c:v>67</c:v>
                </c:pt>
                <c:pt idx="8">
                  <c:v>57</c:v>
                </c:pt>
                <c:pt idx="9">
                  <c:v>63</c:v>
                </c:pt>
                <c:pt idx="10">
                  <c:v>73</c:v>
                </c:pt>
                <c:pt idx="11">
                  <c:v>73</c:v>
                </c:pt>
                <c:pt idx="12">
                  <c:v>67</c:v>
                </c:pt>
                <c:pt idx="13">
                  <c:v>70</c:v>
                </c:pt>
                <c:pt idx="14">
                  <c:v>77</c:v>
                </c:pt>
                <c:pt idx="15">
                  <c:v>63</c:v>
                </c:pt>
                <c:pt idx="16">
                  <c:v>77</c:v>
                </c:pt>
                <c:pt idx="17">
                  <c:v>73</c:v>
                </c:pt>
                <c:pt idx="18">
                  <c:v>57</c:v>
                </c:pt>
                <c:pt idx="19">
                  <c:v>63</c:v>
                </c:pt>
                <c:pt idx="20">
                  <c:v>73</c:v>
                </c:pt>
                <c:pt idx="21">
                  <c:v>73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73</c:v>
                </c:pt>
                <c:pt idx="26">
                  <c:v>80</c:v>
                </c:pt>
                <c:pt idx="27">
                  <c:v>63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87</c:v>
                </c:pt>
                <c:pt idx="32">
                  <c:v>80</c:v>
                </c:pt>
                <c:pt idx="33">
                  <c:v>83</c:v>
                </c:pt>
              </c:numCache>
            </c:numRef>
          </c:xVal>
          <c:yVal>
            <c:numRef>
              <c:f>'LR CAT'!$C$25:$C$58</c:f>
              <c:numCache>
                <c:formatCode>General</c:formatCode>
                <c:ptCount val="34"/>
                <c:pt idx="0">
                  <c:v>-1.6833639057429099</c:v>
                </c:pt>
                <c:pt idx="1">
                  <c:v>-0.51051220544659337</c:v>
                </c:pt>
                <c:pt idx="2">
                  <c:v>2.0573585438126134</c:v>
                </c:pt>
                <c:pt idx="3">
                  <c:v>0.31663609425709005</c:v>
                </c:pt>
                <c:pt idx="4">
                  <c:v>-2.6833639057429099</c:v>
                </c:pt>
                <c:pt idx="5">
                  <c:v>-2.5105122054465934</c:v>
                </c:pt>
                <c:pt idx="6">
                  <c:v>7.6252292930718211</c:v>
                </c:pt>
                <c:pt idx="7">
                  <c:v>-2.9426414561873866</c:v>
                </c:pt>
                <c:pt idx="8">
                  <c:v>-3.3747707069281789</c:v>
                </c:pt>
                <c:pt idx="9">
                  <c:v>1.8845068435162968</c:v>
                </c:pt>
                <c:pt idx="10">
                  <c:v>0.31663609425709005</c:v>
                </c:pt>
                <c:pt idx="11">
                  <c:v>3.3166360942570901</c:v>
                </c:pt>
                <c:pt idx="12">
                  <c:v>-1.9426414561873866</c:v>
                </c:pt>
                <c:pt idx="13">
                  <c:v>2.1869973190348517</c:v>
                </c:pt>
                <c:pt idx="14">
                  <c:v>4.4894877945534066</c:v>
                </c:pt>
                <c:pt idx="15">
                  <c:v>-5.1154931564837032</c:v>
                </c:pt>
                <c:pt idx="16">
                  <c:v>0.48948779455340663</c:v>
                </c:pt>
                <c:pt idx="17">
                  <c:v>4.3166360942570901</c:v>
                </c:pt>
                <c:pt idx="18">
                  <c:v>-0.37477070692817893</c:v>
                </c:pt>
                <c:pt idx="19">
                  <c:v>-7.1154931564837032</c:v>
                </c:pt>
                <c:pt idx="20">
                  <c:v>0.31663609425709005</c:v>
                </c:pt>
                <c:pt idx="21">
                  <c:v>0.31663609425709005</c:v>
                </c:pt>
                <c:pt idx="22">
                  <c:v>1.0573585438126134</c:v>
                </c:pt>
                <c:pt idx="23">
                  <c:v>5.1869973190348517</c:v>
                </c:pt>
                <c:pt idx="24">
                  <c:v>1.3166360942570901</c:v>
                </c:pt>
                <c:pt idx="25">
                  <c:v>10.31663609425709</c:v>
                </c:pt>
                <c:pt idx="26">
                  <c:v>-6.3808734302243559</c:v>
                </c:pt>
                <c:pt idx="27">
                  <c:v>-2.1154931564837032</c:v>
                </c:pt>
                <c:pt idx="28">
                  <c:v>-5.6833639057429099</c:v>
                </c:pt>
                <c:pt idx="29">
                  <c:v>1.3166360942570901</c:v>
                </c:pt>
                <c:pt idx="30">
                  <c:v>-1.6833639057429099</c:v>
                </c:pt>
                <c:pt idx="31">
                  <c:v>-7.8382954705801033E-2</c:v>
                </c:pt>
                <c:pt idx="32">
                  <c:v>-4.3808734302243559</c:v>
                </c:pt>
                <c:pt idx="33">
                  <c:v>1.7487653449978815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28-48F1-9CEF-471C81824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29808"/>
        <c:axId val="535134800"/>
      </c:scatterChart>
      <c:valAx>
        <c:axId val="53512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5134800"/>
        <c:crosses val="autoZero"/>
        <c:crossBetween val="midCat"/>
      </c:valAx>
      <c:valAx>
        <c:axId val="535134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5129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'ARCS-PC &amp; ARCS'!$Q$36:$Q$69</c:f>
              <c:numCache>
                <c:formatCode>General</c:formatCode>
                <c:ptCount val="34"/>
                <c:pt idx="0">
                  <c:v>73</c:v>
                </c:pt>
                <c:pt idx="1">
                  <c:v>77</c:v>
                </c:pt>
                <c:pt idx="2">
                  <c:v>67</c:v>
                </c:pt>
                <c:pt idx="3">
                  <c:v>73</c:v>
                </c:pt>
                <c:pt idx="4">
                  <c:v>73</c:v>
                </c:pt>
                <c:pt idx="5">
                  <c:v>77</c:v>
                </c:pt>
                <c:pt idx="6">
                  <c:v>57</c:v>
                </c:pt>
                <c:pt idx="7">
                  <c:v>67</c:v>
                </c:pt>
                <c:pt idx="8">
                  <c:v>57</c:v>
                </c:pt>
                <c:pt idx="9">
                  <c:v>63</c:v>
                </c:pt>
                <c:pt idx="10">
                  <c:v>73</c:v>
                </c:pt>
                <c:pt idx="11">
                  <c:v>73</c:v>
                </c:pt>
                <c:pt idx="12">
                  <c:v>67</c:v>
                </c:pt>
                <c:pt idx="13">
                  <c:v>70</c:v>
                </c:pt>
                <c:pt idx="14">
                  <c:v>77</c:v>
                </c:pt>
                <c:pt idx="15">
                  <c:v>63</c:v>
                </c:pt>
                <c:pt idx="16">
                  <c:v>77</c:v>
                </c:pt>
                <c:pt idx="17">
                  <c:v>73</c:v>
                </c:pt>
                <c:pt idx="18">
                  <c:v>57</c:v>
                </c:pt>
                <c:pt idx="19">
                  <c:v>63</c:v>
                </c:pt>
                <c:pt idx="20">
                  <c:v>73</c:v>
                </c:pt>
                <c:pt idx="21">
                  <c:v>73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73</c:v>
                </c:pt>
                <c:pt idx="26">
                  <c:v>80</c:v>
                </c:pt>
                <c:pt idx="27">
                  <c:v>63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87</c:v>
                </c:pt>
                <c:pt idx="32">
                  <c:v>80</c:v>
                </c:pt>
                <c:pt idx="33">
                  <c:v>83</c:v>
                </c:pt>
              </c:numCache>
            </c:numRef>
          </c:xVal>
          <c:yVal>
            <c:numRef>
              <c:f>'ARCS-PC &amp; ARCS'!$Q$2:$Q$35</c:f>
              <c:numCache>
                <c:formatCode>General</c:formatCode>
                <c:ptCount val="34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15</c:v>
                </c:pt>
                <c:pt idx="7">
                  <c:v>4</c:v>
                </c:pt>
                <c:pt idx="8">
                  <c:v>4</c:v>
                </c:pt>
                <c:pt idx="9">
                  <c:v>9</c:v>
                </c:pt>
                <c:pt idx="10">
                  <c:v>7</c:v>
                </c:pt>
                <c:pt idx="11">
                  <c:v>10</c:v>
                </c:pt>
                <c:pt idx="12">
                  <c:v>5</c:v>
                </c:pt>
                <c:pt idx="13">
                  <c:v>9</c:v>
                </c:pt>
                <c:pt idx="14">
                  <c:v>11</c:v>
                </c:pt>
                <c:pt idx="15">
                  <c:v>2</c:v>
                </c:pt>
                <c:pt idx="16">
                  <c:v>7</c:v>
                </c:pt>
                <c:pt idx="17">
                  <c:v>11</c:v>
                </c:pt>
                <c:pt idx="18">
                  <c:v>7</c:v>
                </c:pt>
                <c:pt idx="19">
                  <c:v>0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12</c:v>
                </c:pt>
                <c:pt idx="24">
                  <c:v>8</c:v>
                </c:pt>
                <c:pt idx="25">
                  <c:v>17</c:v>
                </c:pt>
                <c:pt idx="26">
                  <c:v>0</c:v>
                </c:pt>
                <c:pt idx="27">
                  <c:v>5</c:v>
                </c:pt>
                <c:pt idx="28">
                  <c:v>1</c:v>
                </c:pt>
                <c:pt idx="29">
                  <c:v>8</c:v>
                </c:pt>
                <c:pt idx="30">
                  <c:v>5</c:v>
                </c:pt>
                <c:pt idx="31">
                  <c:v>6</c:v>
                </c:pt>
                <c:pt idx="32">
                  <c:v>2</c:v>
                </c:pt>
                <c:pt idx="3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7D-4DB1-9269-27F50A0316B7}"/>
            </c:ext>
          </c:extLst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'ARCS-PC &amp; ARCS'!$Q$36:$Q$69</c:f>
              <c:numCache>
                <c:formatCode>General</c:formatCode>
                <c:ptCount val="34"/>
                <c:pt idx="0">
                  <c:v>73</c:v>
                </c:pt>
                <c:pt idx="1">
                  <c:v>77</c:v>
                </c:pt>
                <c:pt idx="2">
                  <c:v>67</c:v>
                </c:pt>
                <c:pt idx="3">
                  <c:v>73</c:v>
                </c:pt>
                <c:pt idx="4">
                  <c:v>73</c:v>
                </c:pt>
                <c:pt idx="5">
                  <c:v>77</c:v>
                </c:pt>
                <c:pt idx="6">
                  <c:v>57</c:v>
                </c:pt>
                <c:pt idx="7">
                  <c:v>67</c:v>
                </c:pt>
                <c:pt idx="8">
                  <c:v>57</c:v>
                </c:pt>
                <c:pt idx="9">
                  <c:v>63</c:v>
                </c:pt>
                <c:pt idx="10">
                  <c:v>73</c:v>
                </c:pt>
                <c:pt idx="11">
                  <c:v>73</c:v>
                </c:pt>
                <c:pt idx="12">
                  <c:v>67</c:v>
                </c:pt>
                <c:pt idx="13">
                  <c:v>70</c:v>
                </c:pt>
                <c:pt idx="14">
                  <c:v>77</c:v>
                </c:pt>
                <c:pt idx="15">
                  <c:v>63</c:v>
                </c:pt>
                <c:pt idx="16">
                  <c:v>77</c:v>
                </c:pt>
                <c:pt idx="17">
                  <c:v>73</c:v>
                </c:pt>
                <c:pt idx="18">
                  <c:v>57</c:v>
                </c:pt>
                <c:pt idx="19">
                  <c:v>63</c:v>
                </c:pt>
                <c:pt idx="20">
                  <c:v>73</c:v>
                </c:pt>
                <c:pt idx="21">
                  <c:v>73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73</c:v>
                </c:pt>
                <c:pt idx="26">
                  <c:v>80</c:v>
                </c:pt>
                <c:pt idx="27">
                  <c:v>63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87</c:v>
                </c:pt>
                <c:pt idx="32">
                  <c:v>80</c:v>
                </c:pt>
                <c:pt idx="33">
                  <c:v>83</c:v>
                </c:pt>
              </c:numCache>
            </c:numRef>
          </c:xVal>
          <c:yVal>
            <c:numRef>
              <c:f>'LR CAT'!$B$25:$B$58</c:f>
              <c:numCache>
                <c:formatCode>General</c:formatCode>
                <c:ptCount val="34"/>
                <c:pt idx="0">
                  <c:v>6.6833639057429099</c:v>
                </c:pt>
                <c:pt idx="1">
                  <c:v>6.5105122054465934</c:v>
                </c:pt>
                <c:pt idx="2">
                  <c:v>6.9426414561873866</c:v>
                </c:pt>
                <c:pt idx="3">
                  <c:v>6.6833639057429099</c:v>
                </c:pt>
                <c:pt idx="4">
                  <c:v>6.6833639057429099</c:v>
                </c:pt>
                <c:pt idx="5">
                  <c:v>6.5105122054465934</c:v>
                </c:pt>
                <c:pt idx="6">
                  <c:v>7.3747707069281789</c:v>
                </c:pt>
                <c:pt idx="7">
                  <c:v>6.9426414561873866</c:v>
                </c:pt>
                <c:pt idx="8">
                  <c:v>7.3747707069281789</c:v>
                </c:pt>
                <c:pt idx="9">
                  <c:v>7.1154931564837032</c:v>
                </c:pt>
                <c:pt idx="10">
                  <c:v>6.6833639057429099</c:v>
                </c:pt>
                <c:pt idx="11">
                  <c:v>6.6833639057429099</c:v>
                </c:pt>
                <c:pt idx="12">
                  <c:v>6.9426414561873866</c:v>
                </c:pt>
                <c:pt idx="13">
                  <c:v>6.8130026809651483</c:v>
                </c:pt>
                <c:pt idx="14">
                  <c:v>6.5105122054465934</c:v>
                </c:pt>
                <c:pt idx="15">
                  <c:v>7.1154931564837032</c:v>
                </c:pt>
                <c:pt idx="16">
                  <c:v>6.5105122054465934</c:v>
                </c:pt>
                <c:pt idx="17">
                  <c:v>6.6833639057429099</c:v>
                </c:pt>
                <c:pt idx="18">
                  <c:v>7.3747707069281789</c:v>
                </c:pt>
                <c:pt idx="19">
                  <c:v>7.1154931564837032</c:v>
                </c:pt>
                <c:pt idx="20">
                  <c:v>6.6833639057429099</c:v>
                </c:pt>
                <c:pt idx="21">
                  <c:v>6.6833639057429099</c:v>
                </c:pt>
                <c:pt idx="22">
                  <c:v>6.9426414561873866</c:v>
                </c:pt>
                <c:pt idx="23">
                  <c:v>6.8130026809651483</c:v>
                </c:pt>
                <c:pt idx="24">
                  <c:v>6.6833639057429099</c:v>
                </c:pt>
                <c:pt idx="25">
                  <c:v>6.6833639057429099</c:v>
                </c:pt>
                <c:pt idx="26">
                  <c:v>6.3808734302243559</c:v>
                </c:pt>
                <c:pt idx="27">
                  <c:v>7.1154931564837032</c:v>
                </c:pt>
                <c:pt idx="28">
                  <c:v>6.6833639057429099</c:v>
                </c:pt>
                <c:pt idx="29">
                  <c:v>6.6833639057429099</c:v>
                </c:pt>
                <c:pt idx="30">
                  <c:v>6.6833639057429099</c:v>
                </c:pt>
                <c:pt idx="31">
                  <c:v>6.078382954705801</c:v>
                </c:pt>
                <c:pt idx="32">
                  <c:v>6.3808734302243559</c:v>
                </c:pt>
                <c:pt idx="33">
                  <c:v>6.2512346550021185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7D-4DB1-9269-27F50A031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651696"/>
        <c:axId val="2066653360"/>
      </c:scatterChart>
      <c:valAx>
        <c:axId val="206665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653360"/>
        <c:crosses val="autoZero"/>
        <c:crossBetween val="midCat"/>
      </c:valAx>
      <c:valAx>
        <c:axId val="2066653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6516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Comparison of pre- and post-scores for SAAD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782076036181428E-2"/>
          <c:y val="0.15502612330198537"/>
          <c:w val="0.90872545117753512"/>
          <c:h val="0.6523996412674121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'Pre and Post'!$G$1</c:f>
              <c:strCache>
                <c:ptCount val="1"/>
                <c:pt idx="0">
                  <c:v>Postscore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'Pre and Post'!$G$2:$G$44</c:f>
              <c:numCache>
                <c:formatCode>General</c:formatCode>
                <c:ptCount val="43"/>
                <c:pt idx="0">
                  <c:v>21.666666666666668</c:v>
                </c:pt>
                <c:pt idx="1">
                  <c:v>18</c:v>
                </c:pt>
                <c:pt idx="2">
                  <c:v>20</c:v>
                </c:pt>
                <c:pt idx="3">
                  <c:v>20.5</c:v>
                </c:pt>
                <c:pt idx="4">
                  <c:v>20.5</c:v>
                </c:pt>
                <c:pt idx="5">
                  <c:v>22.5</c:v>
                </c:pt>
                <c:pt idx="6">
                  <c:v>22</c:v>
                </c:pt>
                <c:pt idx="7">
                  <c:v>21</c:v>
                </c:pt>
                <c:pt idx="8">
                  <c:v>22.333333333333332</c:v>
                </c:pt>
                <c:pt idx="9">
                  <c:v>17</c:v>
                </c:pt>
                <c:pt idx="10">
                  <c:v>22.142857142857142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6E-45EF-9C93-578B609C9645}"/>
            </c:ext>
          </c:extLst>
        </c:ser>
        <c:ser>
          <c:idx val="0"/>
          <c:order val="1"/>
          <c:tx>
            <c:strRef>
              <c:f>'Pre and Post'!$F$1</c:f>
              <c:strCache>
                <c:ptCount val="1"/>
                <c:pt idx="0">
                  <c:v>Prescore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'Pre and Post'!$F$2:$F$44</c:f>
              <c:numCache>
                <c:formatCode>General</c:formatCode>
                <c:ptCount val="43"/>
                <c:pt idx="0">
                  <c:v>9.25</c:v>
                </c:pt>
                <c:pt idx="1">
                  <c:v>9.25</c:v>
                </c:pt>
                <c:pt idx="2">
                  <c:v>12.5</c:v>
                </c:pt>
                <c:pt idx="3">
                  <c:v>15.5</c:v>
                </c:pt>
                <c:pt idx="4">
                  <c:v>9.3333333333333339</c:v>
                </c:pt>
                <c:pt idx="5">
                  <c:v>8.5</c:v>
                </c:pt>
                <c:pt idx="6">
                  <c:v>7</c:v>
                </c:pt>
                <c:pt idx="7">
                  <c:v>5.5</c:v>
                </c:pt>
                <c:pt idx="8">
                  <c:v>15.333333333333334</c:v>
                </c:pt>
                <c:pt idx="9">
                  <c:v>11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6E-45EF-9C93-578B609C9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78399"/>
        <c:axId val="623278815"/>
      </c:scatterChart>
      <c:valAx>
        <c:axId val="623278399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78815"/>
        <c:crosses val="autoZero"/>
        <c:crossBetween val="midCat"/>
      </c:valAx>
      <c:valAx>
        <c:axId val="623278815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78399"/>
        <c:crossesAt val="2"/>
        <c:crossBetween val="midCat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1</xdr:row>
      <xdr:rowOff>19050</xdr:rowOff>
    </xdr:from>
    <xdr:to>
      <xdr:col>10</xdr:col>
      <xdr:colOff>558800</xdr:colOff>
      <xdr:row>11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3E3C7-EEDA-43E8-AC21-C72AB8591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C73CD2-133E-41E9-8CE5-8277817CD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0</xdr:row>
      <xdr:rowOff>0</xdr:rowOff>
    </xdr:from>
    <xdr:to>
      <xdr:col>26</xdr:col>
      <xdr:colOff>76200</xdr:colOff>
      <xdr:row>13</xdr:row>
      <xdr:rowOff>172720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601980</xdr:colOff>
      <xdr:row>16</xdr:row>
      <xdr:rowOff>107950</xdr:rowOff>
    </xdr:from>
    <xdr:to>
      <xdr:col>26</xdr:col>
      <xdr:colOff>373380</xdr:colOff>
      <xdr:row>30</xdr:row>
      <xdr:rowOff>78740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16</xdr:col>
      <xdr:colOff>285750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BD9E2-669B-4362-9392-D707DA7A1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16</xdr:col>
      <xdr:colOff>463550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E0C63C-7CED-46A5-A7F5-76A188566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6C1BA1-0B1A-4F05-80F8-8B0E2C272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10</xdr:row>
      <xdr:rowOff>120650</xdr:rowOff>
    </xdr:from>
    <xdr:to>
      <xdr:col>16</xdr:col>
      <xdr:colOff>457200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CF567D-FEE6-401C-98A2-6F3DD2FA0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387351</xdr:colOff>
      <xdr:row>8</xdr:row>
      <xdr:rowOff>117475</xdr:rowOff>
    </xdr:from>
    <xdr:to>
      <xdr:col>16</xdr:col>
      <xdr:colOff>38100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935B6-1375-76FB-5179-8FEE28742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7"/>
  <sheetViews>
    <sheetView topLeftCell="B1" workbookViewId="0">
      <selection activeCell="Q9" sqref="Q9"/>
    </sheetView>
  </sheetViews>
  <sheetFormatPr defaultRowHeight="14.5" x14ac:dyDescent="0.35"/>
  <cols>
    <col min="1" max="1" width="26.08984375" customWidth="1"/>
    <col min="2" max="2" width="11.1796875" customWidth="1"/>
    <col min="3" max="3" width="11.81640625" customWidth="1"/>
    <col min="4" max="4" width="11.1796875" customWidth="1"/>
    <col min="5" max="5" width="10.08984375" style="5" customWidth="1"/>
    <col min="6" max="6" width="10.81640625" style="5" customWidth="1"/>
    <col min="7" max="7" width="9.81640625" style="5" customWidth="1"/>
    <col min="8" max="8" width="13.1796875" style="5" customWidth="1"/>
    <col min="9" max="9" width="11.6328125" style="5" customWidth="1"/>
    <col min="10" max="10" width="10" style="5" customWidth="1"/>
    <col min="11" max="11" width="12.453125" style="5" customWidth="1"/>
    <col min="12" max="12" width="8.90625" style="5"/>
  </cols>
  <sheetData>
    <row r="1" spans="1:15" x14ac:dyDescent="0.35">
      <c r="A1" s="4" t="s">
        <v>0</v>
      </c>
      <c r="B1" s="4" t="s">
        <v>1</v>
      </c>
      <c r="C1" s="4" t="s">
        <v>3</v>
      </c>
      <c r="D1" s="4" t="s">
        <v>2</v>
      </c>
      <c r="E1" s="4" t="s">
        <v>74</v>
      </c>
      <c r="F1" s="4" t="s">
        <v>75</v>
      </c>
      <c r="G1" s="4" t="s">
        <v>76</v>
      </c>
      <c r="H1" s="4" t="s">
        <v>77</v>
      </c>
      <c r="I1" s="4" t="s">
        <v>78</v>
      </c>
      <c r="J1" s="4" t="s">
        <v>79</v>
      </c>
      <c r="K1" s="4" t="s">
        <v>80</v>
      </c>
      <c r="L1" s="4" t="s">
        <v>81</v>
      </c>
      <c r="M1" s="4" t="s">
        <v>83</v>
      </c>
    </row>
    <row r="2" spans="1:15" ht="15.5" x14ac:dyDescent="0.35">
      <c r="A2" s="1" t="s">
        <v>4</v>
      </c>
      <c r="B2" s="1" t="s">
        <v>5</v>
      </c>
      <c r="C2" s="3" t="s">
        <v>73</v>
      </c>
      <c r="D2" s="1" t="s">
        <v>6</v>
      </c>
      <c r="E2" s="6">
        <v>3</v>
      </c>
      <c r="F2" s="6">
        <v>3</v>
      </c>
      <c r="G2" s="6">
        <v>1</v>
      </c>
      <c r="H2" s="6">
        <v>3</v>
      </c>
      <c r="I2" s="6">
        <v>4</v>
      </c>
      <c r="J2" s="6">
        <v>4</v>
      </c>
      <c r="K2" s="6">
        <v>4</v>
      </c>
      <c r="L2" s="12">
        <f t="shared" ref="L2:L35" si="0">SUM(E2:K2)</f>
        <v>22</v>
      </c>
      <c r="M2" s="6">
        <v>30</v>
      </c>
    </row>
    <row r="3" spans="1:15" ht="15.5" x14ac:dyDescent="0.35">
      <c r="A3" s="1" t="s">
        <v>7</v>
      </c>
      <c r="B3" s="1" t="s">
        <v>8</v>
      </c>
      <c r="C3" s="3" t="s">
        <v>73</v>
      </c>
      <c r="D3" s="1" t="s">
        <v>6</v>
      </c>
      <c r="E3" s="6">
        <v>4</v>
      </c>
      <c r="F3" s="6">
        <v>3</v>
      </c>
      <c r="G3" s="6">
        <v>2</v>
      </c>
      <c r="H3" s="6">
        <v>3</v>
      </c>
      <c r="I3" s="6">
        <v>4</v>
      </c>
      <c r="J3" s="6">
        <v>4</v>
      </c>
      <c r="K3" s="6">
        <v>3</v>
      </c>
      <c r="L3" s="9">
        <f t="shared" si="0"/>
        <v>23</v>
      </c>
      <c r="M3" s="6">
        <v>27</v>
      </c>
    </row>
    <row r="4" spans="1:15" ht="15.5" x14ac:dyDescent="0.35">
      <c r="A4" s="1" t="s">
        <v>9</v>
      </c>
      <c r="B4" s="1" t="s">
        <v>10</v>
      </c>
      <c r="C4" s="3" t="s">
        <v>73</v>
      </c>
      <c r="D4" s="1" t="s">
        <v>6</v>
      </c>
      <c r="E4" s="6">
        <v>2</v>
      </c>
      <c r="F4" s="6">
        <v>3</v>
      </c>
      <c r="G4" s="6">
        <v>4</v>
      </c>
      <c r="H4" s="6">
        <v>2</v>
      </c>
      <c r="I4" s="6">
        <v>3</v>
      </c>
      <c r="J4" s="6">
        <v>3</v>
      </c>
      <c r="K4" s="6">
        <v>3</v>
      </c>
      <c r="L4" s="9">
        <f t="shared" si="0"/>
        <v>20</v>
      </c>
      <c r="M4" s="6">
        <v>24</v>
      </c>
    </row>
    <row r="5" spans="1:15" ht="15.5" x14ac:dyDescent="0.35">
      <c r="A5" s="1" t="s">
        <v>11</v>
      </c>
      <c r="B5" s="1" t="s">
        <v>12</v>
      </c>
      <c r="C5" s="3" t="s">
        <v>73</v>
      </c>
      <c r="D5" s="1" t="s">
        <v>6</v>
      </c>
      <c r="E5" s="6">
        <v>4</v>
      </c>
      <c r="F5" s="6">
        <v>4</v>
      </c>
      <c r="G5" s="6">
        <v>2</v>
      </c>
      <c r="H5" s="6">
        <v>1</v>
      </c>
      <c r="I5" s="6">
        <v>4</v>
      </c>
      <c r="J5" s="6">
        <v>3</v>
      </c>
      <c r="K5" s="6">
        <v>4</v>
      </c>
      <c r="L5" s="11">
        <f t="shared" si="0"/>
        <v>22</v>
      </c>
      <c r="M5" s="6">
        <v>30</v>
      </c>
    </row>
    <row r="6" spans="1:15" ht="15.5" x14ac:dyDescent="0.35">
      <c r="A6" s="1" t="s">
        <v>13</v>
      </c>
      <c r="B6" s="1" t="s">
        <v>14</v>
      </c>
      <c r="C6" s="3" t="s">
        <v>73</v>
      </c>
      <c r="D6" s="1" t="s">
        <v>6</v>
      </c>
      <c r="E6" s="6">
        <v>3</v>
      </c>
      <c r="F6" s="6">
        <v>4</v>
      </c>
      <c r="G6" s="6">
        <v>3</v>
      </c>
      <c r="H6" s="6">
        <v>3</v>
      </c>
      <c r="I6" s="6">
        <v>3</v>
      </c>
      <c r="J6" s="6">
        <v>4</v>
      </c>
      <c r="K6" s="6">
        <v>2</v>
      </c>
      <c r="L6" s="10">
        <f t="shared" si="0"/>
        <v>22</v>
      </c>
      <c r="M6" s="6">
        <v>28</v>
      </c>
    </row>
    <row r="7" spans="1:15" ht="15.5" x14ac:dyDescent="0.35">
      <c r="A7" s="1" t="s">
        <v>15</v>
      </c>
      <c r="B7" s="1" t="s">
        <v>16</v>
      </c>
      <c r="C7" s="3" t="s">
        <v>73</v>
      </c>
      <c r="D7" s="1" t="s">
        <v>6</v>
      </c>
      <c r="E7" s="6">
        <v>4</v>
      </c>
      <c r="F7" s="6">
        <v>3</v>
      </c>
      <c r="G7" s="6">
        <v>3</v>
      </c>
      <c r="H7" s="6">
        <v>2</v>
      </c>
      <c r="I7" s="6">
        <v>4</v>
      </c>
      <c r="J7" s="6">
        <v>3</v>
      </c>
      <c r="K7" s="6">
        <v>4</v>
      </c>
      <c r="L7" s="10">
        <f t="shared" si="0"/>
        <v>23</v>
      </c>
      <c r="M7" s="6">
        <v>15</v>
      </c>
    </row>
    <row r="8" spans="1:15" ht="15.5" x14ac:dyDescent="0.35">
      <c r="A8" s="1" t="s">
        <v>17</v>
      </c>
      <c r="B8" s="1" t="s">
        <v>18</v>
      </c>
      <c r="C8" s="3" t="s">
        <v>73</v>
      </c>
      <c r="D8" s="1" t="s">
        <v>6</v>
      </c>
      <c r="E8" s="6">
        <v>3</v>
      </c>
      <c r="F8" s="6">
        <v>3</v>
      </c>
      <c r="G8" s="6">
        <v>2</v>
      </c>
      <c r="H8" s="6">
        <v>1</v>
      </c>
      <c r="I8" s="6">
        <v>2</v>
      </c>
      <c r="J8" s="6">
        <v>4</v>
      </c>
      <c r="K8" s="6">
        <v>2</v>
      </c>
      <c r="L8" s="10">
        <f t="shared" si="0"/>
        <v>17</v>
      </c>
      <c r="M8" s="6">
        <v>29</v>
      </c>
      <c r="O8">
        <f>SLOPE(M2:M35,L2:L35)</f>
        <v>0.69108527131782926</v>
      </c>
    </row>
    <row r="9" spans="1:15" ht="15.5" x14ac:dyDescent="0.35">
      <c r="A9" s="1" t="s">
        <v>19</v>
      </c>
      <c r="B9" s="1" t="s">
        <v>20</v>
      </c>
      <c r="C9" s="3" t="s">
        <v>73</v>
      </c>
      <c r="D9" s="1" t="s">
        <v>6</v>
      </c>
      <c r="E9" s="6">
        <v>2</v>
      </c>
      <c r="F9" s="6">
        <v>2</v>
      </c>
      <c r="G9" s="6">
        <v>1</v>
      </c>
      <c r="H9" s="6">
        <v>4</v>
      </c>
      <c r="I9" s="6">
        <v>4</v>
      </c>
      <c r="J9" s="6">
        <v>3</v>
      </c>
      <c r="K9" s="6">
        <v>4</v>
      </c>
      <c r="L9" s="10">
        <f t="shared" si="0"/>
        <v>20</v>
      </c>
      <c r="M9" s="6">
        <v>22</v>
      </c>
    </row>
    <row r="10" spans="1:15" ht="15.5" x14ac:dyDescent="0.35">
      <c r="A10" s="1" t="s">
        <v>21</v>
      </c>
      <c r="B10" s="1" t="s">
        <v>22</v>
      </c>
      <c r="C10" s="3" t="s">
        <v>73</v>
      </c>
      <c r="D10" s="1" t="s">
        <v>6</v>
      </c>
      <c r="E10" s="6">
        <v>2</v>
      </c>
      <c r="F10" s="6">
        <v>4</v>
      </c>
      <c r="G10" s="6">
        <v>4</v>
      </c>
      <c r="H10" s="6">
        <v>1</v>
      </c>
      <c r="I10" s="6">
        <v>2</v>
      </c>
      <c r="J10" s="6">
        <v>2</v>
      </c>
      <c r="K10" s="6">
        <v>2</v>
      </c>
      <c r="L10" s="10">
        <f t="shared" si="0"/>
        <v>17</v>
      </c>
      <c r="M10" s="6">
        <v>21</v>
      </c>
    </row>
    <row r="11" spans="1:15" ht="15.5" x14ac:dyDescent="0.35">
      <c r="A11" s="1" t="s">
        <v>23</v>
      </c>
      <c r="B11" s="1" t="s">
        <v>24</v>
      </c>
      <c r="C11" s="3" t="s">
        <v>73</v>
      </c>
      <c r="D11" s="1" t="s">
        <v>6</v>
      </c>
      <c r="E11" s="6">
        <v>1</v>
      </c>
      <c r="F11" s="6">
        <v>2</v>
      </c>
      <c r="G11" s="6">
        <v>3</v>
      </c>
      <c r="H11" s="6">
        <v>3</v>
      </c>
      <c r="I11" s="6">
        <v>3</v>
      </c>
      <c r="J11" s="6">
        <v>3</v>
      </c>
      <c r="K11" s="6">
        <v>4</v>
      </c>
      <c r="L11" s="10">
        <f t="shared" si="0"/>
        <v>19</v>
      </c>
      <c r="M11" s="6">
        <v>30</v>
      </c>
    </row>
    <row r="12" spans="1:15" ht="15.5" x14ac:dyDescent="0.35">
      <c r="A12" s="1" t="s">
        <v>25</v>
      </c>
      <c r="B12" s="1" t="s">
        <v>26</v>
      </c>
      <c r="C12" s="3" t="s">
        <v>73</v>
      </c>
      <c r="D12" s="1" t="s">
        <v>6</v>
      </c>
      <c r="E12" s="6">
        <v>4</v>
      </c>
      <c r="F12" s="6">
        <v>3</v>
      </c>
      <c r="G12" s="6">
        <v>3</v>
      </c>
      <c r="H12" s="6">
        <v>2</v>
      </c>
      <c r="I12" s="6">
        <v>3</v>
      </c>
      <c r="J12" s="6">
        <v>4</v>
      </c>
      <c r="K12" s="6">
        <v>3</v>
      </c>
      <c r="L12" s="10">
        <f t="shared" si="0"/>
        <v>22</v>
      </c>
      <c r="M12" s="6">
        <v>25</v>
      </c>
    </row>
    <row r="13" spans="1:15" ht="15.5" x14ac:dyDescent="0.35">
      <c r="A13" s="1" t="s">
        <v>27</v>
      </c>
      <c r="B13" s="1" t="s">
        <v>28</v>
      </c>
      <c r="C13" s="3" t="s">
        <v>73</v>
      </c>
      <c r="D13" s="1" t="s">
        <v>6</v>
      </c>
      <c r="E13" s="6">
        <v>3</v>
      </c>
      <c r="F13" s="6">
        <v>4</v>
      </c>
      <c r="G13" s="6">
        <v>2</v>
      </c>
      <c r="H13" s="6">
        <v>4</v>
      </c>
      <c r="I13" s="6">
        <v>4</v>
      </c>
      <c r="J13" s="6">
        <v>1</v>
      </c>
      <c r="K13" s="6">
        <v>4</v>
      </c>
      <c r="L13" s="10">
        <f t="shared" si="0"/>
        <v>22</v>
      </c>
      <c r="M13" s="6">
        <v>30</v>
      </c>
    </row>
    <row r="14" spans="1:15" ht="15.5" x14ac:dyDescent="0.35">
      <c r="A14" s="1" t="s">
        <v>29</v>
      </c>
      <c r="B14" s="1" t="s">
        <v>30</v>
      </c>
      <c r="C14" s="3" t="s">
        <v>73</v>
      </c>
      <c r="D14" s="1" t="s">
        <v>6</v>
      </c>
      <c r="E14" s="6">
        <v>4</v>
      </c>
      <c r="F14" s="6">
        <v>1</v>
      </c>
      <c r="G14" s="6">
        <v>4</v>
      </c>
      <c r="H14" s="6">
        <v>3</v>
      </c>
      <c r="I14" s="6">
        <v>3</v>
      </c>
      <c r="J14" s="6">
        <v>4</v>
      </c>
      <c r="K14" s="6">
        <v>1</v>
      </c>
      <c r="L14" s="10">
        <f t="shared" si="0"/>
        <v>20</v>
      </c>
      <c r="M14" s="6">
        <v>30</v>
      </c>
    </row>
    <row r="15" spans="1:15" ht="15.5" x14ac:dyDescent="0.35">
      <c r="A15" s="1" t="s">
        <v>31</v>
      </c>
      <c r="B15" s="1" t="s">
        <v>32</v>
      </c>
      <c r="C15" s="3" t="s">
        <v>73</v>
      </c>
      <c r="D15" s="1" t="s">
        <v>6</v>
      </c>
      <c r="E15" s="6">
        <v>4</v>
      </c>
      <c r="F15" s="6">
        <v>4</v>
      </c>
      <c r="G15" s="6">
        <v>3</v>
      </c>
      <c r="H15" s="6">
        <v>1</v>
      </c>
      <c r="I15" s="6">
        <v>3</v>
      </c>
      <c r="J15" s="6">
        <v>3</v>
      </c>
      <c r="K15" s="6">
        <v>3</v>
      </c>
      <c r="L15" s="10">
        <f t="shared" si="0"/>
        <v>21</v>
      </c>
      <c r="M15" s="6">
        <v>24</v>
      </c>
    </row>
    <row r="16" spans="1:15" ht="15.5" x14ac:dyDescent="0.35">
      <c r="A16" s="1" t="s">
        <v>33</v>
      </c>
      <c r="B16" s="1" t="s">
        <v>34</v>
      </c>
      <c r="C16" s="3" t="s">
        <v>73</v>
      </c>
      <c r="D16" s="1" t="s">
        <v>6</v>
      </c>
      <c r="E16" s="6">
        <v>4</v>
      </c>
      <c r="F16" s="6">
        <v>2</v>
      </c>
      <c r="G16" s="6">
        <v>4</v>
      </c>
      <c r="H16" s="6">
        <v>3</v>
      </c>
      <c r="I16" s="6">
        <v>4</v>
      </c>
      <c r="J16" s="6">
        <v>3</v>
      </c>
      <c r="K16" s="6">
        <v>3</v>
      </c>
      <c r="L16" s="10">
        <f t="shared" si="0"/>
        <v>23</v>
      </c>
      <c r="M16" s="6">
        <v>25</v>
      </c>
    </row>
    <row r="17" spans="1:13" ht="15.5" x14ac:dyDescent="0.35">
      <c r="A17" s="1" t="s">
        <v>35</v>
      </c>
      <c r="B17" s="1" t="s">
        <v>36</v>
      </c>
      <c r="C17" s="3" t="s">
        <v>73</v>
      </c>
      <c r="D17" s="1" t="s">
        <v>6</v>
      </c>
      <c r="E17" s="6">
        <v>2</v>
      </c>
      <c r="F17" s="6">
        <v>3</v>
      </c>
      <c r="G17" s="6">
        <v>3</v>
      </c>
      <c r="H17" s="6">
        <v>4</v>
      </c>
      <c r="I17" s="6">
        <v>2</v>
      </c>
      <c r="J17" s="6">
        <v>4</v>
      </c>
      <c r="K17" s="6">
        <v>1</v>
      </c>
      <c r="L17" s="10">
        <f t="shared" si="0"/>
        <v>19</v>
      </c>
      <c r="M17" s="6">
        <v>23</v>
      </c>
    </row>
    <row r="18" spans="1:13" ht="15.5" x14ac:dyDescent="0.35">
      <c r="A18" s="1" t="s">
        <v>37</v>
      </c>
      <c r="B18" s="1" t="s">
        <v>38</v>
      </c>
      <c r="C18" s="3" t="s">
        <v>73</v>
      </c>
      <c r="D18" s="1" t="s">
        <v>6</v>
      </c>
      <c r="E18" s="6">
        <v>2</v>
      </c>
      <c r="F18" s="6">
        <v>3</v>
      </c>
      <c r="G18" s="6">
        <v>4</v>
      </c>
      <c r="H18" s="6">
        <v>4</v>
      </c>
      <c r="I18" s="6">
        <v>4</v>
      </c>
      <c r="J18" s="6">
        <v>2</v>
      </c>
      <c r="K18" s="6">
        <v>4</v>
      </c>
      <c r="L18" s="10">
        <f t="shared" si="0"/>
        <v>23</v>
      </c>
      <c r="M18" s="6">
        <v>28</v>
      </c>
    </row>
    <row r="19" spans="1:13" ht="15.5" x14ac:dyDescent="0.35">
      <c r="A19" s="1" t="s">
        <v>39</v>
      </c>
      <c r="B19" s="1" t="s">
        <v>40</v>
      </c>
      <c r="C19" s="3" t="s">
        <v>73</v>
      </c>
      <c r="D19" s="1" t="s">
        <v>6</v>
      </c>
      <c r="E19" s="6">
        <v>3</v>
      </c>
      <c r="F19" s="6">
        <v>2</v>
      </c>
      <c r="G19" s="6">
        <v>3</v>
      </c>
      <c r="H19" s="6">
        <v>3</v>
      </c>
      <c r="I19" s="6">
        <v>4</v>
      </c>
      <c r="J19" s="6">
        <v>4</v>
      </c>
      <c r="K19" s="6">
        <v>3</v>
      </c>
      <c r="L19" s="10">
        <f t="shared" si="0"/>
        <v>22</v>
      </c>
      <c r="M19" s="6">
        <v>28</v>
      </c>
    </row>
    <row r="20" spans="1:13" ht="15.5" x14ac:dyDescent="0.35">
      <c r="A20" s="1" t="s">
        <v>41</v>
      </c>
      <c r="B20" s="1" t="s">
        <v>42</v>
      </c>
      <c r="C20" s="3" t="s">
        <v>73</v>
      </c>
      <c r="D20" s="1" t="s">
        <v>6</v>
      </c>
      <c r="E20" s="6">
        <v>1</v>
      </c>
      <c r="F20" s="6">
        <v>2</v>
      </c>
      <c r="G20" s="6">
        <v>4</v>
      </c>
      <c r="H20" s="6">
        <v>1</v>
      </c>
      <c r="I20" s="6">
        <v>3</v>
      </c>
      <c r="J20" s="6">
        <v>2</v>
      </c>
      <c r="K20" s="6">
        <v>4</v>
      </c>
      <c r="L20" s="10">
        <f t="shared" si="0"/>
        <v>17</v>
      </c>
      <c r="M20" s="6">
        <v>10</v>
      </c>
    </row>
    <row r="21" spans="1:13" ht="15.5" x14ac:dyDescent="0.35">
      <c r="A21" s="1" t="s">
        <v>43</v>
      </c>
      <c r="B21" s="1" t="s">
        <v>44</v>
      </c>
      <c r="C21" s="3" t="s">
        <v>73</v>
      </c>
      <c r="D21" s="1" t="s">
        <v>6</v>
      </c>
      <c r="E21" s="6">
        <v>3</v>
      </c>
      <c r="F21" s="6">
        <v>2</v>
      </c>
      <c r="G21" s="6">
        <v>3</v>
      </c>
      <c r="H21" s="6">
        <v>3</v>
      </c>
      <c r="I21" s="6">
        <v>1</v>
      </c>
      <c r="J21" s="6">
        <v>4</v>
      </c>
      <c r="K21" s="6">
        <v>3</v>
      </c>
      <c r="L21" s="10">
        <f t="shared" si="0"/>
        <v>19</v>
      </c>
      <c r="M21" s="6">
        <v>27</v>
      </c>
    </row>
    <row r="22" spans="1:13" ht="15.5" x14ac:dyDescent="0.35">
      <c r="A22" s="1" t="s">
        <v>45</v>
      </c>
      <c r="B22" s="1" t="s">
        <v>46</v>
      </c>
      <c r="C22" s="3" t="s">
        <v>73</v>
      </c>
      <c r="D22" s="1" t="s">
        <v>6</v>
      </c>
      <c r="E22" s="6">
        <v>3</v>
      </c>
      <c r="F22" s="6">
        <v>3</v>
      </c>
      <c r="G22" s="6">
        <v>4</v>
      </c>
      <c r="H22" s="6">
        <v>2</v>
      </c>
      <c r="I22" s="6">
        <v>3</v>
      </c>
      <c r="J22" s="6">
        <v>3</v>
      </c>
      <c r="K22" s="6">
        <v>4</v>
      </c>
      <c r="L22" s="11">
        <f t="shared" si="0"/>
        <v>22</v>
      </c>
      <c r="M22" s="6">
        <v>30</v>
      </c>
    </row>
    <row r="23" spans="1:13" ht="15.5" x14ac:dyDescent="0.35">
      <c r="A23" s="1" t="s">
        <v>47</v>
      </c>
      <c r="B23" s="1" t="s">
        <v>48</v>
      </c>
      <c r="C23" s="3" t="s">
        <v>73</v>
      </c>
      <c r="D23" s="1" t="s">
        <v>6</v>
      </c>
      <c r="E23" s="6">
        <v>4</v>
      </c>
      <c r="F23" s="6">
        <v>2</v>
      </c>
      <c r="G23" s="6">
        <v>4</v>
      </c>
      <c r="H23" s="6">
        <v>1</v>
      </c>
      <c r="I23" s="6">
        <v>4</v>
      </c>
      <c r="J23" s="6">
        <v>4</v>
      </c>
      <c r="K23" s="6">
        <v>3</v>
      </c>
      <c r="L23" s="10">
        <f t="shared" si="0"/>
        <v>22</v>
      </c>
      <c r="M23" s="6">
        <v>28</v>
      </c>
    </row>
    <row r="24" spans="1:13" ht="15.5" x14ac:dyDescent="0.35">
      <c r="A24" s="1" t="s">
        <v>49</v>
      </c>
      <c r="B24" s="1" t="s">
        <v>50</v>
      </c>
      <c r="C24" s="3" t="s">
        <v>73</v>
      </c>
      <c r="D24" s="1" t="s">
        <v>6</v>
      </c>
      <c r="E24" s="6">
        <v>2</v>
      </c>
      <c r="F24" s="6">
        <v>4</v>
      </c>
      <c r="G24" s="6">
        <v>3</v>
      </c>
      <c r="H24" s="6">
        <v>2</v>
      </c>
      <c r="I24" s="6">
        <v>4</v>
      </c>
      <c r="J24" s="6">
        <v>3</v>
      </c>
      <c r="K24" s="6">
        <v>2</v>
      </c>
      <c r="L24" s="10">
        <f t="shared" si="0"/>
        <v>20</v>
      </c>
      <c r="M24" s="6">
        <v>23</v>
      </c>
    </row>
    <row r="25" spans="1:13" ht="15.5" x14ac:dyDescent="0.35">
      <c r="A25" s="1" t="s">
        <v>51</v>
      </c>
      <c r="B25" s="1" t="s">
        <v>52</v>
      </c>
      <c r="C25" s="3" t="s">
        <v>73</v>
      </c>
      <c r="D25" s="1" t="s">
        <v>6</v>
      </c>
      <c r="E25" s="6">
        <v>4</v>
      </c>
      <c r="F25" s="6">
        <v>1</v>
      </c>
      <c r="G25" s="6">
        <v>3</v>
      </c>
      <c r="H25" s="6">
        <v>2</v>
      </c>
      <c r="I25" s="6">
        <v>3</v>
      </c>
      <c r="J25" s="6">
        <v>4</v>
      </c>
      <c r="K25" s="6">
        <v>4</v>
      </c>
      <c r="L25" s="10">
        <f t="shared" si="0"/>
        <v>21</v>
      </c>
      <c r="M25" s="6">
        <v>23</v>
      </c>
    </row>
    <row r="26" spans="1:13" ht="15.5" x14ac:dyDescent="0.35">
      <c r="A26" s="1" t="s">
        <v>53</v>
      </c>
      <c r="B26" s="1" t="s">
        <v>54</v>
      </c>
      <c r="C26" s="3" t="s">
        <v>73</v>
      </c>
      <c r="D26" s="1" t="s">
        <v>6</v>
      </c>
      <c r="E26" s="6">
        <v>2</v>
      </c>
      <c r="F26" s="6">
        <v>4</v>
      </c>
      <c r="G26" s="6">
        <v>4</v>
      </c>
      <c r="H26" s="6">
        <v>3</v>
      </c>
      <c r="I26" s="6">
        <v>3</v>
      </c>
      <c r="J26" s="6">
        <v>3</v>
      </c>
      <c r="K26" s="6">
        <v>3</v>
      </c>
      <c r="L26" s="10">
        <f t="shared" si="0"/>
        <v>22</v>
      </c>
      <c r="M26" s="6">
        <v>27</v>
      </c>
    </row>
    <row r="27" spans="1:13" ht="15.5" x14ac:dyDescent="0.35">
      <c r="A27" s="1" t="s">
        <v>55</v>
      </c>
      <c r="B27" s="1" t="s">
        <v>56</v>
      </c>
      <c r="C27" s="3" t="s">
        <v>73</v>
      </c>
      <c r="D27" s="1" t="s">
        <v>6</v>
      </c>
      <c r="E27" s="6">
        <v>4</v>
      </c>
      <c r="F27" s="6">
        <v>2</v>
      </c>
      <c r="G27" s="6">
        <v>3</v>
      </c>
      <c r="H27" s="6">
        <v>4</v>
      </c>
      <c r="I27" s="6">
        <v>2</v>
      </c>
      <c r="J27" s="6">
        <v>3</v>
      </c>
      <c r="K27" s="6">
        <v>4</v>
      </c>
      <c r="L27" s="10">
        <f t="shared" si="0"/>
        <v>22</v>
      </c>
      <c r="M27" s="6">
        <v>30</v>
      </c>
    </row>
    <row r="28" spans="1:13" ht="15.5" x14ac:dyDescent="0.35">
      <c r="A28" s="1" t="s">
        <v>57</v>
      </c>
      <c r="B28" s="1" t="s">
        <v>58</v>
      </c>
      <c r="C28" s="3" t="s">
        <v>73</v>
      </c>
      <c r="D28" s="1" t="s">
        <v>6</v>
      </c>
      <c r="E28" s="6">
        <v>4</v>
      </c>
      <c r="F28" s="6">
        <v>1</v>
      </c>
      <c r="G28" s="6">
        <v>4</v>
      </c>
      <c r="H28" s="6">
        <v>3</v>
      </c>
      <c r="I28" s="6">
        <v>4</v>
      </c>
      <c r="J28" s="6">
        <v>4</v>
      </c>
      <c r="K28" s="6">
        <v>4</v>
      </c>
      <c r="L28" s="11">
        <f t="shared" si="0"/>
        <v>24</v>
      </c>
      <c r="M28" s="6">
        <v>30</v>
      </c>
    </row>
    <row r="29" spans="1:13" ht="15.5" x14ac:dyDescent="0.35">
      <c r="A29" s="1" t="s">
        <v>59</v>
      </c>
      <c r="B29" s="1" t="s">
        <v>60</v>
      </c>
      <c r="C29" s="3" t="s">
        <v>73</v>
      </c>
      <c r="D29" s="1" t="s">
        <v>6</v>
      </c>
      <c r="E29" s="6">
        <v>3</v>
      </c>
      <c r="F29" s="6">
        <v>2</v>
      </c>
      <c r="G29" s="6">
        <v>4</v>
      </c>
      <c r="H29" s="6">
        <v>3</v>
      </c>
      <c r="I29" s="6">
        <v>3</v>
      </c>
      <c r="J29" s="6">
        <v>1</v>
      </c>
      <c r="K29" s="6">
        <v>3</v>
      </c>
      <c r="L29" s="10">
        <f t="shared" si="0"/>
        <v>19</v>
      </c>
      <c r="M29" s="6">
        <v>21</v>
      </c>
    </row>
    <row r="30" spans="1:13" ht="15.5" x14ac:dyDescent="0.35">
      <c r="A30" s="1" t="s">
        <v>61</v>
      </c>
      <c r="B30" s="1" t="s">
        <v>62</v>
      </c>
      <c r="C30" s="3" t="s">
        <v>73</v>
      </c>
      <c r="D30" s="1" t="s">
        <v>6</v>
      </c>
      <c r="E30" s="6">
        <v>2</v>
      </c>
      <c r="F30" s="6">
        <v>1</v>
      </c>
      <c r="G30" s="6">
        <v>4</v>
      </c>
      <c r="H30" s="6">
        <v>4</v>
      </c>
      <c r="I30" s="6">
        <v>3</v>
      </c>
      <c r="J30" s="6">
        <v>4</v>
      </c>
      <c r="K30" s="6">
        <v>4</v>
      </c>
      <c r="L30" s="10">
        <f t="shared" si="0"/>
        <v>22</v>
      </c>
      <c r="M30" s="6">
        <v>25</v>
      </c>
    </row>
    <row r="31" spans="1:13" ht="15.5" x14ac:dyDescent="0.35">
      <c r="A31" s="1" t="s">
        <v>63</v>
      </c>
      <c r="B31" s="1" t="s">
        <v>64</v>
      </c>
      <c r="C31" s="3" t="s">
        <v>73</v>
      </c>
      <c r="D31" s="1" t="s">
        <v>6</v>
      </c>
      <c r="E31" s="6">
        <v>2</v>
      </c>
      <c r="F31" s="6">
        <v>4</v>
      </c>
      <c r="G31" s="6">
        <v>3</v>
      </c>
      <c r="H31" s="6">
        <v>3</v>
      </c>
      <c r="I31" s="6">
        <v>4</v>
      </c>
      <c r="J31" s="6">
        <v>3</v>
      </c>
      <c r="K31" s="6">
        <v>3</v>
      </c>
      <c r="L31" s="10">
        <f t="shared" si="0"/>
        <v>22</v>
      </c>
      <c r="M31" s="6">
        <v>26</v>
      </c>
    </row>
    <row r="32" spans="1:13" ht="15.5" x14ac:dyDescent="0.35">
      <c r="A32" s="1" t="s">
        <v>65</v>
      </c>
      <c r="B32" s="1" t="s">
        <v>66</v>
      </c>
      <c r="C32" s="3" t="s">
        <v>73</v>
      </c>
      <c r="D32" s="1" t="s">
        <v>6</v>
      </c>
      <c r="E32" s="6">
        <v>3</v>
      </c>
      <c r="F32" s="6">
        <v>3</v>
      </c>
      <c r="G32" s="6">
        <v>4</v>
      </c>
      <c r="H32" s="6">
        <v>3</v>
      </c>
      <c r="I32" s="6">
        <v>2</v>
      </c>
      <c r="J32" s="6">
        <v>4</v>
      </c>
      <c r="K32" s="6">
        <v>3</v>
      </c>
      <c r="L32" s="10">
        <f t="shared" si="0"/>
        <v>22</v>
      </c>
      <c r="M32" s="6">
        <v>27</v>
      </c>
    </row>
    <row r="33" spans="1:13" ht="15.5" x14ac:dyDescent="0.35">
      <c r="A33" s="1" t="s">
        <v>67</v>
      </c>
      <c r="B33" s="1" t="s">
        <v>68</v>
      </c>
      <c r="C33" s="3" t="s">
        <v>73</v>
      </c>
      <c r="D33" s="1" t="s">
        <v>6</v>
      </c>
      <c r="E33" s="6">
        <v>3</v>
      </c>
      <c r="F33" s="6">
        <v>3</v>
      </c>
      <c r="G33" s="6">
        <v>4</v>
      </c>
      <c r="H33" s="6">
        <v>4</v>
      </c>
      <c r="I33" s="6">
        <v>4</v>
      </c>
      <c r="J33" s="6">
        <v>4</v>
      </c>
      <c r="K33" s="6">
        <v>4</v>
      </c>
      <c r="L33" s="11">
        <f t="shared" si="0"/>
        <v>26</v>
      </c>
      <c r="M33" s="6">
        <v>30</v>
      </c>
    </row>
    <row r="34" spans="1:13" ht="15.5" x14ac:dyDescent="0.35">
      <c r="A34" s="1" t="s">
        <v>69</v>
      </c>
      <c r="B34" s="1" t="s">
        <v>70</v>
      </c>
      <c r="C34" s="3" t="s">
        <v>73</v>
      </c>
      <c r="D34" s="1" t="s">
        <v>6</v>
      </c>
      <c r="E34" s="6">
        <v>4</v>
      </c>
      <c r="F34" s="6">
        <v>3</v>
      </c>
      <c r="G34" s="6">
        <v>3</v>
      </c>
      <c r="H34" s="6">
        <v>4</v>
      </c>
      <c r="I34" s="6">
        <v>3</v>
      </c>
      <c r="J34" s="6">
        <v>3</v>
      </c>
      <c r="K34" s="6">
        <v>4</v>
      </c>
      <c r="L34" s="10">
        <f t="shared" si="0"/>
        <v>24</v>
      </c>
      <c r="M34" s="6">
        <v>28</v>
      </c>
    </row>
    <row r="35" spans="1:13" ht="15.5" x14ac:dyDescent="0.35">
      <c r="A35" s="1" t="s">
        <v>71</v>
      </c>
      <c r="B35" s="1" t="s">
        <v>72</v>
      </c>
      <c r="C35" s="3" t="s">
        <v>73</v>
      </c>
      <c r="D35" s="1" t="s">
        <v>6</v>
      </c>
      <c r="E35" s="6">
        <v>4</v>
      </c>
      <c r="F35" s="6">
        <v>4</v>
      </c>
      <c r="G35" s="6">
        <v>3</v>
      </c>
      <c r="H35" s="6">
        <v>3</v>
      </c>
      <c r="I35" s="6">
        <v>4</v>
      </c>
      <c r="J35" s="6">
        <v>4</v>
      </c>
      <c r="K35" s="6">
        <v>3</v>
      </c>
      <c r="L35" s="10">
        <f t="shared" si="0"/>
        <v>25</v>
      </c>
      <c r="M35" s="6">
        <v>19</v>
      </c>
    </row>
    <row r="36" spans="1:13" ht="15.5" x14ac:dyDescent="0.35">
      <c r="K36" s="7"/>
      <c r="L36" s="8">
        <f>AVERAGE(L2:L35)</f>
        <v>21.352941176470587</v>
      </c>
      <c r="M36" s="8">
        <f>AVERAGE(M2:M35)</f>
        <v>25.676470588235293</v>
      </c>
    </row>
    <row r="37" spans="1:13" ht="15.5" x14ac:dyDescent="0.35">
      <c r="K37" s="7"/>
      <c r="L37" s="10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55C7-F512-4D5E-9907-EA7AF0C1F16E}">
  <dimension ref="A1:I57"/>
  <sheetViews>
    <sheetView workbookViewId="0">
      <selection activeCell="H13" sqref="H13"/>
    </sheetView>
  </sheetViews>
  <sheetFormatPr defaultRowHeight="14.5" x14ac:dyDescent="0.35"/>
  <sheetData>
    <row r="1" spans="1:9" x14ac:dyDescent="0.35">
      <c r="A1" t="s">
        <v>84</v>
      </c>
    </row>
    <row r="2" spans="1:9" ht="15" thickBot="1" x14ac:dyDescent="0.4"/>
    <row r="3" spans="1:9" x14ac:dyDescent="0.35">
      <c r="A3" s="16" t="s">
        <v>85</v>
      </c>
      <c r="B3" s="16"/>
    </row>
    <row r="4" spans="1:9" x14ac:dyDescent="0.35">
      <c r="A4" s="13" t="s">
        <v>86</v>
      </c>
      <c r="B4" s="13">
        <v>1.2066660740420324E-2</v>
      </c>
    </row>
    <row r="5" spans="1:9" x14ac:dyDescent="0.35">
      <c r="A5" s="13" t="s">
        <v>87</v>
      </c>
      <c r="B5" s="13">
        <v>1.4560430142440117E-4</v>
      </c>
    </row>
    <row r="6" spans="1:9" x14ac:dyDescent="0.35">
      <c r="A6" s="13" t="s">
        <v>88</v>
      </c>
      <c r="B6" s="13">
        <v>-3.2107763301755458E-2</v>
      </c>
    </row>
    <row r="7" spans="1:9" x14ac:dyDescent="0.35">
      <c r="A7" s="13" t="s">
        <v>89</v>
      </c>
      <c r="B7" s="13">
        <v>3.6194932650229017</v>
      </c>
    </row>
    <row r="8" spans="1:9" ht="15" thickBot="1" x14ac:dyDescent="0.4">
      <c r="A8" s="14" t="s">
        <v>90</v>
      </c>
      <c r="B8" s="14">
        <v>33</v>
      </c>
    </row>
    <row r="10" spans="1:9" ht="15" thickBot="1" x14ac:dyDescent="0.4">
      <c r="A10" t="s">
        <v>91</v>
      </c>
    </row>
    <row r="11" spans="1:9" x14ac:dyDescent="0.35">
      <c r="A11" s="15"/>
      <c r="B11" s="15" t="s">
        <v>95</v>
      </c>
      <c r="C11" s="15" t="s">
        <v>96</v>
      </c>
      <c r="D11" s="15" t="s">
        <v>97</v>
      </c>
      <c r="E11" s="15" t="s">
        <v>98</v>
      </c>
      <c r="F11" s="15" t="s">
        <v>99</v>
      </c>
    </row>
    <row r="12" spans="1:9" x14ac:dyDescent="0.35">
      <c r="A12" s="13" t="s">
        <v>92</v>
      </c>
      <c r="B12" s="13">
        <v>1</v>
      </c>
      <c r="C12" s="13">
        <v>5.9141819887656766E-2</v>
      </c>
      <c r="D12" s="13">
        <v>5.9141819887656766E-2</v>
      </c>
      <c r="E12" s="13">
        <v>4.5143906588546757E-3</v>
      </c>
      <c r="F12" s="13">
        <v>0.94686255372446915</v>
      </c>
    </row>
    <row r="13" spans="1:9" x14ac:dyDescent="0.35">
      <c r="A13" s="13" t="s">
        <v>93</v>
      </c>
      <c r="B13" s="13">
        <v>31</v>
      </c>
      <c r="C13" s="13">
        <v>406.12267636193053</v>
      </c>
      <c r="D13" s="13">
        <v>13.100731495546146</v>
      </c>
      <c r="E13" s="13"/>
      <c r="F13" s="13"/>
    </row>
    <row r="14" spans="1:9" ht="15" thickBot="1" x14ac:dyDescent="0.4">
      <c r="A14" s="14" t="s">
        <v>81</v>
      </c>
      <c r="B14" s="14">
        <v>32</v>
      </c>
      <c r="C14" s="14">
        <v>406.18181818181819</v>
      </c>
      <c r="D14" s="14"/>
      <c r="E14" s="14"/>
      <c r="F14" s="14"/>
    </row>
    <row r="15" spans="1:9" ht="15" thickBot="1" x14ac:dyDescent="0.4"/>
    <row r="16" spans="1:9" x14ac:dyDescent="0.35">
      <c r="A16" s="15"/>
      <c r="B16" s="15" t="s">
        <v>100</v>
      </c>
      <c r="C16" s="15" t="s">
        <v>89</v>
      </c>
      <c r="D16" s="15" t="s">
        <v>101</v>
      </c>
      <c r="E16" s="15" t="s">
        <v>102</v>
      </c>
      <c r="F16" s="15" t="s">
        <v>103</v>
      </c>
      <c r="G16" s="15" t="s">
        <v>104</v>
      </c>
      <c r="H16" s="15" t="s">
        <v>105</v>
      </c>
      <c r="I16" s="15" t="s">
        <v>106</v>
      </c>
    </row>
    <row r="17" spans="1:9" x14ac:dyDescent="0.35">
      <c r="A17" s="13" t="s">
        <v>94</v>
      </c>
      <c r="B17" s="13">
        <v>25.377294317715357</v>
      </c>
      <c r="C17" s="13">
        <v>1.3110791135517728</v>
      </c>
      <c r="D17" s="13">
        <v>19.35603584513456</v>
      </c>
      <c r="E17" s="13">
        <v>7.2209460410138406E-19</v>
      </c>
      <c r="F17" s="13">
        <v>22.703330836337035</v>
      </c>
      <c r="G17" s="13">
        <v>28.05125779909368</v>
      </c>
      <c r="H17" s="13">
        <v>22.703330836337035</v>
      </c>
      <c r="I17" s="13">
        <v>28.05125779909368</v>
      </c>
    </row>
    <row r="18" spans="1:9" ht="15" thickBot="1" x14ac:dyDescent="0.4">
      <c r="A18" s="14">
        <v>8</v>
      </c>
      <c r="B18" s="14">
        <v>7.5646513809886351E-3</v>
      </c>
      <c r="C18" s="14">
        <v>0.11258728565279946</v>
      </c>
      <c r="D18" s="14">
        <v>6.7189215346364836E-2</v>
      </c>
      <c r="E18" s="14">
        <v>0.94686255372443684</v>
      </c>
      <c r="F18" s="14">
        <v>-0.22205863160116929</v>
      </c>
      <c r="G18" s="14">
        <v>0.23718793436314656</v>
      </c>
      <c r="H18" s="14">
        <v>-0.22205863160116929</v>
      </c>
      <c r="I18" s="14">
        <v>0.23718793436314656</v>
      </c>
    </row>
    <row r="22" spans="1:9" x14ac:dyDescent="0.35">
      <c r="A22" t="s">
        <v>107</v>
      </c>
      <c r="F22" t="s">
        <v>111</v>
      </c>
    </row>
    <row r="23" spans="1:9" ht="15" thickBot="1" x14ac:dyDescent="0.4"/>
    <row r="24" spans="1:9" x14ac:dyDescent="0.35">
      <c r="A24" s="15" t="s">
        <v>108</v>
      </c>
      <c r="B24" s="15" t="s">
        <v>123</v>
      </c>
      <c r="C24" s="15" t="s">
        <v>110</v>
      </c>
      <c r="D24" s="15" t="s">
        <v>122</v>
      </c>
      <c r="F24" s="15" t="s">
        <v>112</v>
      </c>
      <c r="G24" s="15">
        <v>20</v>
      </c>
    </row>
    <row r="25" spans="1:9" x14ac:dyDescent="0.35">
      <c r="A25" s="13">
        <v>1</v>
      </c>
      <c r="B25" s="13">
        <v>25.445376180144255</v>
      </c>
      <c r="C25" s="13">
        <v>-3.4453761801442546</v>
      </c>
      <c r="D25" s="13">
        <v>-0.96712590498821227</v>
      </c>
      <c r="F25" s="13">
        <v>1.5151515151515151</v>
      </c>
      <c r="G25" s="13">
        <v>20</v>
      </c>
    </row>
    <row r="26" spans="1:9" x14ac:dyDescent="0.35">
      <c r="A26" s="13">
        <v>2</v>
      </c>
      <c r="B26" s="13">
        <v>25.475634785668209</v>
      </c>
      <c r="C26" s="13">
        <v>-2.475634785668209</v>
      </c>
      <c r="D26" s="13">
        <v>-0.69491701553745011</v>
      </c>
      <c r="F26" s="13">
        <v>4.545454545454545</v>
      </c>
      <c r="G26" s="13">
        <v>20</v>
      </c>
    </row>
    <row r="27" spans="1:9" x14ac:dyDescent="0.35">
      <c r="A27" s="13">
        <v>3</v>
      </c>
      <c r="B27" s="13">
        <v>25.460505482906232</v>
      </c>
      <c r="C27" s="13">
        <v>-5.4605054829062318</v>
      </c>
      <c r="D27" s="13">
        <v>-1.5327778537749321</v>
      </c>
      <c r="F27" s="13">
        <v>7.5757575757575761</v>
      </c>
      <c r="G27" s="13">
        <v>20</v>
      </c>
    </row>
    <row r="28" spans="1:9" x14ac:dyDescent="0.35">
      <c r="A28" s="13">
        <v>4</v>
      </c>
      <c r="B28" s="13">
        <v>25.422682226001289</v>
      </c>
      <c r="C28" s="13">
        <v>-0.4226822260012888</v>
      </c>
      <c r="D28" s="13">
        <v>-0.11864798180813248</v>
      </c>
      <c r="F28" s="13">
        <v>10.606060606060606</v>
      </c>
      <c r="G28" s="13">
        <v>21</v>
      </c>
    </row>
    <row r="29" spans="1:9" x14ac:dyDescent="0.35">
      <c r="A29" s="13">
        <v>5</v>
      </c>
      <c r="B29" s="13">
        <v>25.422682226001289</v>
      </c>
      <c r="C29" s="13">
        <v>4.5773177739987112</v>
      </c>
      <c r="D29" s="13">
        <v>1.2848648052160694</v>
      </c>
      <c r="F29" s="13">
        <v>13.636363636363637</v>
      </c>
      <c r="G29" s="13">
        <v>21</v>
      </c>
    </row>
    <row r="30" spans="1:9" x14ac:dyDescent="0.35">
      <c r="A30" s="13">
        <v>6</v>
      </c>
      <c r="B30" s="13">
        <v>25.543716648097107</v>
      </c>
      <c r="C30" s="13">
        <v>4.4562833519028935</v>
      </c>
      <c r="D30" s="13">
        <v>1.2508901333997564</v>
      </c>
      <c r="F30" s="13">
        <v>16.666666666666668</v>
      </c>
      <c r="G30" s="13">
        <v>21</v>
      </c>
    </row>
    <row r="31" spans="1:9" x14ac:dyDescent="0.35">
      <c r="A31" s="13">
        <v>7</v>
      </c>
      <c r="B31" s="13">
        <v>25.422682226001289</v>
      </c>
      <c r="C31" s="13">
        <v>0.5773177739987112</v>
      </c>
      <c r="D31" s="13">
        <v>0.16205457559670788</v>
      </c>
      <c r="F31" s="13">
        <v>19.696969696969695</v>
      </c>
      <c r="G31" s="13">
        <v>21</v>
      </c>
    </row>
    <row r="32" spans="1:9" x14ac:dyDescent="0.35">
      <c r="A32" s="13">
        <v>8</v>
      </c>
      <c r="B32" s="13">
        <v>25.422682226001289</v>
      </c>
      <c r="C32" s="13">
        <v>-4.4226822260012888</v>
      </c>
      <c r="D32" s="13">
        <v>-1.2414582114274939</v>
      </c>
      <c r="F32" s="13">
        <v>22.727272727272727</v>
      </c>
      <c r="G32" s="13">
        <v>22</v>
      </c>
    </row>
    <row r="33" spans="1:7" x14ac:dyDescent="0.35">
      <c r="A33" s="13">
        <v>9</v>
      </c>
      <c r="B33" s="13">
        <v>25.475634785668209</v>
      </c>
      <c r="C33" s="13">
        <v>-1.475634785668209</v>
      </c>
      <c r="D33" s="13">
        <v>-0.41421445813260976</v>
      </c>
      <c r="F33" s="13">
        <v>25.757575757575758</v>
      </c>
      <c r="G33" s="13">
        <v>22</v>
      </c>
    </row>
    <row r="34" spans="1:7" x14ac:dyDescent="0.35">
      <c r="A34" s="13">
        <v>10</v>
      </c>
      <c r="B34" s="13">
        <v>25.460505482906232</v>
      </c>
      <c r="C34" s="13">
        <v>-0.46050548290623183</v>
      </c>
      <c r="D34" s="13">
        <v>-0.12926506675073027</v>
      </c>
      <c r="F34" s="13">
        <v>28.787878787878789</v>
      </c>
      <c r="G34" s="13">
        <v>23</v>
      </c>
    </row>
    <row r="35" spans="1:7" x14ac:dyDescent="0.35">
      <c r="A35" s="13">
        <v>11</v>
      </c>
      <c r="B35" s="13">
        <v>25.490764088430186</v>
      </c>
      <c r="C35" s="13">
        <v>3.5092359115698137</v>
      </c>
      <c r="D35" s="13">
        <v>0.98505149491455302</v>
      </c>
      <c r="F35" s="13">
        <v>31.81818181818182</v>
      </c>
      <c r="G35" s="13">
        <v>23</v>
      </c>
    </row>
    <row r="36" spans="1:7" x14ac:dyDescent="0.35">
      <c r="A36" s="13">
        <v>12</v>
      </c>
      <c r="B36" s="13">
        <v>25.430246877382277</v>
      </c>
      <c r="C36" s="13">
        <v>3.5697531226177226</v>
      </c>
      <c r="D36" s="13">
        <v>1.0020388308227095</v>
      </c>
      <c r="F36" s="13">
        <v>34.848484848484851</v>
      </c>
      <c r="G36" s="13">
        <v>24</v>
      </c>
    </row>
    <row r="37" spans="1:7" x14ac:dyDescent="0.35">
      <c r="A37" s="13">
        <v>13</v>
      </c>
      <c r="B37" s="13">
        <v>25.483199437049198</v>
      </c>
      <c r="C37" s="13">
        <v>2.5168005629508023</v>
      </c>
      <c r="D37" s="13">
        <v>0.7064723544982322</v>
      </c>
      <c r="F37" s="13">
        <v>37.878787878787875</v>
      </c>
      <c r="G37" s="13">
        <v>24</v>
      </c>
    </row>
    <row r="38" spans="1:7" x14ac:dyDescent="0.35">
      <c r="A38" s="13">
        <v>14</v>
      </c>
      <c r="B38" s="13">
        <v>25.498328739811175</v>
      </c>
      <c r="C38" s="13">
        <v>-5.4983287398111749</v>
      </c>
      <c r="D38" s="13">
        <v>-1.5433949387175299</v>
      </c>
      <c r="F38" s="13">
        <v>40.909090909090907</v>
      </c>
      <c r="G38" s="13">
        <v>24</v>
      </c>
    </row>
    <row r="39" spans="1:7" x14ac:dyDescent="0.35">
      <c r="A39" s="13">
        <v>15</v>
      </c>
      <c r="B39" s="13">
        <v>25.399988271858323</v>
      </c>
      <c r="C39" s="13">
        <v>-1.399988271858323</v>
      </c>
      <c r="D39" s="13">
        <v>-0.39298028824741416</v>
      </c>
      <c r="F39" s="13">
        <v>43.939393939393938</v>
      </c>
      <c r="G39" s="13">
        <v>25</v>
      </c>
    </row>
    <row r="40" spans="1:7" x14ac:dyDescent="0.35">
      <c r="A40" s="13">
        <v>16</v>
      </c>
      <c r="B40" s="13">
        <v>25.452940831525243</v>
      </c>
      <c r="C40" s="13">
        <v>-4.4529408315252432</v>
      </c>
      <c r="D40" s="13">
        <v>-1.2499518793815723</v>
      </c>
      <c r="F40" s="13">
        <v>46.969696969696969</v>
      </c>
      <c r="G40" s="13">
        <v>25</v>
      </c>
    </row>
    <row r="41" spans="1:7" x14ac:dyDescent="0.35">
      <c r="A41" s="13">
        <v>17</v>
      </c>
      <c r="B41" s="13">
        <v>25.498328739811175</v>
      </c>
      <c r="C41" s="13">
        <v>-3.4983287398111749</v>
      </c>
      <c r="D41" s="13">
        <v>-0.98198982390784917</v>
      </c>
      <c r="F41" s="13">
        <v>50</v>
      </c>
      <c r="G41" s="13">
        <v>26</v>
      </c>
    </row>
    <row r="42" spans="1:7" x14ac:dyDescent="0.35">
      <c r="A42" s="13">
        <v>18</v>
      </c>
      <c r="B42" s="13">
        <v>25.460505482906232</v>
      </c>
      <c r="C42" s="13">
        <v>1.5394945170937682</v>
      </c>
      <c r="D42" s="13">
        <v>0.43214004805895045</v>
      </c>
      <c r="F42" s="13">
        <v>53.030303030303031</v>
      </c>
      <c r="G42" s="13">
        <v>26</v>
      </c>
    </row>
    <row r="43" spans="1:7" x14ac:dyDescent="0.35">
      <c r="A43" s="13">
        <v>19</v>
      </c>
      <c r="B43" s="13">
        <v>25.377294317715357</v>
      </c>
      <c r="C43" s="13">
        <v>1.6227056822846428</v>
      </c>
      <c r="D43" s="13">
        <v>0.45549763493266565</v>
      </c>
      <c r="F43" s="13">
        <v>56.060606060606062</v>
      </c>
      <c r="G43" s="13">
        <v>26</v>
      </c>
    </row>
    <row r="44" spans="1:7" x14ac:dyDescent="0.35">
      <c r="A44" s="13">
        <v>20</v>
      </c>
      <c r="B44" s="13">
        <v>25.460505482906232</v>
      </c>
      <c r="C44" s="13">
        <v>4.5394945170937682</v>
      </c>
      <c r="D44" s="13">
        <v>1.2742477202734717</v>
      </c>
      <c r="F44" s="13">
        <v>59.090909090909093</v>
      </c>
      <c r="G44" s="13">
        <v>27</v>
      </c>
    </row>
    <row r="45" spans="1:7" x14ac:dyDescent="0.35">
      <c r="A45" s="13">
        <v>21</v>
      </c>
      <c r="B45" s="13">
        <v>25.460505482906232</v>
      </c>
      <c r="C45" s="13">
        <v>4.5394945170937682</v>
      </c>
      <c r="D45" s="13">
        <v>1.2742477202734717</v>
      </c>
      <c r="F45" s="13">
        <v>62.121212121212125</v>
      </c>
      <c r="G45" s="13">
        <v>27</v>
      </c>
    </row>
    <row r="46" spans="1:7" x14ac:dyDescent="0.35">
      <c r="A46" s="13">
        <v>22</v>
      </c>
      <c r="B46" s="13">
        <v>25.46807013428722</v>
      </c>
      <c r="C46" s="13">
        <v>-1.4680701342872204</v>
      </c>
      <c r="D46" s="13">
        <v>-0.41209104114409023</v>
      </c>
      <c r="F46" s="13">
        <v>65.151515151515142</v>
      </c>
      <c r="G46" s="13">
        <v>28</v>
      </c>
    </row>
    <row r="47" spans="1:7" x14ac:dyDescent="0.35">
      <c r="A47" s="13">
        <v>23</v>
      </c>
      <c r="B47" s="13">
        <v>25.513458042573152</v>
      </c>
      <c r="C47" s="13">
        <v>-2.5134580425731521</v>
      </c>
      <c r="D47" s="13">
        <v>-0.70553410048004794</v>
      </c>
      <c r="F47" s="13">
        <v>68.181818181818187</v>
      </c>
      <c r="G47" s="13">
        <v>28</v>
      </c>
    </row>
    <row r="48" spans="1:7" x14ac:dyDescent="0.35">
      <c r="A48" s="13">
        <v>24</v>
      </c>
      <c r="B48" s="13">
        <v>25.46807013428722</v>
      </c>
      <c r="C48" s="13">
        <v>0.53192986571277956</v>
      </c>
      <c r="D48" s="13">
        <v>0.14931407366559055</v>
      </c>
      <c r="F48" s="13">
        <v>71.212121212121218</v>
      </c>
      <c r="G48" s="13">
        <v>28</v>
      </c>
    </row>
    <row r="49" spans="1:7" x14ac:dyDescent="0.35">
      <c r="A49" s="13">
        <v>25</v>
      </c>
      <c r="B49" s="13">
        <v>25.566410602240072</v>
      </c>
      <c r="C49" s="13">
        <v>2.4335893977599277</v>
      </c>
      <c r="D49" s="13">
        <v>0.68311476762451706</v>
      </c>
      <c r="F49" s="13">
        <v>74.242424242424235</v>
      </c>
      <c r="G49" s="13">
        <v>29</v>
      </c>
    </row>
    <row r="50" spans="1:7" x14ac:dyDescent="0.35">
      <c r="A50" s="13">
        <v>26</v>
      </c>
      <c r="B50" s="13">
        <v>25.377294317715357</v>
      </c>
      <c r="C50" s="13">
        <v>4.6227056822846428</v>
      </c>
      <c r="D50" s="13">
        <v>1.2976053071471867</v>
      </c>
      <c r="F50" s="13">
        <v>77.272727272727266</v>
      </c>
      <c r="G50" s="13">
        <v>29</v>
      </c>
    </row>
    <row r="51" spans="1:7" x14ac:dyDescent="0.35">
      <c r="A51" s="13">
        <v>27</v>
      </c>
      <c r="B51" s="13">
        <v>25.437811528763266</v>
      </c>
      <c r="C51" s="13">
        <v>4.562188471236734</v>
      </c>
      <c r="D51" s="13">
        <v>1.2806179712390302</v>
      </c>
      <c r="F51" s="13">
        <v>80.303030303030297</v>
      </c>
      <c r="G51" s="13">
        <v>30</v>
      </c>
    </row>
    <row r="52" spans="1:7" x14ac:dyDescent="0.35">
      <c r="A52" s="13">
        <v>28</v>
      </c>
      <c r="B52" s="13">
        <v>25.392423620477334</v>
      </c>
      <c r="C52" s="13">
        <v>-5.3924236204773344</v>
      </c>
      <c r="D52" s="13">
        <v>-1.5136671008782561</v>
      </c>
      <c r="F52" s="13">
        <v>83.333333333333329</v>
      </c>
      <c r="G52" s="13">
        <v>30</v>
      </c>
    </row>
    <row r="53" spans="1:7" x14ac:dyDescent="0.35">
      <c r="A53" s="13">
        <v>29</v>
      </c>
      <c r="B53" s="13">
        <v>25.46807013428722</v>
      </c>
      <c r="C53" s="13">
        <v>-4.4680701342872204</v>
      </c>
      <c r="D53" s="13">
        <v>-1.2541987133586114</v>
      </c>
      <c r="F53" s="13">
        <v>86.36363636363636</v>
      </c>
      <c r="G53" s="13">
        <v>30</v>
      </c>
    </row>
    <row r="54" spans="1:7" x14ac:dyDescent="0.35">
      <c r="A54" s="13">
        <v>30</v>
      </c>
      <c r="B54" s="13">
        <v>25.430246877382277</v>
      </c>
      <c r="C54" s="13">
        <v>2.5697531226177226</v>
      </c>
      <c r="D54" s="13">
        <v>0.7213362734178691</v>
      </c>
      <c r="F54" s="13">
        <v>89.393939393939391</v>
      </c>
      <c r="G54" s="13">
        <v>30</v>
      </c>
    </row>
    <row r="55" spans="1:7" x14ac:dyDescent="0.35">
      <c r="A55" s="13">
        <v>31</v>
      </c>
      <c r="B55" s="13">
        <v>25.445376180144255</v>
      </c>
      <c r="C55" s="13">
        <v>-4.4453761801442546</v>
      </c>
      <c r="D55" s="13">
        <v>-1.2478284623930527</v>
      </c>
      <c r="F55" s="13">
        <v>92.424242424242422</v>
      </c>
      <c r="G55" s="13">
        <v>30</v>
      </c>
    </row>
    <row r="56" spans="1:7" x14ac:dyDescent="0.35">
      <c r="A56" s="13">
        <v>32</v>
      </c>
      <c r="B56" s="13">
        <v>25.399988271858323</v>
      </c>
      <c r="C56" s="13">
        <v>0.60001172814167703</v>
      </c>
      <c r="D56" s="13">
        <v>0.16842482656226657</v>
      </c>
      <c r="F56" s="13">
        <v>95.454545454545453</v>
      </c>
      <c r="G56" s="13">
        <v>30</v>
      </c>
    </row>
    <row r="57" spans="1:7" ht="15" thickBot="1" x14ac:dyDescent="0.4">
      <c r="A57" s="14">
        <v>33</v>
      </c>
      <c r="B57" s="14">
        <v>25.46807013428722</v>
      </c>
      <c r="C57" s="14">
        <v>4.5319298657127796</v>
      </c>
      <c r="D57" s="14">
        <v>1.2721243032849521</v>
      </c>
      <c r="F57" s="14">
        <v>98.484848484848484</v>
      </c>
      <c r="G57" s="14">
        <v>30</v>
      </c>
    </row>
  </sheetData>
  <sortState xmlns:xlrd2="http://schemas.microsoft.com/office/spreadsheetml/2017/richdata2" ref="G25:G57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6"/>
  <sheetViews>
    <sheetView workbookViewId="0">
      <selection activeCell="E1" sqref="E1:F1048576"/>
    </sheetView>
  </sheetViews>
  <sheetFormatPr defaultRowHeight="14" x14ac:dyDescent="0.3"/>
  <cols>
    <col min="1" max="1" width="26.08984375" style="24" customWidth="1"/>
    <col min="2" max="2" width="11.1796875" style="24" customWidth="1"/>
    <col min="3" max="3" width="11.81640625" style="24" customWidth="1"/>
    <col min="4" max="4" width="11.1796875" style="24" customWidth="1"/>
    <col min="5" max="5" width="13.1796875" style="24" customWidth="1"/>
    <col min="6" max="16384" width="8.7265625" style="24"/>
  </cols>
  <sheetData>
    <row r="1" spans="1:9" x14ac:dyDescent="0.3">
      <c r="A1" s="4" t="s">
        <v>0</v>
      </c>
      <c r="B1" s="4" t="s">
        <v>1</v>
      </c>
      <c r="C1" s="4" t="s">
        <v>3</v>
      </c>
      <c r="D1" s="4" t="s">
        <v>2</v>
      </c>
      <c r="E1" s="4" t="s">
        <v>82</v>
      </c>
      <c r="F1" s="4" t="s">
        <v>83</v>
      </c>
    </row>
    <row r="2" spans="1:9" ht="15" x14ac:dyDescent="0.3">
      <c r="A2" s="25" t="s">
        <v>4</v>
      </c>
      <c r="B2" s="25" t="s">
        <v>5</v>
      </c>
      <c r="C2" s="26" t="s">
        <v>73</v>
      </c>
      <c r="D2" s="25" t="s">
        <v>6</v>
      </c>
      <c r="E2" s="27">
        <v>8</v>
      </c>
      <c r="F2" s="24">
        <v>20</v>
      </c>
    </row>
    <row r="3" spans="1:9" ht="15" x14ac:dyDescent="0.3">
      <c r="A3" s="25" t="s">
        <v>7</v>
      </c>
      <c r="B3" s="25" t="s">
        <v>8</v>
      </c>
      <c r="C3" s="26" t="s">
        <v>73</v>
      </c>
      <c r="D3" s="25" t="s">
        <v>6</v>
      </c>
      <c r="E3" s="27">
        <v>9</v>
      </c>
      <c r="F3" s="24">
        <v>22</v>
      </c>
    </row>
    <row r="4" spans="1:9" ht="15" x14ac:dyDescent="0.3">
      <c r="A4" s="25" t="s">
        <v>9</v>
      </c>
      <c r="B4" s="25" t="s">
        <v>10</v>
      </c>
      <c r="C4" s="26" t="s">
        <v>73</v>
      </c>
      <c r="D4" s="25" t="s">
        <v>6</v>
      </c>
      <c r="E4" s="27">
        <v>13</v>
      </c>
      <c r="F4" s="24">
        <v>23</v>
      </c>
    </row>
    <row r="5" spans="1:9" ht="15" x14ac:dyDescent="0.3">
      <c r="A5" s="25" t="s">
        <v>11</v>
      </c>
      <c r="B5" s="25" t="s">
        <v>12</v>
      </c>
      <c r="C5" s="26" t="s">
        <v>73</v>
      </c>
      <c r="D5" s="25" t="s">
        <v>6</v>
      </c>
      <c r="E5" s="27">
        <v>11</v>
      </c>
      <c r="F5" s="24">
        <v>20</v>
      </c>
    </row>
    <row r="6" spans="1:9" ht="15" x14ac:dyDescent="0.3">
      <c r="A6" s="25" t="s">
        <v>13</v>
      </c>
      <c r="B6" s="25" t="s">
        <v>14</v>
      </c>
      <c r="C6" s="26" t="s">
        <v>73</v>
      </c>
      <c r="D6" s="25" t="s">
        <v>6</v>
      </c>
      <c r="E6" s="27">
        <v>6</v>
      </c>
      <c r="F6" s="24">
        <v>25</v>
      </c>
    </row>
    <row r="7" spans="1:9" ht="15" x14ac:dyDescent="0.3">
      <c r="A7" s="25" t="s">
        <v>15</v>
      </c>
      <c r="B7" s="25" t="s">
        <v>16</v>
      </c>
      <c r="C7" s="26" t="s">
        <v>73</v>
      </c>
      <c r="D7" s="25" t="s">
        <v>6</v>
      </c>
      <c r="E7" s="27">
        <v>6</v>
      </c>
      <c r="F7" s="24">
        <v>30</v>
      </c>
    </row>
    <row r="8" spans="1:9" ht="15" x14ac:dyDescent="0.3">
      <c r="A8" s="25" t="s">
        <v>17</v>
      </c>
      <c r="B8" s="25" t="s">
        <v>18</v>
      </c>
      <c r="C8" s="26" t="s">
        <v>73</v>
      </c>
      <c r="D8" s="25" t="s">
        <v>6</v>
      </c>
      <c r="E8" s="29">
        <v>22</v>
      </c>
      <c r="F8" s="24">
        <v>30</v>
      </c>
    </row>
    <row r="9" spans="1:9" ht="15" x14ac:dyDescent="0.3">
      <c r="A9" s="25" t="s">
        <v>19</v>
      </c>
      <c r="B9" s="25" t="s">
        <v>20</v>
      </c>
      <c r="C9" s="26" t="s">
        <v>73</v>
      </c>
      <c r="D9" s="25" t="s">
        <v>6</v>
      </c>
      <c r="E9" s="27">
        <v>6</v>
      </c>
      <c r="F9" s="24">
        <v>26</v>
      </c>
    </row>
    <row r="10" spans="1:9" ht="15" x14ac:dyDescent="0.3">
      <c r="A10" s="25" t="s">
        <v>21</v>
      </c>
      <c r="B10" s="25" t="s">
        <v>22</v>
      </c>
      <c r="C10" s="26" t="s">
        <v>73</v>
      </c>
      <c r="D10" s="25" t="s">
        <v>6</v>
      </c>
      <c r="E10" s="27">
        <v>6</v>
      </c>
      <c r="F10" s="24">
        <v>21</v>
      </c>
      <c r="I10" s="24">
        <f>SLOPE(F2:F35, E2:E35)</f>
        <v>1.8809665448570878E-2</v>
      </c>
    </row>
    <row r="11" spans="1:9" ht="15" x14ac:dyDescent="0.3">
      <c r="A11" s="25" t="s">
        <v>23</v>
      </c>
      <c r="B11" s="25" t="s">
        <v>24</v>
      </c>
      <c r="C11" s="26" t="s">
        <v>73</v>
      </c>
      <c r="D11" s="25" t="s">
        <v>6</v>
      </c>
      <c r="E11" s="27">
        <v>13</v>
      </c>
      <c r="F11" s="24">
        <v>24</v>
      </c>
    </row>
    <row r="12" spans="1:9" ht="15" x14ac:dyDescent="0.3">
      <c r="A12" s="25" t="s">
        <v>25</v>
      </c>
      <c r="B12" s="25" t="s">
        <v>26</v>
      </c>
      <c r="C12" s="26" t="s">
        <v>73</v>
      </c>
      <c r="D12" s="25" t="s">
        <v>6</v>
      </c>
      <c r="E12" s="27">
        <v>11</v>
      </c>
      <c r="F12" s="24">
        <v>25</v>
      </c>
    </row>
    <row r="13" spans="1:9" ht="15" x14ac:dyDescent="0.3">
      <c r="A13" s="25" t="s">
        <v>27</v>
      </c>
      <c r="B13" s="25" t="s">
        <v>28</v>
      </c>
      <c r="C13" s="26" t="s">
        <v>73</v>
      </c>
      <c r="D13" s="25" t="s">
        <v>6</v>
      </c>
      <c r="E13" s="27">
        <v>15</v>
      </c>
      <c r="F13" s="24">
        <v>29</v>
      </c>
    </row>
    <row r="14" spans="1:9" ht="15" x14ac:dyDescent="0.3">
      <c r="A14" s="25" t="s">
        <v>29</v>
      </c>
      <c r="B14" s="25" t="s">
        <v>30</v>
      </c>
      <c r="C14" s="26" t="s">
        <v>73</v>
      </c>
      <c r="D14" s="25" t="s">
        <v>6</v>
      </c>
      <c r="E14" s="27">
        <v>7</v>
      </c>
      <c r="F14" s="24">
        <v>29</v>
      </c>
    </row>
    <row r="15" spans="1:9" ht="15" x14ac:dyDescent="0.3">
      <c r="A15" s="25" t="s">
        <v>31</v>
      </c>
      <c r="B15" s="25" t="s">
        <v>32</v>
      </c>
      <c r="C15" s="26" t="s">
        <v>73</v>
      </c>
      <c r="D15" s="25" t="s">
        <v>6</v>
      </c>
      <c r="E15" s="27">
        <v>14</v>
      </c>
      <c r="F15" s="24">
        <v>28</v>
      </c>
    </row>
    <row r="16" spans="1:9" ht="15" x14ac:dyDescent="0.3">
      <c r="A16" s="25" t="s">
        <v>33</v>
      </c>
      <c r="B16" s="25" t="s">
        <v>34</v>
      </c>
      <c r="C16" s="26" t="s">
        <v>73</v>
      </c>
      <c r="D16" s="25" t="s">
        <v>6</v>
      </c>
      <c r="E16" s="27">
        <v>16</v>
      </c>
      <c r="F16" s="24">
        <v>20</v>
      </c>
    </row>
    <row r="17" spans="1:6" ht="15" x14ac:dyDescent="0.3">
      <c r="A17" s="25" t="s">
        <v>35</v>
      </c>
      <c r="B17" s="25" t="s">
        <v>36</v>
      </c>
      <c r="C17" s="26" t="s">
        <v>73</v>
      </c>
      <c r="D17" s="25" t="s">
        <v>6</v>
      </c>
      <c r="E17" s="27">
        <v>3</v>
      </c>
      <c r="F17" s="24">
        <v>24</v>
      </c>
    </row>
    <row r="18" spans="1:6" ht="15" x14ac:dyDescent="0.3">
      <c r="A18" s="25" t="s">
        <v>37</v>
      </c>
      <c r="B18" s="25" t="s">
        <v>38</v>
      </c>
      <c r="C18" s="26" t="s">
        <v>73</v>
      </c>
      <c r="D18" s="25" t="s">
        <v>6</v>
      </c>
      <c r="E18" s="27">
        <v>10</v>
      </c>
      <c r="F18" s="24">
        <v>21</v>
      </c>
    </row>
    <row r="19" spans="1:6" ht="15" x14ac:dyDescent="0.3">
      <c r="A19" s="25" t="s">
        <v>39</v>
      </c>
      <c r="B19" s="25" t="s">
        <v>40</v>
      </c>
      <c r="C19" s="26" t="s">
        <v>73</v>
      </c>
      <c r="D19" s="25" t="s">
        <v>6</v>
      </c>
      <c r="E19" s="27">
        <v>16</v>
      </c>
      <c r="F19" s="24">
        <v>22</v>
      </c>
    </row>
    <row r="20" spans="1:6" ht="15" x14ac:dyDescent="0.3">
      <c r="A20" s="25" t="s">
        <v>41</v>
      </c>
      <c r="B20" s="25" t="s">
        <v>42</v>
      </c>
      <c r="C20" s="26" t="s">
        <v>73</v>
      </c>
      <c r="D20" s="25" t="s">
        <v>6</v>
      </c>
      <c r="E20" s="27">
        <v>11</v>
      </c>
      <c r="F20" s="24">
        <v>27</v>
      </c>
    </row>
    <row r="21" spans="1:6" ht="15" x14ac:dyDescent="0.3">
      <c r="A21" s="25" t="s">
        <v>43</v>
      </c>
      <c r="B21" s="25" t="s">
        <v>44</v>
      </c>
      <c r="C21" s="26" t="s">
        <v>73</v>
      </c>
      <c r="D21" s="25" t="s">
        <v>6</v>
      </c>
      <c r="E21" s="27">
        <v>0</v>
      </c>
      <c r="F21" s="24">
        <v>27</v>
      </c>
    </row>
    <row r="22" spans="1:6" ht="15" x14ac:dyDescent="0.3">
      <c r="A22" s="25" t="s">
        <v>45</v>
      </c>
      <c r="B22" s="25" t="s">
        <v>46</v>
      </c>
      <c r="C22" s="26" t="s">
        <v>73</v>
      </c>
      <c r="D22" s="25" t="s">
        <v>6</v>
      </c>
      <c r="E22" s="27">
        <v>11</v>
      </c>
      <c r="F22" s="24">
        <v>30</v>
      </c>
    </row>
    <row r="23" spans="1:6" ht="15" x14ac:dyDescent="0.3">
      <c r="A23" s="25" t="s">
        <v>47</v>
      </c>
      <c r="B23" s="25" t="s">
        <v>48</v>
      </c>
      <c r="C23" s="26" t="s">
        <v>73</v>
      </c>
      <c r="D23" s="25" t="s">
        <v>6</v>
      </c>
      <c r="E23" s="27">
        <v>11</v>
      </c>
      <c r="F23" s="24">
        <v>30</v>
      </c>
    </row>
    <row r="24" spans="1:6" ht="15" x14ac:dyDescent="0.3">
      <c r="A24" s="25" t="s">
        <v>49</v>
      </c>
      <c r="B24" s="25" t="s">
        <v>50</v>
      </c>
      <c r="C24" s="26" t="s">
        <v>73</v>
      </c>
      <c r="D24" s="25" t="s">
        <v>6</v>
      </c>
      <c r="E24" s="27">
        <v>12</v>
      </c>
      <c r="F24" s="24">
        <v>24</v>
      </c>
    </row>
    <row r="25" spans="1:6" ht="15" x14ac:dyDescent="0.3">
      <c r="A25" s="25" t="s">
        <v>51</v>
      </c>
      <c r="B25" s="25" t="s">
        <v>52</v>
      </c>
      <c r="C25" s="26" t="s">
        <v>73</v>
      </c>
      <c r="D25" s="25" t="s">
        <v>6</v>
      </c>
      <c r="E25" s="28">
        <v>18</v>
      </c>
      <c r="F25" s="24">
        <v>23</v>
      </c>
    </row>
    <row r="26" spans="1:6" ht="15" x14ac:dyDescent="0.3">
      <c r="A26" s="25" t="s">
        <v>53</v>
      </c>
      <c r="B26" s="25" t="s">
        <v>54</v>
      </c>
      <c r="C26" s="26" t="s">
        <v>73</v>
      </c>
      <c r="D26" s="25" t="s">
        <v>6</v>
      </c>
      <c r="E26" s="27">
        <v>12</v>
      </c>
      <c r="F26" s="24">
        <v>26</v>
      </c>
    </row>
    <row r="27" spans="1:6" ht="15" x14ac:dyDescent="0.3">
      <c r="A27" s="25" t="s">
        <v>55</v>
      </c>
      <c r="B27" s="25" t="s">
        <v>56</v>
      </c>
      <c r="C27" s="26" t="s">
        <v>73</v>
      </c>
      <c r="D27" s="25" t="s">
        <v>6</v>
      </c>
      <c r="E27" s="28">
        <v>25</v>
      </c>
      <c r="F27" s="24">
        <v>28</v>
      </c>
    </row>
    <row r="28" spans="1:6" ht="15" x14ac:dyDescent="0.3">
      <c r="A28" s="25" t="s">
        <v>57</v>
      </c>
      <c r="B28" s="25" t="s">
        <v>58</v>
      </c>
      <c r="C28" s="26" t="s">
        <v>73</v>
      </c>
      <c r="D28" s="25" t="s">
        <v>6</v>
      </c>
      <c r="E28" s="27">
        <v>0</v>
      </c>
      <c r="F28" s="24">
        <v>30</v>
      </c>
    </row>
    <row r="29" spans="1:6" ht="15" x14ac:dyDescent="0.3">
      <c r="A29" s="25" t="s">
        <v>59</v>
      </c>
      <c r="B29" s="25" t="s">
        <v>60</v>
      </c>
      <c r="C29" s="26" t="s">
        <v>73</v>
      </c>
      <c r="D29" s="25" t="s">
        <v>6</v>
      </c>
      <c r="E29" s="27">
        <v>8</v>
      </c>
      <c r="F29" s="24">
        <v>30</v>
      </c>
    </row>
    <row r="30" spans="1:6" ht="15" x14ac:dyDescent="0.3">
      <c r="A30" s="25" t="s">
        <v>61</v>
      </c>
      <c r="B30" s="25" t="s">
        <v>62</v>
      </c>
      <c r="C30" s="26" t="s">
        <v>73</v>
      </c>
      <c r="D30" s="25" t="s">
        <v>6</v>
      </c>
      <c r="E30" s="27">
        <v>2</v>
      </c>
      <c r="F30" s="24">
        <v>20</v>
      </c>
    </row>
    <row r="31" spans="1:6" ht="15" x14ac:dyDescent="0.3">
      <c r="A31" s="25" t="s">
        <v>63</v>
      </c>
      <c r="B31" s="25" t="s">
        <v>64</v>
      </c>
      <c r="C31" s="26" t="s">
        <v>73</v>
      </c>
      <c r="D31" s="25" t="s">
        <v>6</v>
      </c>
      <c r="E31" s="27">
        <v>12</v>
      </c>
      <c r="F31" s="24">
        <v>21</v>
      </c>
    </row>
    <row r="32" spans="1:6" ht="15" x14ac:dyDescent="0.3">
      <c r="A32" s="25" t="s">
        <v>65</v>
      </c>
      <c r="B32" s="25" t="s">
        <v>66</v>
      </c>
      <c r="C32" s="26" t="s">
        <v>73</v>
      </c>
      <c r="D32" s="25" t="s">
        <v>6</v>
      </c>
      <c r="E32" s="27">
        <v>7</v>
      </c>
      <c r="F32" s="24">
        <v>28</v>
      </c>
    </row>
    <row r="33" spans="1:6" ht="15" x14ac:dyDescent="0.3">
      <c r="A33" s="25" t="s">
        <v>67</v>
      </c>
      <c r="B33" s="25" t="s">
        <v>68</v>
      </c>
      <c r="C33" s="26" t="s">
        <v>73</v>
      </c>
      <c r="D33" s="25" t="s">
        <v>6</v>
      </c>
      <c r="E33" s="27">
        <v>9</v>
      </c>
      <c r="F33" s="24">
        <v>21</v>
      </c>
    </row>
    <row r="34" spans="1:6" ht="15" x14ac:dyDescent="0.3">
      <c r="A34" s="25" t="s">
        <v>69</v>
      </c>
      <c r="B34" s="25" t="s">
        <v>70</v>
      </c>
      <c r="C34" s="26" t="s">
        <v>73</v>
      </c>
      <c r="D34" s="25" t="s">
        <v>6</v>
      </c>
      <c r="E34" s="27">
        <v>3</v>
      </c>
      <c r="F34" s="24">
        <v>26</v>
      </c>
    </row>
    <row r="35" spans="1:6" ht="15" x14ac:dyDescent="0.3">
      <c r="A35" s="25" t="s">
        <v>71</v>
      </c>
      <c r="B35" s="25" t="s">
        <v>72</v>
      </c>
      <c r="C35" s="26" t="s">
        <v>73</v>
      </c>
      <c r="D35" s="25" t="s">
        <v>6</v>
      </c>
      <c r="E35" s="27">
        <v>12</v>
      </c>
      <c r="F35" s="24">
        <v>30</v>
      </c>
    </row>
    <row r="36" spans="1:6" x14ac:dyDescent="0.3">
      <c r="E36" s="24">
        <f>AVERAGE(E2:E35)</f>
        <v>10.147058823529411</v>
      </c>
      <c r="F36" s="24">
        <f>AVERAGE(F2:F35)</f>
        <v>25.294117647058822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71"/>
  <sheetViews>
    <sheetView workbookViewId="0">
      <selection activeCell="Q13" sqref="Q13"/>
    </sheetView>
  </sheetViews>
  <sheetFormatPr defaultRowHeight="14.5" x14ac:dyDescent="0.35"/>
  <cols>
    <col min="2" max="2" width="14.453125" customWidth="1"/>
    <col min="8" max="8" width="8.90625" style="5"/>
    <col min="9" max="9" width="17.90625" style="5" customWidth="1"/>
  </cols>
  <sheetData>
    <row r="1" spans="2:10" x14ac:dyDescent="0.35">
      <c r="B1" s="2" t="s">
        <v>113</v>
      </c>
      <c r="C1" s="15" t="s">
        <v>109</v>
      </c>
      <c r="D1" s="2" t="s">
        <v>114</v>
      </c>
      <c r="G1" s="7" t="s">
        <v>119</v>
      </c>
      <c r="H1" s="5" t="s">
        <v>113</v>
      </c>
      <c r="I1" s="19" t="s">
        <v>120</v>
      </c>
      <c r="J1" s="7" t="s">
        <v>118</v>
      </c>
    </row>
    <row r="2" spans="2:10" x14ac:dyDescent="0.35">
      <c r="B2" s="17">
        <v>22</v>
      </c>
      <c r="C2" s="13">
        <v>22.820342730790493</v>
      </c>
      <c r="D2">
        <f>ABS(B2-C2)/B2*100</f>
        <v>3.7288305945022415</v>
      </c>
      <c r="G2">
        <v>1</v>
      </c>
      <c r="H2" s="5">
        <v>23</v>
      </c>
      <c r="I2" s="21">
        <v>18.14</v>
      </c>
      <c r="J2">
        <f>ABS(H2-I2)/H2*100</f>
        <v>21.130434782608692</v>
      </c>
    </row>
    <row r="3" spans="2:10" x14ac:dyDescent="0.35">
      <c r="B3" s="17">
        <v>23</v>
      </c>
      <c r="C3" s="13">
        <v>21.276395798783859</v>
      </c>
      <c r="D3">
        <f t="shared" ref="D3:D34" si="0">ABS(B3-C3)/B3*100</f>
        <v>7.4939313096353928</v>
      </c>
      <c r="G3">
        <v>2</v>
      </c>
      <c r="H3" s="5">
        <v>19</v>
      </c>
      <c r="I3" s="21">
        <v>19.580000000000002</v>
      </c>
      <c r="J3">
        <f t="shared" ref="J3:J66" si="1">ABS(H3-I3)/H3*100</f>
        <v>3.0526315789473779</v>
      </c>
    </row>
    <row r="4" spans="2:10" x14ac:dyDescent="0.35">
      <c r="B4" s="17">
        <v>20</v>
      </c>
      <c r="C4" s="13">
        <v>24.364289662797127</v>
      </c>
      <c r="D4">
        <f t="shared" si="0"/>
        <v>21.821448313985634</v>
      </c>
      <c r="G4">
        <v>3</v>
      </c>
      <c r="H4" s="5">
        <v>21</v>
      </c>
      <c r="I4" s="21">
        <v>22.46</v>
      </c>
      <c r="J4">
        <f t="shared" si="1"/>
        <v>6.952380952380957</v>
      </c>
    </row>
    <row r="5" spans="2:10" x14ac:dyDescent="0.35">
      <c r="B5" s="17">
        <v>22</v>
      </c>
      <c r="C5" s="13">
        <v>23.334991708126037</v>
      </c>
      <c r="D5">
        <f t="shared" si="0"/>
        <v>6.0681441278456205</v>
      </c>
      <c r="G5">
        <v>4</v>
      </c>
      <c r="H5" s="5">
        <v>26</v>
      </c>
      <c r="I5" s="21">
        <v>18.62</v>
      </c>
      <c r="J5">
        <f t="shared" si="1"/>
        <v>28.38461538461538</v>
      </c>
    </row>
    <row r="6" spans="2:10" x14ac:dyDescent="0.35">
      <c r="B6" s="17">
        <v>22</v>
      </c>
      <c r="C6" s="13">
        <v>21.276395798783859</v>
      </c>
      <c r="D6">
        <f t="shared" si="0"/>
        <v>3.2891100055279114</v>
      </c>
      <c r="G6">
        <v>5</v>
      </c>
      <c r="H6" s="5">
        <v>17</v>
      </c>
      <c r="I6" s="21">
        <v>19.580000000000002</v>
      </c>
      <c r="J6">
        <f t="shared" si="1"/>
        <v>15.176470588235306</v>
      </c>
    </row>
    <row r="7" spans="2:10" x14ac:dyDescent="0.35">
      <c r="B7" s="17">
        <v>23</v>
      </c>
      <c r="C7" s="13">
        <v>19.732448866777226</v>
      </c>
      <c r="D7">
        <f t="shared" si="0"/>
        <v>14.206744057490322</v>
      </c>
      <c r="G7">
        <v>6</v>
      </c>
      <c r="H7" s="5">
        <v>23</v>
      </c>
      <c r="I7" s="21">
        <v>18.14</v>
      </c>
      <c r="J7">
        <f t="shared" si="1"/>
        <v>21.130434782608692</v>
      </c>
    </row>
    <row r="8" spans="2:10" x14ac:dyDescent="0.35">
      <c r="B8" s="17">
        <v>17</v>
      </c>
      <c r="C8" s="13">
        <v>20.247097844112769</v>
      </c>
      <c r="D8">
        <f t="shared" si="0"/>
        <v>19.100575553604525</v>
      </c>
      <c r="G8">
        <v>7</v>
      </c>
      <c r="H8" s="5">
        <v>18</v>
      </c>
      <c r="I8" s="21">
        <v>19.580000000000002</v>
      </c>
      <c r="J8">
        <f t="shared" si="1"/>
        <v>8.7777777777777892</v>
      </c>
    </row>
    <row r="9" spans="2:10" x14ac:dyDescent="0.35">
      <c r="B9" s="17">
        <v>20</v>
      </c>
      <c r="C9" s="13">
        <v>19.732448866777226</v>
      </c>
      <c r="D9">
        <f t="shared" si="0"/>
        <v>1.3377556661138712</v>
      </c>
      <c r="G9">
        <v>8</v>
      </c>
      <c r="H9" s="5">
        <v>22</v>
      </c>
      <c r="I9" s="21">
        <v>21.980000000000004</v>
      </c>
      <c r="J9">
        <f t="shared" si="1"/>
        <v>9.0909090909072829E-2</v>
      </c>
    </row>
    <row r="10" spans="2:10" x14ac:dyDescent="0.35">
      <c r="B10" s="17">
        <v>17</v>
      </c>
      <c r="C10" s="13">
        <v>19.217799889441679</v>
      </c>
      <c r="D10">
        <f t="shared" si="0"/>
        <v>13.045881702598111</v>
      </c>
      <c r="G10">
        <v>9</v>
      </c>
      <c r="H10" s="5">
        <v>19</v>
      </c>
      <c r="I10" s="21">
        <v>17.660000000000004</v>
      </c>
      <c r="J10">
        <f t="shared" si="1"/>
        <v>7.0526315789473495</v>
      </c>
    </row>
    <row r="11" spans="2:10" x14ac:dyDescent="0.35">
      <c r="B11" s="17">
        <v>19</v>
      </c>
      <c r="C11" s="13">
        <v>21.791044776119403</v>
      </c>
      <c r="D11">
        <f t="shared" si="0"/>
        <v>14.689709347996857</v>
      </c>
      <c r="G11">
        <v>10</v>
      </c>
      <c r="H11" s="5">
        <v>19</v>
      </c>
      <c r="I11" s="21">
        <v>20.060000000000002</v>
      </c>
      <c r="J11">
        <f t="shared" si="1"/>
        <v>5.5789473684210646</v>
      </c>
    </row>
    <row r="12" spans="2:10" x14ac:dyDescent="0.35">
      <c r="B12" s="17">
        <v>22</v>
      </c>
      <c r="C12" s="13">
        <v>24.364289662797127</v>
      </c>
      <c r="D12">
        <f t="shared" si="0"/>
        <v>10.746771194532394</v>
      </c>
      <c r="G12">
        <v>11</v>
      </c>
      <c r="H12" s="5">
        <v>22</v>
      </c>
      <c r="I12" s="21">
        <v>20.060000000000002</v>
      </c>
      <c r="J12">
        <f t="shared" si="1"/>
        <v>8.8181818181818077</v>
      </c>
    </row>
    <row r="13" spans="2:10" x14ac:dyDescent="0.35">
      <c r="B13" s="17">
        <v>22</v>
      </c>
      <c r="C13" s="13">
        <v>24.364289662797127</v>
      </c>
      <c r="D13">
        <f t="shared" si="0"/>
        <v>10.746771194532394</v>
      </c>
      <c r="G13">
        <v>12</v>
      </c>
      <c r="H13" s="5">
        <v>18</v>
      </c>
      <c r="I13" s="21">
        <v>22.46</v>
      </c>
      <c r="J13">
        <f t="shared" si="1"/>
        <v>24.777777777777782</v>
      </c>
    </row>
    <row r="14" spans="2:10" x14ac:dyDescent="0.35">
      <c r="B14" s="17">
        <v>20</v>
      </c>
      <c r="C14" s="13">
        <v>21.276395798783859</v>
      </c>
      <c r="D14">
        <f t="shared" si="0"/>
        <v>6.3819789939192972</v>
      </c>
      <c r="G14">
        <v>13</v>
      </c>
      <c r="H14" s="5">
        <v>22</v>
      </c>
      <c r="I14" s="21">
        <v>20.540000000000003</v>
      </c>
      <c r="J14">
        <f t="shared" si="1"/>
        <v>6.6363636363636234</v>
      </c>
    </row>
    <row r="15" spans="2:10" x14ac:dyDescent="0.35">
      <c r="B15" s="17">
        <v>21</v>
      </c>
      <c r="C15" s="13">
        <v>21.791044776119403</v>
      </c>
      <c r="D15">
        <f t="shared" si="0"/>
        <v>3.766879886282871</v>
      </c>
      <c r="G15">
        <v>14</v>
      </c>
      <c r="H15" s="5">
        <v>22</v>
      </c>
      <c r="I15" s="21">
        <v>20.060000000000002</v>
      </c>
      <c r="J15">
        <f t="shared" si="1"/>
        <v>8.8181818181818077</v>
      </c>
    </row>
    <row r="16" spans="2:10" x14ac:dyDescent="0.35">
      <c r="B16" s="17">
        <v>23</v>
      </c>
      <c r="C16" s="13">
        <v>20.761746821448313</v>
      </c>
      <c r="D16">
        <f t="shared" si="0"/>
        <v>9.7315355589203811</v>
      </c>
      <c r="G16">
        <v>15</v>
      </c>
      <c r="H16" s="5">
        <v>23</v>
      </c>
      <c r="I16" s="21">
        <v>19.100000000000001</v>
      </c>
      <c r="J16">
        <f t="shared" si="1"/>
        <v>16.95652173913043</v>
      </c>
    </row>
    <row r="17" spans="2:10" x14ac:dyDescent="0.35">
      <c r="B17" s="17">
        <v>19</v>
      </c>
      <c r="C17" s="13">
        <v>23.334991708126037</v>
      </c>
      <c r="D17">
        <f t="shared" si="0"/>
        <v>22.8157458322423</v>
      </c>
      <c r="G17">
        <v>16</v>
      </c>
      <c r="H17" s="5">
        <v>22</v>
      </c>
      <c r="I17" s="21">
        <v>20.060000000000002</v>
      </c>
      <c r="J17">
        <f t="shared" si="1"/>
        <v>8.8181818181818077</v>
      </c>
    </row>
    <row r="18" spans="2:10" x14ac:dyDescent="0.35">
      <c r="B18" s="17">
        <v>23</v>
      </c>
      <c r="C18" s="13">
        <v>23.334991708126037</v>
      </c>
      <c r="D18">
        <f t="shared" si="0"/>
        <v>1.4564856875045065</v>
      </c>
      <c r="G18">
        <v>17</v>
      </c>
      <c r="H18" s="5">
        <v>19</v>
      </c>
      <c r="I18" s="21">
        <v>21.5</v>
      </c>
      <c r="J18">
        <f t="shared" si="1"/>
        <v>13.157894736842104</v>
      </c>
    </row>
    <row r="19" spans="2:10" x14ac:dyDescent="0.35">
      <c r="B19" s="17">
        <v>22</v>
      </c>
      <c r="C19" s="13">
        <v>19.732448866777226</v>
      </c>
      <c r="D19">
        <f t="shared" si="0"/>
        <v>10.307050605558064</v>
      </c>
      <c r="G19">
        <v>18</v>
      </c>
      <c r="H19" s="5">
        <v>20</v>
      </c>
      <c r="I19" s="21">
        <v>18.14</v>
      </c>
      <c r="J19">
        <f t="shared" si="1"/>
        <v>9.2999999999999972</v>
      </c>
    </row>
    <row r="20" spans="2:10" x14ac:dyDescent="0.35">
      <c r="B20" s="17">
        <v>17</v>
      </c>
      <c r="C20" s="13">
        <v>22.820342730790493</v>
      </c>
      <c r="D20">
        <f t="shared" si="0"/>
        <v>34.237310181120549</v>
      </c>
      <c r="G20">
        <v>19</v>
      </c>
      <c r="H20" s="5">
        <v>19</v>
      </c>
      <c r="I20" s="21">
        <v>21.020000000000003</v>
      </c>
      <c r="J20">
        <f t="shared" si="1"/>
        <v>10.631578947368437</v>
      </c>
    </row>
    <row r="21" spans="2:10" x14ac:dyDescent="0.35">
      <c r="B21" s="17">
        <v>19</v>
      </c>
      <c r="C21" s="13">
        <v>24.364289662797127</v>
      </c>
      <c r="D21">
        <f t="shared" si="0"/>
        <v>28.233103488405931</v>
      </c>
      <c r="G21">
        <v>20</v>
      </c>
      <c r="H21" s="5">
        <v>22</v>
      </c>
      <c r="I21" s="21">
        <v>22.46</v>
      </c>
      <c r="J21">
        <f t="shared" si="1"/>
        <v>2.0909090909090948</v>
      </c>
    </row>
    <row r="22" spans="2:10" x14ac:dyDescent="0.35">
      <c r="B22" s="17">
        <v>22</v>
      </c>
      <c r="C22" s="13">
        <v>23.334991708126037</v>
      </c>
      <c r="D22">
        <f t="shared" si="0"/>
        <v>6.0681441278456205</v>
      </c>
      <c r="G22">
        <v>21</v>
      </c>
      <c r="H22" s="5">
        <v>23</v>
      </c>
      <c r="I22" s="21">
        <v>18.62</v>
      </c>
      <c r="J22">
        <f t="shared" si="1"/>
        <v>19.043478260869563</v>
      </c>
    </row>
    <row r="23" spans="2:10" x14ac:dyDescent="0.35">
      <c r="B23" s="17">
        <v>22</v>
      </c>
      <c r="C23" s="13">
        <v>20.761746821448313</v>
      </c>
      <c r="D23">
        <f t="shared" si="0"/>
        <v>5.6284235388713073</v>
      </c>
      <c r="G23">
        <v>22</v>
      </c>
      <c r="H23" s="5">
        <v>21</v>
      </c>
      <c r="I23" s="21">
        <v>17.660000000000004</v>
      </c>
      <c r="J23">
        <f t="shared" si="1"/>
        <v>15.904761904761887</v>
      </c>
    </row>
    <row r="24" spans="2:10" x14ac:dyDescent="0.35">
      <c r="B24" s="17">
        <v>20</v>
      </c>
      <c r="C24" s="13">
        <v>20.761746821448313</v>
      </c>
      <c r="D24">
        <f t="shared" si="0"/>
        <v>3.8087341072415626</v>
      </c>
      <c r="G24">
        <v>23</v>
      </c>
      <c r="H24" s="5">
        <v>14</v>
      </c>
      <c r="I24" s="21">
        <v>19.100000000000001</v>
      </c>
      <c r="J24">
        <f t="shared" si="1"/>
        <v>36.428571428571438</v>
      </c>
    </row>
    <row r="25" spans="2:10" x14ac:dyDescent="0.35">
      <c r="B25" s="17">
        <v>21</v>
      </c>
      <c r="C25" s="13">
        <v>22.820342730790493</v>
      </c>
      <c r="D25">
        <f t="shared" si="0"/>
        <v>8.668298718049968</v>
      </c>
      <c r="G25">
        <v>24</v>
      </c>
      <c r="H25" s="5">
        <v>21</v>
      </c>
      <c r="I25" s="21">
        <v>21.020000000000003</v>
      </c>
      <c r="J25">
        <f t="shared" si="1"/>
        <v>9.5238095238110124E-2</v>
      </c>
    </row>
    <row r="26" spans="2:10" x14ac:dyDescent="0.35">
      <c r="B26" s="17">
        <v>22</v>
      </c>
      <c r="C26" s="13">
        <v>24.364289662797127</v>
      </c>
      <c r="D26">
        <f t="shared" si="0"/>
        <v>10.746771194532394</v>
      </c>
      <c r="G26">
        <v>25</v>
      </c>
      <c r="H26" s="5">
        <v>23</v>
      </c>
      <c r="I26" s="21">
        <v>22.46</v>
      </c>
      <c r="J26">
        <f t="shared" si="1"/>
        <v>2.347826086956518</v>
      </c>
    </row>
    <row r="27" spans="2:10" x14ac:dyDescent="0.35">
      <c r="B27" s="17">
        <v>22</v>
      </c>
      <c r="C27" s="13">
        <v>24.364289662797127</v>
      </c>
      <c r="D27">
        <f t="shared" si="0"/>
        <v>10.746771194532394</v>
      </c>
      <c r="G27">
        <v>26</v>
      </c>
      <c r="H27" s="5">
        <v>22</v>
      </c>
      <c r="I27" s="21">
        <v>22.46</v>
      </c>
      <c r="J27">
        <f t="shared" si="1"/>
        <v>2.0909090909090948</v>
      </c>
    </row>
    <row r="28" spans="2:10" x14ac:dyDescent="0.35">
      <c r="B28" s="17">
        <v>24</v>
      </c>
      <c r="C28" s="13">
        <v>19.732448866777226</v>
      </c>
      <c r="D28">
        <f t="shared" si="0"/>
        <v>17.781463055094893</v>
      </c>
      <c r="G28">
        <v>27</v>
      </c>
      <c r="H28" s="5">
        <v>22</v>
      </c>
      <c r="I28" s="21">
        <v>18.14</v>
      </c>
      <c r="J28">
        <f t="shared" si="1"/>
        <v>17.545454545454543</v>
      </c>
    </row>
    <row r="29" spans="2:10" x14ac:dyDescent="0.35">
      <c r="B29" s="17">
        <v>19</v>
      </c>
      <c r="C29" s="13">
        <v>21.791044776119403</v>
      </c>
      <c r="D29">
        <f t="shared" si="0"/>
        <v>14.689709347996857</v>
      </c>
      <c r="G29">
        <v>28</v>
      </c>
      <c r="H29" s="5">
        <v>18</v>
      </c>
      <c r="I29" s="21">
        <v>20.060000000000002</v>
      </c>
      <c r="J29">
        <f t="shared" si="1"/>
        <v>11.444444444444457</v>
      </c>
    </row>
    <row r="30" spans="2:10" x14ac:dyDescent="0.35">
      <c r="B30" s="17">
        <v>22</v>
      </c>
      <c r="C30" s="13">
        <v>22.305693753454946</v>
      </c>
      <c r="D30">
        <f t="shared" si="0"/>
        <v>1.3895170611588463</v>
      </c>
      <c r="G30">
        <v>29</v>
      </c>
      <c r="H30" s="5">
        <v>22</v>
      </c>
      <c r="I30" s="21">
        <v>18.14</v>
      </c>
      <c r="J30">
        <f t="shared" si="1"/>
        <v>17.545454545454543</v>
      </c>
    </row>
    <row r="31" spans="2:10" x14ac:dyDescent="0.35">
      <c r="B31" s="17">
        <v>22</v>
      </c>
      <c r="C31" s="13">
        <v>22.820342730790493</v>
      </c>
      <c r="D31">
        <f t="shared" si="0"/>
        <v>3.7288305945022415</v>
      </c>
      <c r="G31">
        <v>30</v>
      </c>
      <c r="H31" s="5">
        <v>18</v>
      </c>
      <c r="I31" s="21">
        <v>21.020000000000003</v>
      </c>
      <c r="J31">
        <f t="shared" si="1"/>
        <v>16.777777777777793</v>
      </c>
    </row>
    <row r="32" spans="2:10" x14ac:dyDescent="0.35">
      <c r="B32" s="17">
        <v>22</v>
      </c>
      <c r="C32" s="13">
        <v>24.364289662797127</v>
      </c>
      <c r="D32">
        <f t="shared" si="0"/>
        <v>10.746771194532394</v>
      </c>
      <c r="G32">
        <v>31</v>
      </c>
      <c r="H32" s="5">
        <v>22</v>
      </c>
      <c r="I32" s="21">
        <v>22.46</v>
      </c>
      <c r="J32">
        <f t="shared" si="1"/>
        <v>2.0909090909090948</v>
      </c>
    </row>
    <row r="33" spans="2:14" x14ac:dyDescent="0.35">
      <c r="B33" s="17">
        <v>26</v>
      </c>
      <c r="C33" s="13">
        <v>23.334991708126037</v>
      </c>
      <c r="D33">
        <f t="shared" si="0"/>
        <v>10.250031891822935</v>
      </c>
      <c r="G33">
        <v>32</v>
      </c>
      <c r="H33" s="5">
        <v>26</v>
      </c>
      <c r="I33" s="21">
        <v>21.5</v>
      </c>
      <c r="J33">
        <f t="shared" si="1"/>
        <v>17.307692307692307</v>
      </c>
    </row>
    <row r="34" spans="2:14" ht="15" thickBot="1" x14ac:dyDescent="0.4">
      <c r="B34" s="17">
        <v>24</v>
      </c>
      <c r="C34" s="14">
        <v>22.305693753454946</v>
      </c>
      <c r="D34">
        <f t="shared" si="0"/>
        <v>7.0596093606043908</v>
      </c>
      <c r="G34">
        <v>33</v>
      </c>
      <c r="H34" s="5">
        <v>21</v>
      </c>
      <c r="I34" s="21">
        <v>20.540000000000003</v>
      </c>
      <c r="J34">
        <f t="shared" si="1"/>
        <v>2.1904761904761778</v>
      </c>
    </row>
    <row r="35" spans="2:14" x14ac:dyDescent="0.35">
      <c r="B35" s="17"/>
      <c r="D35" s="18">
        <f>AVERAGE(D2:D34)</f>
        <v>10.742995111791064</v>
      </c>
      <c r="G35">
        <v>34</v>
      </c>
      <c r="H35" s="5">
        <v>22</v>
      </c>
      <c r="I35" s="21">
        <v>21.020000000000003</v>
      </c>
      <c r="J35">
        <f t="shared" si="1"/>
        <v>4.4545454545454399</v>
      </c>
      <c r="M35" s="20">
        <f>AVERAGE(J2:J37)</f>
        <v>11.655479681033821</v>
      </c>
      <c r="N35" s="20" t="s">
        <v>115</v>
      </c>
    </row>
    <row r="36" spans="2:14" x14ac:dyDescent="0.35">
      <c r="G36">
        <v>35</v>
      </c>
      <c r="H36" s="5">
        <v>17</v>
      </c>
      <c r="I36" s="21">
        <v>21.5</v>
      </c>
      <c r="J36">
        <f t="shared" si="1"/>
        <v>26.47058823529412</v>
      </c>
      <c r="M36" s="20">
        <v>10.31</v>
      </c>
      <c r="N36" s="20" t="s">
        <v>116</v>
      </c>
    </row>
    <row r="37" spans="2:14" ht="15" thickBot="1" x14ac:dyDescent="0.4">
      <c r="G37">
        <v>36</v>
      </c>
      <c r="H37" s="5">
        <v>19</v>
      </c>
      <c r="I37" s="22">
        <v>19.100000000000001</v>
      </c>
      <c r="J37">
        <f t="shared" si="1"/>
        <v>0.52631578947369162</v>
      </c>
      <c r="M37" s="20">
        <v>11.21</v>
      </c>
      <c r="N37" s="20" t="s">
        <v>117</v>
      </c>
    </row>
    <row r="38" spans="2:14" x14ac:dyDescent="0.35">
      <c r="G38">
        <v>37</v>
      </c>
      <c r="H38" s="5">
        <v>22</v>
      </c>
      <c r="I38" s="21">
        <v>22.820342730790493</v>
      </c>
      <c r="J38">
        <f t="shared" si="1"/>
        <v>3.7288305945022415</v>
      </c>
    </row>
    <row r="39" spans="2:14" x14ac:dyDescent="0.35">
      <c r="G39">
        <v>38</v>
      </c>
      <c r="H39" s="5">
        <v>23</v>
      </c>
      <c r="I39" s="21">
        <v>21.276395798783859</v>
      </c>
      <c r="J39">
        <f t="shared" si="1"/>
        <v>7.4939313096353928</v>
      </c>
    </row>
    <row r="40" spans="2:14" x14ac:dyDescent="0.35">
      <c r="G40">
        <v>39</v>
      </c>
      <c r="H40" s="5">
        <v>20</v>
      </c>
      <c r="I40" s="21">
        <v>24.364289662797127</v>
      </c>
      <c r="J40">
        <f t="shared" si="1"/>
        <v>21.821448313985634</v>
      </c>
    </row>
    <row r="41" spans="2:14" x14ac:dyDescent="0.35">
      <c r="G41">
        <v>40</v>
      </c>
      <c r="H41" s="5">
        <v>22</v>
      </c>
      <c r="I41" s="21">
        <v>23.334991708126037</v>
      </c>
      <c r="J41">
        <f t="shared" si="1"/>
        <v>6.0681441278456205</v>
      </c>
    </row>
    <row r="42" spans="2:14" x14ac:dyDescent="0.35">
      <c r="G42">
        <v>41</v>
      </c>
      <c r="H42" s="5">
        <v>22</v>
      </c>
      <c r="I42" s="21">
        <v>21.276395798783859</v>
      </c>
      <c r="J42">
        <f t="shared" si="1"/>
        <v>3.2891100055279114</v>
      </c>
    </row>
    <row r="43" spans="2:14" x14ac:dyDescent="0.35">
      <c r="G43">
        <v>42</v>
      </c>
      <c r="H43" s="5">
        <v>23</v>
      </c>
      <c r="I43" s="21">
        <v>19.732448866777226</v>
      </c>
      <c r="J43">
        <f t="shared" si="1"/>
        <v>14.206744057490322</v>
      </c>
    </row>
    <row r="44" spans="2:14" x14ac:dyDescent="0.35">
      <c r="G44">
        <v>43</v>
      </c>
      <c r="H44" s="5">
        <v>17</v>
      </c>
      <c r="I44" s="21">
        <v>20.247097844112769</v>
      </c>
      <c r="J44">
        <f t="shared" si="1"/>
        <v>19.100575553604525</v>
      </c>
    </row>
    <row r="45" spans="2:14" x14ac:dyDescent="0.35">
      <c r="G45">
        <v>44</v>
      </c>
      <c r="H45" s="5">
        <v>20</v>
      </c>
      <c r="I45" s="21">
        <v>19.732448866777226</v>
      </c>
      <c r="J45">
        <f t="shared" si="1"/>
        <v>1.3377556661138712</v>
      </c>
    </row>
    <row r="46" spans="2:14" x14ac:dyDescent="0.35">
      <c r="G46">
        <v>45</v>
      </c>
      <c r="H46" s="5">
        <v>17</v>
      </c>
      <c r="I46" s="21">
        <v>19.217799889441679</v>
      </c>
      <c r="J46">
        <f t="shared" si="1"/>
        <v>13.045881702598111</v>
      </c>
    </row>
    <row r="47" spans="2:14" x14ac:dyDescent="0.35">
      <c r="G47">
        <v>46</v>
      </c>
      <c r="H47" s="5">
        <v>19</v>
      </c>
      <c r="I47" s="21">
        <v>21.791044776119403</v>
      </c>
      <c r="J47">
        <f t="shared" si="1"/>
        <v>14.689709347996857</v>
      </c>
    </row>
    <row r="48" spans="2:14" x14ac:dyDescent="0.35">
      <c r="G48">
        <v>47</v>
      </c>
      <c r="H48" s="5">
        <v>22</v>
      </c>
      <c r="I48" s="21">
        <v>24.364289662797127</v>
      </c>
      <c r="J48">
        <f t="shared" si="1"/>
        <v>10.746771194532394</v>
      </c>
    </row>
    <row r="49" spans="7:10" x14ac:dyDescent="0.35">
      <c r="G49">
        <v>48</v>
      </c>
      <c r="H49" s="5">
        <v>22</v>
      </c>
      <c r="I49" s="21">
        <v>24.364289662797127</v>
      </c>
      <c r="J49">
        <f t="shared" si="1"/>
        <v>10.746771194532394</v>
      </c>
    </row>
    <row r="50" spans="7:10" x14ac:dyDescent="0.35">
      <c r="G50">
        <v>49</v>
      </c>
      <c r="H50" s="5">
        <v>20</v>
      </c>
      <c r="I50" s="21">
        <v>21.276395798783859</v>
      </c>
      <c r="J50">
        <f t="shared" si="1"/>
        <v>6.3819789939192972</v>
      </c>
    </row>
    <row r="51" spans="7:10" x14ac:dyDescent="0.35">
      <c r="G51">
        <v>50</v>
      </c>
      <c r="H51" s="5">
        <v>21</v>
      </c>
      <c r="I51" s="21">
        <v>21.791044776119403</v>
      </c>
      <c r="J51">
        <f t="shared" si="1"/>
        <v>3.766879886282871</v>
      </c>
    </row>
    <row r="52" spans="7:10" x14ac:dyDescent="0.35">
      <c r="G52">
        <v>51</v>
      </c>
      <c r="H52" s="5">
        <v>23</v>
      </c>
      <c r="I52" s="21">
        <v>20.761746821448313</v>
      </c>
      <c r="J52">
        <f t="shared" si="1"/>
        <v>9.7315355589203811</v>
      </c>
    </row>
    <row r="53" spans="7:10" x14ac:dyDescent="0.35">
      <c r="G53">
        <v>52</v>
      </c>
      <c r="H53" s="5">
        <v>19</v>
      </c>
      <c r="I53" s="21">
        <v>23.334991708126037</v>
      </c>
      <c r="J53">
        <f t="shared" si="1"/>
        <v>22.8157458322423</v>
      </c>
    </row>
    <row r="54" spans="7:10" x14ac:dyDescent="0.35">
      <c r="G54">
        <v>53</v>
      </c>
      <c r="H54" s="5">
        <v>23</v>
      </c>
      <c r="I54" s="21">
        <v>23.334991708126037</v>
      </c>
      <c r="J54">
        <f t="shared" si="1"/>
        <v>1.4564856875045065</v>
      </c>
    </row>
    <row r="55" spans="7:10" x14ac:dyDescent="0.35">
      <c r="G55">
        <v>54</v>
      </c>
      <c r="H55" s="5">
        <v>22</v>
      </c>
      <c r="I55" s="21">
        <v>19.732448866777226</v>
      </c>
      <c r="J55">
        <f t="shared" si="1"/>
        <v>10.307050605558064</v>
      </c>
    </row>
    <row r="56" spans="7:10" x14ac:dyDescent="0.35">
      <c r="G56">
        <v>55</v>
      </c>
      <c r="H56" s="5">
        <v>17</v>
      </c>
      <c r="I56" s="21">
        <v>22.820342730790493</v>
      </c>
      <c r="J56">
        <f t="shared" si="1"/>
        <v>34.237310181120549</v>
      </c>
    </row>
    <row r="57" spans="7:10" x14ac:dyDescent="0.35">
      <c r="G57">
        <v>56</v>
      </c>
      <c r="H57" s="5">
        <v>19</v>
      </c>
      <c r="I57" s="21">
        <v>24.364289662797127</v>
      </c>
      <c r="J57">
        <f t="shared" si="1"/>
        <v>28.233103488405931</v>
      </c>
    </row>
    <row r="58" spans="7:10" x14ac:dyDescent="0.35">
      <c r="G58">
        <v>57</v>
      </c>
      <c r="H58" s="5">
        <v>22</v>
      </c>
      <c r="I58" s="21">
        <v>23.334991708126037</v>
      </c>
      <c r="J58">
        <f t="shared" si="1"/>
        <v>6.0681441278456205</v>
      </c>
    </row>
    <row r="59" spans="7:10" x14ac:dyDescent="0.35">
      <c r="G59">
        <v>58</v>
      </c>
      <c r="H59" s="5">
        <v>22</v>
      </c>
      <c r="I59" s="21">
        <v>20.761746821448313</v>
      </c>
      <c r="J59">
        <f t="shared" si="1"/>
        <v>5.6284235388713073</v>
      </c>
    </row>
    <row r="60" spans="7:10" x14ac:dyDescent="0.35">
      <c r="G60">
        <v>59</v>
      </c>
      <c r="H60" s="5">
        <v>20</v>
      </c>
      <c r="I60" s="21">
        <v>20.761746821448313</v>
      </c>
      <c r="J60">
        <f t="shared" si="1"/>
        <v>3.8087341072415626</v>
      </c>
    </row>
    <row r="61" spans="7:10" x14ac:dyDescent="0.35">
      <c r="G61">
        <v>60</v>
      </c>
      <c r="H61" s="5">
        <v>21</v>
      </c>
      <c r="I61" s="21">
        <v>22.820342730790493</v>
      </c>
      <c r="J61">
        <f t="shared" si="1"/>
        <v>8.668298718049968</v>
      </c>
    </row>
    <row r="62" spans="7:10" x14ac:dyDescent="0.35">
      <c r="G62">
        <v>61</v>
      </c>
      <c r="H62" s="5">
        <v>22</v>
      </c>
      <c r="I62" s="21">
        <v>24.364289662797127</v>
      </c>
      <c r="J62">
        <f t="shared" si="1"/>
        <v>10.746771194532394</v>
      </c>
    </row>
    <row r="63" spans="7:10" x14ac:dyDescent="0.35">
      <c r="G63">
        <v>62</v>
      </c>
      <c r="H63" s="5">
        <v>22</v>
      </c>
      <c r="I63" s="21">
        <v>24.364289662797127</v>
      </c>
      <c r="J63">
        <f t="shared" si="1"/>
        <v>10.746771194532394</v>
      </c>
    </row>
    <row r="64" spans="7:10" x14ac:dyDescent="0.35">
      <c r="G64">
        <v>63</v>
      </c>
      <c r="H64" s="5">
        <v>24</v>
      </c>
      <c r="I64" s="21">
        <v>19.732448866777226</v>
      </c>
      <c r="J64">
        <f t="shared" si="1"/>
        <v>17.781463055094893</v>
      </c>
    </row>
    <row r="65" spans="7:10" x14ac:dyDescent="0.35">
      <c r="G65">
        <v>64</v>
      </c>
      <c r="H65" s="5">
        <v>19</v>
      </c>
      <c r="I65" s="21">
        <v>21.791044776119403</v>
      </c>
      <c r="J65">
        <f t="shared" si="1"/>
        <v>14.689709347996857</v>
      </c>
    </row>
    <row r="66" spans="7:10" x14ac:dyDescent="0.35">
      <c r="G66">
        <v>65</v>
      </c>
      <c r="H66" s="5">
        <v>22</v>
      </c>
      <c r="I66" s="21">
        <v>22.305693753454946</v>
      </c>
      <c r="J66">
        <f t="shared" si="1"/>
        <v>1.3895170611588463</v>
      </c>
    </row>
    <row r="67" spans="7:10" x14ac:dyDescent="0.35">
      <c r="G67">
        <v>66</v>
      </c>
      <c r="H67" s="5">
        <v>22</v>
      </c>
      <c r="I67" s="21">
        <v>22.820342730790493</v>
      </c>
      <c r="J67">
        <f t="shared" ref="J67:J70" si="2">ABS(H67-I67)/H67*100</f>
        <v>3.7288305945022415</v>
      </c>
    </row>
    <row r="68" spans="7:10" x14ac:dyDescent="0.35">
      <c r="G68">
        <v>67</v>
      </c>
      <c r="H68" s="5">
        <v>22</v>
      </c>
      <c r="I68" s="21">
        <v>24.364289662797127</v>
      </c>
      <c r="J68">
        <f t="shared" si="2"/>
        <v>10.746771194532394</v>
      </c>
    </row>
    <row r="69" spans="7:10" x14ac:dyDescent="0.35">
      <c r="G69">
        <v>68</v>
      </c>
      <c r="H69" s="5">
        <v>26</v>
      </c>
      <c r="I69" s="21">
        <v>23.334991708126037</v>
      </c>
      <c r="J69">
        <f t="shared" si="2"/>
        <v>10.250031891822935</v>
      </c>
    </row>
    <row r="70" spans="7:10" ht="15" thickBot="1" x14ac:dyDescent="0.4">
      <c r="G70">
        <v>69</v>
      </c>
      <c r="H70" s="5">
        <v>24</v>
      </c>
      <c r="I70" s="22">
        <v>22.305693753454946</v>
      </c>
      <c r="J70">
        <f t="shared" si="2"/>
        <v>7.0596093606043908</v>
      </c>
    </row>
    <row r="71" spans="7:10" x14ac:dyDescent="0.35">
      <c r="I71" s="23" t="s">
        <v>121</v>
      </c>
      <c r="J71" s="20">
        <f>AVERAGE(J2:J70)</f>
        <v>11.219074017482933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A1BB-D46D-43C9-ADB3-D541F797DF13}">
  <dimension ref="A1:I58"/>
  <sheetViews>
    <sheetView workbookViewId="0">
      <selection activeCell="I12" sqref="I12"/>
    </sheetView>
  </sheetViews>
  <sheetFormatPr defaultRowHeight="14.5" x14ac:dyDescent="0.35"/>
  <sheetData>
    <row r="1" spans="1:9" x14ac:dyDescent="0.35">
      <c r="A1" t="s">
        <v>84</v>
      </c>
    </row>
    <row r="2" spans="1:9" ht="15" thickBot="1" x14ac:dyDescent="0.4"/>
    <row r="3" spans="1:9" x14ac:dyDescent="0.35">
      <c r="A3" s="16" t="s">
        <v>85</v>
      </c>
      <c r="B3" s="16"/>
    </row>
    <row r="4" spans="1:9" x14ac:dyDescent="0.35">
      <c r="A4" s="13" t="s">
        <v>86</v>
      </c>
      <c r="B4" s="13">
        <v>8.0366286597326114E-2</v>
      </c>
    </row>
    <row r="5" spans="1:9" x14ac:dyDescent="0.35">
      <c r="A5" s="13" t="s">
        <v>87</v>
      </c>
      <c r="B5" s="13">
        <v>6.4587400214435589E-3</v>
      </c>
    </row>
    <row r="6" spans="1:9" x14ac:dyDescent="0.35">
      <c r="A6" s="13" t="s">
        <v>88</v>
      </c>
      <c r="B6" s="13">
        <v>-2.458942435288633E-2</v>
      </c>
    </row>
    <row r="7" spans="1:9" x14ac:dyDescent="0.35">
      <c r="A7" s="13" t="s">
        <v>89</v>
      </c>
      <c r="B7" s="13">
        <v>3.8689621287429938</v>
      </c>
    </row>
    <row r="8" spans="1:9" ht="15" thickBot="1" x14ac:dyDescent="0.4">
      <c r="A8" s="14" t="s">
        <v>90</v>
      </c>
      <c r="B8" s="14">
        <v>34</v>
      </c>
    </row>
    <row r="10" spans="1:9" ht="15" thickBot="1" x14ac:dyDescent="0.4">
      <c r="A10" t="s">
        <v>91</v>
      </c>
    </row>
    <row r="11" spans="1:9" x14ac:dyDescent="0.35">
      <c r="A11" s="15"/>
      <c r="B11" s="15" t="s">
        <v>95</v>
      </c>
      <c r="C11" s="15" t="s">
        <v>96</v>
      </c>
      <c r="D11" s="15" t="s">
        <v>97</v>
      </c>
      <c r="E11" s="15" t="s">
        <v>98</v>
      </c>
      <c r="F11" s="15" t="s">
        <v>99</v>
      </c>
    </row>
    <row r="12" spans="1:9" x14ac:dyDescent="0.35">
      <c r="A12" s="13" t="s">
        <v>92</v>
      </c>
      <c r="B12" s="13">
        <v>1</v>
      </c>
      <c r="C12" s="13">
        <v>3.1138725421030244</v>
      </c>
      <c r="D12" s="13">
        <v>3.1138725421030244</v>
      </c>
      <c r="E12" s="13">
        <v>0.20802324876840508</v>
      </c>
      <c r="F12" s="13">
        <v>0.65140160678397285</v>
      </c>
    </row>
    <row r="13" spans="1:9" x14ac:dyDescent="0.35">
      <c r="A13" s="13" t="s">
        <v>93</v>
      </c>
      <c r="B13" s="13">
        <v>32</v>
      </c>
      <c r="C13" s="13">
        <v>479.00377451672057</v>
      </c>
      <c r="D13" s="13">
        <v>14.968867953647518</v>
      </c>
      <c r="E13" s="13"/>
      <c r="F13" s="13"/>
    </row>
    <row r="14" spans="1:9" ht="15" thickBot="1" x14ac:dyDescent="0.4">
      <c r="A14" s="14" t="s">
        <v>81</v>
      </c>
      <c r="B14" s="14">
        <v>33</v>
      </c>
      <c r="C14" s="14">
        <v>482.11764705882359</v>
      </c>
      <c r="D14" s="14"/>
      <c r="E14" s="14"/>
      <c r="F14" s="14"/>
    </row>
    <row r="15" spans="1:9" ht="15" thickBot="1" x14ac:dyDescent="0.4"/>
    <row r="16" spans="1:9" x14ac:dyDescent="0.35">
      <c r="A16" s="15"/>
      <c r="B16" s="15" t="s">
        <v>100</v>
      </c>
      <c r="C16" s="15" t="s">
        <v>89</v>
      </c>
      <c r="D16" s="15" t="s">
        <v>101</v>
      </c>
      <c r="E16" s="15" t="s">
        <v>102</v>
      </c>
      <c r="F16" s="15" t="s">
        <v>103</v>
      </c>
      <c r="G16" s="15" t="s">
        <v>104</v>
      </c>
      <c r="H16" s="15" t="s">
        <v>105</v>
      </c>
      <c r="I16" s="15" t="s">
        <v>106</v>
      </c>
    </row>
    <row r="17" spans="1:9" x14ac:dyDescent="0.35">
      <c r="A17" s="13" t="s">
        <v>94</v>
      </c>
      <c r="B17" s="13">
        <v>9.8379074361506973</v>
      </c>
      <c r="C17" s="13">
        <v>6.7706544793180221</v>
      </c>
      <c r="D17" s="13">
        <v>1.4530216342012516</v>
      </c>
      <c r="E17" s="13">
        <v>0.15595452463156215</v>
      </c>
      <c r="F17" s="13">
        <v>-3.9534644298196717</v>
      </c>
      <c r="G17" s="13">
        <v>23.629279302121066</v>
      </c>
      <c r="H17" s="13">
        <v>-3.9534644298196717</v>
      </c>
      <c r="I17" s="13">
        <v>23.629279302121066</v>
      </c>
    </row>
    <row r="18" spans="1:9" ht="15" thickBot="1" x14ac:dyDescent="0.4">
      <c r="A18" s="14" t="s">
        <v>128</v>
      </c>
      <c r="B18" s="14">
        <v>-4.321292507407927E-2</v>
      </c>
      <c r="C18" s="14">
        <v>9.4745311352500916E-2</v>
      </c>
      <c r="D18" s="14">
        <v>-0.45609565747591596</v>
      </c>
      <c r="E18" s="14">
        <v>0.65140160678398606</v>
      </c>
      <c r="F18" s="14">
        <v>-0.23620280890449724</v>
      </c>
      <c r="G18" s="14">
        <v>0.14977695875633867</v>
      </c>
      <c r="H18" s="14">
        <v>-0.23620280890449724</v>
      </c>
      <c r="I18" s="14">
        <v>0.14977695875633867</v>
      </c>
    </row>
    <row r="22" spans="1:9" x14ac:dyDescent="0.35">
      <c r="A22" t="s">
        <v>107</v>
      </c>
    </row>
    <row r="23" spans="1:9" ht="15" thickBot="1" x14ac:dyDescent="0.4"/>
    <row r="24" spans="1:9" x14ac:dyDescent="0.35">
      <c r="A24" s="15" t="s">
        <v>108</v>
      </c>
      <c r="B24" s="15" t="s">
        <v>129</v>
      </c>
      <c r="C24" s="15" t="s">
        <v>110</v>
      </c>
    </row>
    <row r="25" spans="1:9" x14ac:dyDescent="0.35">
      <c r="A25" s="13">
        <v>1</v>
      </c>
      <c r="B25" s="13">
        <v>6.6833639057429099</v>
      </c>
      <c r="C25" s="13">
        <v>-1.6833639057429099</v>
      </c>
    </row>
    <row r="26" spans="1:9" x14ac:dyDescent="0.35">
      <c r="A26" s="13">
        <v>2</v>
      </c>
      <c r="B26" s="13">
        <v>6.5105122054465934</v>
      </c>
      <c r="C26" s="13">
        <v>-0.51051220544659337</v>
      </c>
    </row>
    <row r="27" spans="1:9" x14ac:dyDescent="0.35">
      <c r="A27" s="13">
        <v>3</v>
      </c>
      <c r="B27" s="13">
        <v>6.9426414561873866</v>
      </c>
      <c r="C27" s="13">
        <v>2.0573585438126134</v>
      </c>
    </row>
    <row r="28" spans="1:9" x14ac:dyDescent="0.35">
      <c r="A28" s="13">
        <v>4</v>
      </c>
      <c r="B28" s="13">
        <v>6.6833639057429099</v>
      </c>
      <c r="C28" s="13">
        <v>0.31663609425709005</v>
      </c>
    </row>
    <row r="29" spans="1:9" x14ac:dyDescent="0.35">
      <c r="A29" s="13">
        <v>5</v>
      </c>
      <c r="B29" s="13">
        <v>6.6833639057429099</v>
      </c>
      <c r="C29" s="13">
        <v>-2.6833639057429099</v>
      </c>
    </row>
    <row r="30" spans="1:9" x14ac:dyDescent="0.35">
      <c r="A30" s="13">
        <v>6</v>
      </c>
      <c r="B30" s="13">
        <v>6.5105122054465934</v>
      </c>
      <c r="C30" s="13">
        <v>-2.5105122054465934</v>
      </c>
    </row>
    <row r="31" spans="1:9" x14ac:dyDescent="0.35">
      <c r="A31" s="13">
        <v>7</v>
      </c>
      <c r="B31" s="13">
        <v>7.3747707069281789</v>
      </c>
      <c r="C31" s="13">
        <v>7.6252292930718211</v>
      </c>
    </row>
    <row r="32" spans="1:9" x14ac:dyDescent="0.35">
      <c r="A32" s="13">
        <v>8</v>
      </c>
      <c r="B32" s="13">
        <v>6.9426414561873866</v>
      </c>
      <c r="C32" s="13">
        <v>-2.9426414561873866</v>
      </c>
    </row>
    <row r="33" spans="1:3" x14ac:dyDescent="0.35">
      <c r="A33" s="13">
        <v>9</v>
      </c>
      <c r="B33" s="13">
        <v>7.3747707069281789</v>
      </c>
      <c r="C33" s="13">
        <v>-3.3747707069281789</v>
      </c>
    </row>
    <row r="34" spans="1:3" x14ac:dyDescent="0.35">
      <c r="A34" s="13">
        <v>10</v>
      </c>
      <c r="B34" s="13">
        <v>7.1154931564837032</v>
      </c>
      <c r="C34" s="13">
        <v>1.8845068435162968</v>
      </c>
    </row>
    <row r="35" spans="1:3" x14ac:dyDescent="0.35">
      <c r="A35" s="13">
        <v>11</v>
      </c>
      <c r="B35" s="13">
        <v>6.6833639057429099</v>
      </c>
      <c r="C35" s="13">
        <v>0.31663609425709005</v>
      </c>
    </row>
    <row r="36" spans="1:3" x14ac:dyDescent="0.35">
      <c r="A36" s="13">
        <v>12</v>
      </c>
      <c r="B36" s="13">
        <v>6.6833639057429099</v>
      </c>
      <c r="C36" s="13">
        <v>3.3166360942570901</v>
      </c>
    </row>
    <row r="37" spans="1:3" x14ac:dyDescent="0.35">
      <c r="A37" s="13">
        <v>13</v>
      </c>
      <c r="B37" s="13">
        <v>6.9426414561873866</v>
      </c>
      <c r="C37" s="13">
        <v>-1.9426414561873866</v>
      </c>
    </row>
    <row r="38" spans="1:3" x14ac:dyDescent="0.35">
      <c r="A38" s="13">
        <v>14</v>
      </c>
      <c r="B38" s="13">
        <v>6.8130026809651483</v>
      </c>
      <c r="C38" s="13">
        <v>2.1869973190348517</v>
      </c>
    </row>
    <row r="39" spans="1:3" x14ac:dyDescent="0.35">
      <c r="A39" s="13">
        <v>15</v>
      </c>
      <c r="B39" s="13">
        <v>6.5105122054465934</v>
      </c>
      <c r="C39" s="13">
        <v>4.4894877945534066</v>
      </c>
    </row>
    <row r="40" spans="1:3" x14ac:dyDescent="0.35">
      <c r="A40" s="13">
        <v>16</v>
      </c>
      <c r="B40" s="13">
        <v>7.1154931564837032</v>
      </c>
      <c r="C40" s="13">
        <v>-5.1154931564837032</v>
      </c>
    </row>
    <row r="41" spans="1:3" x14ac:dyDescent="0.35">
      <c r="A41" s="13">
        <v>17</v>
      </c>
      <c r="B41" s="13">
        <v>6.5105122054465934</v>
      </c>
      <c r="C41" s="13">
        <v>0.48948779455340663</v>
      </c>
    </row>
    <row r="42" spans="1:3" x14ac:dyDescent="0.35">
      <c r="A42" s="13">
        <v>18</v>
      </c>
      <c r="B42" s="13">
        <v>6.6833639057429099</v>
      </c>
      <c r="C42" s="13">
        <v>4.3166360942570901</v>
      </c>
    </row>
    <row r="43" spans="1:3" x14ac:dyDescent="0.35">
      <c r="A43" s="13">
        <v>19</v>
      </c>
      <c r="B43" s="13">
        <v>7.3747707069281789</v>
      </c>
      <c r="C43" s="13">
        <v>-0.37477070692817893</v>
      </c>
    </row>
    <row r="44" spans="1:3" x14ac:dyDescent="0.35">
      <c r="A44" s="13">
        <v>20</v>
      </c>
      <c r="B44" s="13">
        <v>7.1154931564837032</v>
      </c>
      <c r="C44" s="13">
        <v>-7.1154931564837032</v>
      </c>
    </row>
    <row r="45" spans="1:3" x14ac:dyDescent="0.35">
      <c r="A45" s="13">
        <v>21</v>
      </c>
      <c r="B45" s="13">
        <v>6.6833639057429099</v>
      </c>
      <c r="C45" s="13">
        <v>0.31663609425709005</v>
      </c>
    </row>
    <row r="46" spans="1:3" x14ac:dyDescent="0.35">
      <c r="A46" s="13">
        <v>22</v>
      </c>
      <c r="B46" s="13">
        <v>6.6833639057429099</v>
      </c>
      <c r="C46" s="13">
        <v>0.31663609425709005</v>
      </c>
    </row>
    <row r="47" spans="1:3" x14ac:dyDescent="0.35">
      <c r="A47" s="13">
        <v>23</v>
      </c>
      <c r="B47" s="13">
        <v>6.9426414561873866</v>
      </c>
      <c r="C47" s="13">
        <v>1.0573585438126134</v>
      </c>
    </row>
    <row r="48" spans="1:3" x14ac:dyDescent="0.35">
      <c r="A48" s="13">
        <v>24</v>
      </c>
      <c r="B48" s="13">
        <v>6.8130026809651483</v>
      </c>
      <c r="C48" s="13">
        <v>5.1869973190348517</v>
      </c>
    </row>
    <row r="49" spans="1:3" x14ac:dyDescent="0.35">
      <c r="A49" s="13">
        <v>25</v>
      </c>
      <c r="B49" s="13">
        <v>6.6833639057429099</v>
      </c>
      <c r="C49" s="13">
        <v>1.3166360942570901</v>
      </c>
    </row>
    <row r="50" spans="1:3" x14ac:dyDescent="0.35">
      <c r="A50" s="13">
        <v>26</v>
      </c>
      <c r="B50" s="13">
        <v>6.6833639057429099</v>
      </c>
      <c r="C50" s="13">
        <v>10.31663609425709</v>
      </c>
    </row>
    <row r="51" spans="1:3" x14ac:dyDescent="0.35">
      <c r="A51" s="13">
        <v>27</v>
      </c>
      <c r="B51" s="13">
        <v>6.3808734302243559</v>
      </c>
      <c r="C51" s="13">
        <v>-6.3808734302243559</v>
      </c>
    </row>
    <row r="52" spans="1:3" x14ac:dyDescent="0.35">
      <c r="A52" s="13">
        <v>28</v>
      </c>
      <c r="B52" s="13">
        <v>7.1154931564837032</v>
      </c>
      <c r="C52" s="13">
        <v>-2.1154931564837032</v>
      </c>
    </row>
    <row r="53" spans="1:3" x14ac:dyDescent="0.35">
      <c r="A53" s="13">
        <v>29</v>
      </c>
      <c r="B53" s="13">
        <v>6.6833639057429099</v>
      </c>
      <c r="C53" s="13">
        <v>-5.6833639057429099</v>
      </c>
    </row>
    <row r="54" spans="1:3" x14ac:dyDescent="0.35">
      <c r="A54" s="13">
        <v>30</v>
      </c>
      <c r="B54" s="13">
        <v>6.6833639057429099</v>
      </c>
      <c r="C54" s="13">
        <v>1.3166360942570901</v>
      </c>
    </row>
    <row r="55" spans="1:3" x14ac:dyDescent="0.35">
      <c r="A55" s="13">
        <v>31</v>
      </c>
      <c r="B55" s="13">
        <v>6.6833639057429099</v>
      </c>
      <c r="C55" s="13">
        <v>-1.6833639057429099</v>
      </c>
    </row>
    <row r="56" spans="1:3" x14ac:dyDescent="0.35">
      <c r="A56" s="13">
        <v>32</v>
      </c>
      <c r="B56" s="13">
        <v>6.078382954705801</v>
      </c>
      <c r="C56" s="13">
        <v>-7.8382954705801033E-2</v>
      </c>
    </row>
    <row r="57" spans="1:3" x14ac:dyDescent="0.35">
      <c r="A57" s="13">
        <v>33</v>
      </c>
      <c r="B57" s="13">
        <v>6.3808734302243559</v>
      </c>
      <c r="C57" s="13">
        <v>-4.3808734302243559</v>
      </c>
    </row>
    <row r="58" spans="1:3" ht="15" thickBot="1" x14ac:dyDescent="0.4">
      <c r="A58" s="14">
        <v>34</v>
      </c>
      <c r="B58" s="14">
        <v>6.2512346550021185</v>
      </c>
      <c r="C58" s="14">
        <v>1.7487653449978815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15D69-6674-45B1-A5E4-E93D5B4F2008}">
  <dimension ref="A1:R69"/>
  <sheetViews>
    <sheetView topLeftCell="A31" workbookViewId="0">
      <selection activeCell="I49" sqref="I49"/>
    </sheetView>
  </sheetViews>
  <sheetFormatPr defaultRowHeight="14.5" x14ac:dyDescent="0.35"/>
  <sheetData>
    <row r="1" spans="1:18" x14ac:dyDescent="0.35">
      <c r="A1" s="31" t="s">
        <v>124</v>
      </c>
      <c r="B1" s="31"/>
      <c r="E1" s="31" t="s">
        <v>125</v>
      </c>
      <c r="F1" s="31"/>
      <c r="I1" s="31" t="s">
        <v>124</v>
      </c>
      <c r="J1" s="31"/>
      <c r="M1" s="31" t="s">
        <v>125</v>
      </c>
      <c r="N1" s="31"/>
      <c r="Q1" t="s">
        <v>126</v>
      </c>
    </row>
    <row r="2" spans="1:18" x14ac:dyDescent="0.35">
      <c r="A2" t="s">
        <v>127</v>
      </c>
      <c r="B2" t="s">
        <v>83</v>
      </c>
      <c r="E2" t="s">
        <v>127</v>
      </c>
      <c r="F2" t="s">
        <v>83</v>
      </c>
      <c r="I2" t="s">
        <v>127</v>
      </c>
      <c r="J2" t="s">
        <v>83</v>
      </c>
      <c r="M2" t="s">
        <v>127</v>
      </c>
      <c r="N2" t="s">
        <v>83</v>
      </c>
      <c r="Q2">
        <f>ROUND(I3*0.2,0)</f>
        <v>5</v>
      </c>
      <c r="R2">
        <v>67</v>
      </c>
    </row>
    <row r="3" spans="1:18" ht="15.5" x14ac:dyDescent="0.35">
      <c r="A3" s="27">
        <v>8</v>
      </c>
      <c r="B3" s="24">
        <v>20</v>
      </c>
      <c r="E3">
        <v>22</v>
      </c>
      <c r="F3">
        <v>30</v>
      </c>
      <c r="I3">
        <f>ROUND(A3*10/3,0)</f>
        <v>27</v>
      </c>
      <c r="J3">
        <f>ROUND(B3*10/3,0)</f>
        <v>67</v>
      </c>
      <c r="M3">
        <f>ROUND(E3*10/3,0)</f>
        <v>73</v>
      </c>
      <c r="N3">
        <f>ROUND(F3*10/3,0)</f>
        <v>100</v>
      </c>
      <c r="Q3">
        <f t="shared" ref="Q3:Q35" si="0">ROUND(I4*0.2,0)</f>
        <v>6</v>
      </c>
      <c r="R3">
        <v>73</v>
      </c>
    </row>
    <row r="4" spans="1:18" ht="15.5" x14ac:dyDescent="0.35">
      <c r="A4" s="27">
        <v>9</v>
      </c>
      <c r="B4" s="24">
        <v>22</v>
      </c>
      <c r="E4">
        <v>23</v>
      </c>
      <c r="F4">
        <v>27</v>
      </c>
      <c r="I4">
        <f t="shared" ref="I4:J36" si="1">ROUND(A4*10/3,0)</f>
        <v>30</v>
      </c>
      <c r="J4">
        <f t="shared" si="1"/>
        <v>73</v>
      </c>
      <c r="M4">
        <f t="shared" ref="M4:N36" si="2">ROUND(E4*10/3,0)</f>
        <v>77</v>
      </c>
      <c r="N4">
        <f t="shared" si="2"/>
        <v>90</v>
      </c>
      <c r="Q4">
        <f t="shared" si="0"/>
        <v>9</v>
      </c>
      <c r="R4">
        <v>77</v>
      </c>
    </row>
    <row r="5" spans="1:18" ht="15.5" x14ac:dyDescent="0.35">
      <c r="A5" s="27">
        <v>13</v>
      </c>
      <c r="B5" s="24">
        <v>23</v>
      </c>
      <c r="E5">
        <v>20</v>
      </c>
      <c r="F5">
        <v>24</v>
      </c>
      <c r="I5">
        <f t="shared" si="1"/>
        <v>43</v>
      </c>
      <c r="J5">
        <f t="shared" si="1"/>
        <v>77</v>
      </c>
      <c r="M5">
        <f t="shared" si="2"/>
        <v>67</v>
      </c>
      <c r="N5">
        <f t="shared" si="2"/>
        <v>80</v>
      </c>
      <c r="Q5">
        <f t="shared" si="0"/>
        <v>7</v>
      </c>
      <c r="R5">
        <v>67</v>
      </c>
    </row>
    <row r="6" spans="1:18" ht="15.5" x14ac:dyDescent="0.35">
      <c r="A6" s="27">
        <v>11</v>
      </c>
      <c r="B6" s="24">
        <v>20</v>
      </c>
      <c r="E6">
        <v>22</v>
      </c>
      <c r="F6">
        <v>30</v>
      </c>
      <c r="I6">
        <f t="shared" si="1"/>
        <v>37</v>
      </c>
      <c r="J6">
        <f t="shared" si="1"/>
        <v>67</v>
      </c>
      <c r="M6">
        <f t="shared" si="2"/>
        <v>73</v>
      </c>
      <c r="N6">
        <f t="shared" si="2"/>
        <v>100</v>
      </c>
      <c r="Q6">
        <f t="shared" si="0"/>
        <v>4</v>
      </c>
      <c r="R6">
        <v>83</v>
      </c>
    </row>
    <row r="7" spans="1:18" ht="15.5" x14ac:dyDescent="0.35">
      <c r="A7" s="27">
        <v>6</v>
      </c>
      <c r="B7" s="24">
        <v>25</v>
      </c>
      <c r="E7">
        <v>22</v>
      </c>
      <c r="F7">
        <v>28</v>
      </c>
      <c r="I7">
        <f t="shared" si="1"/>
        <v>20</v>
      </c>
      <c r="J7">
        <f t="shared" si="1"/>
        <v>83</v>
      </c>
      <c r="M7">
        <f t="shared" si="2"/>
        <v>73</v>
      </c>
      <c r="N7">
        <f t="shared" si="2"/>
        <v>93</v>
      </c>
      <c r="Q7">
        <f t="shared" si="0"/>
        <v>4</v>
      </c>
      <c r="R7">
        <v>100</v>
      </c>
    </row>
    <row r="8" spans="1:18" ht="15.5" x14ac:dyDescent="0.35">
      <c r="A8" s="27">
        <v>6</v>
      </c>
      <c r="B8" s="24">
        <v>30</v>
      </c>
      <c r="E8">
        <v>23</v>
      </c>
      <c r="F8">
        <v>15</v>
      </c>
      <c r="I8">
        <f t="shared" si="1"/>
        <v>20</v>
      </c>
      <c r="J8">
        <f t="shared" si="1"/>
        <v>100</v>
      </c>
      <c r="M8">
        <f t="shared" si="2"/>
        <v>77</v>
      </c>
      <c r="N8">
        <f t="shared" si="2"/>
        <v>50</v>
      </c>
      <c r="Q8">
        <f t="shared" si="0"/>
        <v>15</v>
      </c>
      <c r="R8">
        <v>100</v>
      </c>
    </row>
    <row r="9" spans="1:18" ht="15.5" x14ac:dyDescent="0.35">
      <c r="A9" s="29">
        <v>22</v>
      </c>
      <c r="B9" s="24">
        <v>30</v>
      </c>
      <c r="E9">
        <v>17</v>
      </c>
      <c r="F9">
        <v>29</v>
      </c>
      <c r="I9">
        <f t="shared" si="1"/>
        <v>73</v>
      </c>
      <c r="J9">
        <f t="shared" si="1"/>
        <v>100</v>
      </c>
      <c r="M9">
        <f t="shared" si="2"/>
        <v>57</v>
      </c>
      <c r="N9">
        <f t="shared" si="2"/>
        <v>97</v>
      </c>
      <c r="Q9">
        <f t="shared" si="0"/>
        <v>4</v>
      </c>
      <c r="R9">
        <v>87</v>
      </c>
    </row>
    <row r="10" spans="1:18" ht="15.5" x14ac:dyDescent="0.35">
      <c r="A10" s="27">
        <v>6</v>
      </c>
      <c r="B10" s="24">
        <v>26</v>
      </c>
      <c r="E10">
        <v>20</v>
      </c>
      <c r="F10">
        <v>22</v>
      </c>
      <c r="I10">
        <f t="shared" si="1"/>
        <v>20</v>
      </c>
      <c r="J10">
        <f t="shared" si="1"/>
        <v>87</v>
      </c>
      <c r="M10">
        <f t="shared" si="2"/>
        <v>67</v>
      </c>
      <c r="N10">
        <f t="shared" si="2"/>
        <v>73</v>
      </c>
      <c r="Q10">
        <f t="shared" si="0"/>
        <v>4</v>
      </c>
      <c r="R10">
        <v>70</v>
      </c>
    </row>
    <row r="11" spans="1:18" ht="15.5" x14ac:dyDescent="0.35">
      <c r="A11" s="27">
        <v>6</v>
      </c>
      <c r="B11" s="24">
        <v>21</v>
      </c>
      <c r="E11">
        <v>17</v>
      </c>
      <c r="F11">
        <v>21</v>
      </c>
      <c r="I11">
        <f t="shared" si="1"/>
        <v>20</v>
      </c>
      <c r="J11">
        <f t="shared" si="1"/>
        <v>70</v>
      </c>
      <c r="M11">
        <f t="shared" si="2"/>
        <v>57</v>
      </c>
      <c r="N11">
        <f t="shared" si="2"/>
        <v>70</v>
      </c>
      <c r="Q11">
        <f t="shared" si="0"/>
        <v>9</v>
      </c>
      <c r="R11">
        <v>80</v>
      </c>
    </row>
    <row r="12" spans="1:18" ht="15.5" x14ac:dyDescent="0.35">
      <c r="A12" s="27">
        <v>13</v>
      </c>
      <c r="B12" s="24">
        <v>24</v>
      </c>
      <c r="E12">
        <v>19</v>
      </c>
      <c r="F12">
        <v>30</v>
      </c>
      <c r="I12">
        <f t="shared" si="1"/>
        <v>43</v>
      </c>
      <c r="J12">
        <f t="shared" si="1"/>
        <v>80</v>
      </c>
      <c r="M12">
        <f t="shared" si="2"/>
        <v>63</v>
      </c>
      <c r="N12">
        <f t="shared" si="2"/>
        <v>100</v>
      </c>
      <c r="Q12">
        <f t="shared" si="0"/>
        <v>7</v>
      </c>
      <c r="R12">
        <v>83</v>
      </c>
    </row>
    <row r="13" spans="1:18" ht="15.5" x14ac:dyDescent="0.35">
      <c r="A13" s="27">
        <v>11</v>
      </c>
      <c r="B13" s="24">
        <v>25</v>
      </c>
      <c r="E13">
        <v>22</v>
      </c>
      <c r="F13">
        <v>25</v>
      </c>
      <c r="I13">
        <f t="shared" si="1"/>
        <v>37</v>
      </c>
      <c r="J13">
        <f t="shared" si="1"/>
        <v>83</v>
      </c>
      <c r="M13">
        <f t="shared" si="2"/>
        <v>73</v>
      </c>
      <c r="N13">
        <f t="shared" si="2"/>
        <v>83</v>
      </c>
      <c r="Q13">
        <f t="shared" si="0"/>
        <v>10</v>
      </c>
      <c r="R13">
        <v>97</v>
      </c>
    </row>
    <row r="14" spans="1:18" ht="15.5" x14ac:dyDescent="0.35">
      <c r="A14" s="27">
        <v>15</v>
      </c>
      <c r="B14" s="24">
        <v>29</v>
      </c>
      <c r="E14">
        <v>22</v>
      </c>
      <c r="F14">
        <v>30</v>
      </c>
      <c r="I14">
        <f t="shared" si="1"/>
        <v>50</v>
      </c>
      <c r="J14">
        <f t="shared" si="1"/>
        <v>97</v>
      </c>
      <c r="M14">
        <f t="shared" si="2"/>
        <v>73</v>
      </c>
      <c r="N14">
        <f t="shared" si="2"/>
        <v>100</v>
      </c>
      <c r="Q14">
        <f t="shared" si="0"/>
        <v>5</v>
      </c>
      <c r="R14">
        <v>97</v>
      </c>
    </row>
    <row r="15" spans="1:18" ht="15.5" x14ac:dyDescent="0.35">
      <c r="A15" s="27">
        <v>7</v>
      </c>
      <c r="B15" s="24">
        <v>29</v>
      </c>
      <c r="E15">
        <v>20</v>
      </c>
      <c r="F15">
        <v>30</v>
      </c>
      <c r="I15">
        <f t="shared" si="1"/>
        <v>23</v>
      </c>
      <c r="J15">
        <f t="shared" si="1"/>
        <v>97</v>
      </c>
      <c r="M15">
        <f t="shared" si="2"/>
        <v>67</v>
      </c>
      <c r="N15">
        <f t="shared" si="2"/>
        <v>100</v>
      </c>
      <c r="Q15">
        <f t="shared" si="0"/>
        <v>9</v>
      </c>
      <c r="R15">
        <v>93</v>
      </c>
    </row>
    <row r="16" spans="1:18" ht="15.5" x14ac:dyDescent="0.35">
      <c r="A16" s="27">
        <v>14</v>
      </c>
      <c r="B16" s="24">
        <v>28</v>
      </c>
      <c r="E16">
        <v>21</v>
      </c>
      <c r="F16">
        <v>24</v>
      </c>
      <c r="I16">
        <f t="shared" si="1"/>
        <v>47</v>
      </c>
      <c r="J16">
        <f t="shared" si="1"/>
        <v>93</v>
      </c>
      <c r="M16">
        <f t="shared" si="2"/>
        <v>70</v>
      </c>
      <c r="N16">
        <f t="shared" si="2"/>
        <v>80</v>
      </c>
      <c r="Q16">
        <f t="shared" si="0"/>
        <v>11</v>
      </c>
      <c r="R16">
        <v>67</v>
      </c>
    </row>
    <row r="17" spans="1:18" ht="15.5" x14ac:dyDescent="0.35">
      <c r="A17" s="27">
        <v>16</v>
      </c>
      <c r="B17" s="24">
        <v>20</v>
      </c>
      <c r="E17">
        <v>23</v>
      </c>
      <c r="F17">
        <v>25</v>
      </c>
      <c r="I17">
        <f t="shared" si="1"/>
        <v>53</v>
      </c>
      <c r="J17">
        <f t="shared" si="1"/>
        <v>67</v>
      </c>
      <c r="M17">
        <f t="shared" si="2"/>
        <v>77</v>
      </c>
      <c r="N17">
        <f t="shared" si="2"/>
        <v>83</v>
      </c>
      <c r="Q17">
        <f t="shared" si="0"/>
        <v>2</v>
      </c>
      <c r="R17">
        <v>80</v>
      </c>
    </row>
    <row r="18" spans="1:18" ht="15.5" x14ac:dyDescent="0.35">
      <c r="A18" s="27">
        <v>3</v>
      </c>
      <c r="B18" s="24">
        <v>24</v>
      </c>
      <c r="E18">
        <v>19</v>
      </c>
      <c r="F18">
        <v>23</v>
      </c>
      <c r="I18">
        <f t="shared" si="1"/>
        <v>10</v>
      </c>
      <c r="J18">
        <f t="shared" si="1"/>
        <v>80</v>
      </c>
      <c r="M18">
        <f t="shared" si="2"/>
        <v>63</v>
      </c>
      <c r="N18">
        <f t="shared" si="2"/>
        <v>77</v>
      </c>
      <c r="Q18">
        <f t="shared" si="0"/>
        <v>7</v>
      </c>
      <c r="R18">
        <v>70</v>
      </c>
    </row>
    <row r="19" spans="1:18" ht="15.5" x14ac:dyDescent="0.35">
      <c r="A19" s="27">
        <v>10</v>
      </c>
      <c r="B19" s="24">
        <v>21</v>
      </c>
      <c r="E19">
        <v>23</v>
      </c>
      <c r="F19">
        <v>28</v>
      </c>
      <c r="I19">
        <f t="shared" si="1"/>
        <v>33</v>
      </c>
      <c r="J19">
        <f t="shared" si="1"/>
        <v>70</v>
      </c>
      <c r="M19">
        <f t="shared" si="2"/>
        <v>77</v>
      </c>
      <c r="N19">
        <f t="shared" si="2"/>
        <v>93</v>
      </c>
      <c r="Q19">
        <f t="shared" si="0"/>
        <v>11</v>
      </c>
      <c r="R19">
        <v>73</v>
      </c>
    </row>
    <row r="20" spans="1:18" ht="15.5" x14ac:dyDescent="0.35">
      <c r="A20" s="27">
        <v>16</v>
      </c>
      <c r="B20" s="24">
        <v>22</v>
      </c>
      <c r="E20">
        <v>22</v>
      </c>
      <c r="F20">
        <v>28</v>
      </c>
      <c r="I20">
        <f t="shared" si="1"/>
        <v>53</v>
      </c>
      <c r="J20">
        <f t="shared" si="1"/>
        <v>73</v>
      </c>
      <c r="M20">
        <f t="shared" si="2"/>
        <v>73</v>
      </c>
      <c r="N20">
        <f t="shared" si="2"/>
        <v>93</v>
      </c>
      <c r="Q20">
        <f t="shared" si="0"/>
        <v>7</v>
      </c>
      <c r="R20">
        <v>90</v>
      </c>
    </row>
    <row r="21" spans="1:18" ht="15.5" x14ac:dyDescent="0.35">
      <c r="A21" s="27">
        <v>11</v>
      </c>
      <c r="B21" s="24">
        <v>27</v>
      </c>
      <c r="E21">
        <v>17</v>
      </c>
      <c r="F21">
        <v>10</v>
      </c>
      <c r="I21">
        <f t="shared" si="1"/>
        <v>37</v>
      </c>
      <c r="J21">
        <f t="shared" si="1"/>
        <v>90</v>
      </c>
      <c r="M21">
        <f t="shared" si="2"/>
        <v>57</v>
      </c>
      <c r="N21">
        <f t="shared" si="2"/>
        <v>33</v>
      </c>
      <c r="Q21">
        <f t="shared" si="0"/>
        <v>0</v>
      </c>
      <c r="R21">
        <v>90</v>
      </c>
    </row>
    <row r="22" spans="1:18" ht="15.5" x14ac:dyDescent="0.35">
      <c r="A22" s="27">
        <v>0</v>
      </c>
      <c r="B22" s="24">
        <v>27</v>
      </c>
      <c r="E22">
        <v>19</v>
      </c>
      <c r="F22">
        <v>27</v>
      </c>
      <c r="I22">
        <f t="shared" si="1"/>
        <v>0</v>
      </c>
      <c r="J22">
        <f t="shared" si="1"/>
        <v>90</v>
      </c>
      <c r="M22">
        <f t="shared" si="2"/>
        <v>63</v>
      </c>
      <c r="N22">
        <f t="shared" si="2"/>
        <v>90</v>
      </c>
      <c r="Q22">
        <f t="shared" si="0"/>
        <v>7</v>
      </c>
      <c r="R22">
        <v>100</v>
      </c>
    </row>
    <row r="23" spans="1:18" ht="15.5" x14ac:dyDescent="0.35">
      <c r="A23" s="27">
        <v>11</v>
      </c>
      <c r="B23" s="24">
        <v>30</v>
      </c>
      <c r="E23">
        <v>22</v>
      </c>
      <c r="F23">
        <v>30</v>
      </c>
      <c r="I23">
        <f t="shared" si="1"/>
        <v>37</v>
      </c>
      <c r="J23">
        <f t="shared" si="1"/>
        <v>100</v>
      </c>
      <c r="M23">
        <f t="shared" si="2"/>
        <v>73</v>
      </c>
      <c r="N23">
        <f t="shared" si="2"/>
        <v>100</v>
      </c>
      <c r="Q23">
        <f t="shared" si="0"/>
        <v>7</v>
      </c>
      <c r="R23">
        <v>100</v>
      </c>
    </row>
    <row r="24" spans="1:18" ht="15.5" x14ac:dyDescent="0.35">
      <c r="A24" s="27">
        <v>11</v>
      </c>
      <c r="B24" s="24">
        <v>30</v>
      </c>
      <c r="E24">
        <v>22</v>
      </c>
      <c r="F24">
        <v>28</v>
      </c>
      <c r="I24">
        <f t="shared" si="1"/>
        <v>37</v>
      </c>
      <c r="J24">
        <f t="shared" si="1"/>
        <v>100</v>
      </c>
      <c r="M24">
        <f t="shared" si="2"/>
        <v>73</v>
      </c>
      <c r="N24">
        <f t="shared" si="2"/>
        <v>93</v>
      </c>
      <c r="Q24">
        <f t="shared" si="0"/>
        <v>8</v>
      </c>
      <c r="R24">
        <v>80</v>
      </c>
    </row>
    <row r="25" spans="1:18" ht="15.5" x14ac:dyDescent="0.35">
      <c r="A25" s="27">
        <v>12</v>
      </c>
      <c r="B25" s="24">
        <v>24</v>
      </c>
      <c r="E25">
        <v>20</v>
      </c>
      <c r="F25">
        <v>23</v>
      </c>
      <c r="I25">
        <f t="shared" si="1"/>
        <v>40</v>
      </c>
      <c r="J25">
        <f t="shared" si="1"/>
        <v>80</v>
      </c>
      <c r="M25">
        <f t="shared" si="2"/>
        <v>67</v>
      </c>
      <c r="N25">
        <f t="shared" si="2"/>
        <v>77</v>
      </c>
      <c r="Q25">
        <f t="shared" si="0"/>
        <v>12</v>
      </c>
      <c r="R25">
        <v>77</v>
      </c>
    </row>
    <row r="26" spans="1:18" ht="15.5" x14ac:dyDescent="0.35">
      <c r="A26" s="28">
        <v>18</v>
      </c>
      <c r="B26" s="24">
        <v>23</v>
      </c>
      <c r="E26">
        <v>21</v>
      </c>
      <c r="F26">
        <v>23</v>
      </c>
      <c r="I26">
        <f t="shared" si="1"/>
        <v>60</v>
      </c>
      <c r="J26">
        <f t="shared" si="1"/>
        <v>77</v>
      </c>
      <c r="M26">
        <f t="shared" si="2"/>
        <v>70</v>
      </c>
      <c r="N26">
        <f t="shared" si="2"/>
        <v>77</v>
      </c>
      <c r="Q26">
        <f t="shared" si="0"/>
        <v>8</v>
      </c>
      <c r="R26">
        <v>87</v>
      </c>
    </row>
    <row r="27" spans="1:18" ht="15.5" x14ac:dyDescent="0.35">
      <c r="A27" s="27">
        <v>12</v>
      </c>
      <c r="B27" s="24">
        <v>26</v>
      </c>
      <c r="E27">
        <v>22</v>
      </c>
      <c r="F27">
        <v>27</v>
      </c>
      <c r="I27">
        <f t="shared" si="1"/>
        <v>40</v>
      </c>
      <c r="J27">
        <f t="shared" si="1"/>
        <v>87</v>
      </c>
      <c r="M27">
        <f t="shared" si="2"/>
        <v>73</v>
      </c>
      <c r="N27">
        <f t="shared" si="2"/>
        <v>90</v>
      </c>
      <c r="Q27">
        <f t="shared" si="0"/>
        <v>17</v>
      </c>
      <c r="R27">
        <v>93</v>
      </c>
    </row>
    <row r="28" spans="1:18" ht="15.5" x14ac:dyDescent="0.35">
      <c r="A28" s="28">
        <v>25</v>
      </c>
      <c r="B28" s="24">
        <v>28</v>
      </c>
      <c r="E28">
        <v>22</v>
      </c>
      <c r="F28">
        <v>30</v>
      </c>
      <c r="I28">
        <f t="shared" si="1"/>
        <v>83</v>
      </c>
      <c r="J28">
        <f t="shared" si="1"/>
        <v>93</v>
      </c>
      <c r="M28">
        <f t="shared" si="2"/>
        <v>73</v>
      </c>
      <c r="N28">
        <f t="shared" si="2"/>
        <v>100</v>
      </c>
      <c r="Q28">
        <f t="shared" si="0"/>
        <v>0</v>
      </c>
      <c r="R28">
        <v>100</v>
      </c>
    </row>
    <row r="29" spans="1:18" ht="15.5" x14ac:dyDescent="0.35">
      <c r="A29" s="27">
        <v>0</v>
      </c>
      <c r="B29" s="24">
        <v>30</v>
      </c>
      <c r="E29">
        <v>24</v>
      </c>
      <c r="F29">
        <v>30</v>
      </c>
      <c r="I29">
        <f t="shared" si="1"/>
        <v>0</v>
      </c>
      <c r="J29">
        <f t="shared" si="1"/>
        <v>100</v>
      </c>
      <c r="M29">
        <f t="shared" si="2"/>
        <v>80</v>
      </c>
      <c r="N29">
        <f t="shared" si="2"/>
        <v>100</v>
      </c>
      <c r="Q29">
        <f t="shared" si="0"/>
        <v>5</v>
      </c>
      <c r="R29">
        <v>100</v>
      </c>
    </row>
    <row r="30" spans="1:18" ht="15.5" x14ac:dyDescent="0.35">
      <c r="A30" s="27">
        <v>8</v>
      </c>
      <c r="B30" s="24">
        <v>30</v>
      </c>
      <c r="E30">
        <v>19</v>
      </c>
      <c r="F30">
        <v>21</v>
      </c>
      <c r="I30">
        <f t="shared" si="1"/>
        <v>27</v>
      </c>
      <c r="J30">
        <f t="shared" si="1"/>
        <v>100</v>
      </c>
      <c r="M30">
        <f t="shared" si="2"/>
        <v>63</v>
      </c>
      <c r="N30">
        <f t="shared" si="2"/>
        <v>70</v>
      </c>
      <c r="Q30">
        <f t="shared" si="0"/>
        <v>1</v>
      </c>
      <c r="R30">
        <v>67</v>
      </c>
    </row>
    <row r="31" spans="1:18" ht="15.5" x14ac:dyDescent="0.35">
      <c r="A31" s="27">
        <v>2</v>
      </c>
      <c r="B31" s="24">
        <v>20</v>
      </c>
      <c r="E31">
        <v>22</v>
      </c>
      <c r="F31">
        <v>25</v>
      </c>
      <c r="I31">
        <f t="shared" si="1"/>
        <v>7</v>
      </c>
      <c r="J31">
        <f t="shared" si="1"/>
        <v>67</v>
      </c>
      <c r="M31">
        <f t="shared" si="2"/>
        <v>73</v>
      </c>
      <c r="N31">
        <f t="shared" si="2"/>
        <v>83</v>
      </c>
      <c r="Q31">
        <f t="shared" si="0"/>
        <v>8</v>
      </c>
      <c r="R31">
        <v>70</v>
      </c>
    </row>
    <row r="32" spans="1:18" ht="15.5" x14ac:dyDescent="0.35">
      <c r="A32" s="27">
        <v>12</v>
      </c>
      <c r="B32" s="24">
        <v>21</v>
      </c>
      <c r="E32">
        <v>22</v>
      </c>
      <c r="F32">
        <v>26</v>
      </c>
      <c r="I32">
        <f t="shared" si="1"/>
        <v>40</v>
      </c>
      <c r="J32">
        <f t="shared" si="1"/>
        <v>70</v>
      </c>
      <c r="M32">
        <f t="shared" si="2"/>
        <v>73</v>
      </c>
      <c r="N32">
        <f t="shared" si="2"/>
        <v>87</v>
      </c>
      <c r="Q32">
        <f t="shared" si="0"/>
        <v>5</v>
      </c>
      <c r="R32">
        <v>93</v>
      </c>
    </row>
    <row r="33" spans="1:18" ht="15.5" x14ac:dyDescent="0.35">
      <c r="A33" s="27">
        <v>7</v>
      </c>
      <c r="B33" s="24">
        <v>28</v>
      </c>
      <c r="E33">
        <v>22</v>
      </c>
      <c r="F33">
        <v>27</v>
      </c>
      <c r="I33">
        <f t="shared" si="1"/>
        <v>23</v>
      </c>
      <c r="J33">
        <f t="shared" si="1"/>
        <v>93</v>
      </c>
      <c r="M33">
        <f t="shared" si="2"/>
        <v>73</v>
      </c>
      <c r="N33">
        <f t="shared" si="2"/>
        <v>90</v>
      </c>
      <c r="Q33">
        <f t="shared" si="0"/>
        <v>6</v>
      </c>
      <c r="R33">
        <v>70</v>
      </c>
    </row>
    <row r="34" spans="1:18" ht="15.5" x14ac:dyDescent="0.35">
      <c r="A34" s="27">
        <v>9</v>
      </c>
      <c r="B34" s="24">
        <v>21</v>
      </c>
      <c r="E34">
        <v>26</v>
      </c>
      <c r="F34">
        <v>30</v>
      </c>
      <c r="I34">
        <f t="shared" si="1"/>
        <v>30</v>
      </c>
      <c r="J34">
        <f t="shared" si="1"/>
        <v>70</v>
      </c>
      <c r="M34">
        <f t="shared" si="2"/>
        <v>87</v>
      </c>
      <c r="N34">
        <f t="shared" si="2"/>
        <v>100</v>
      </c>
      <c r="Q34">
        <f t="shared" si="0"/>
        <v>2</v>
      </c>
      <c r="R34">
        <v>87</v>
      </c>
    </row>
    <row r="35" spans="1:18" ht="15.5" x14ac:dyDescent="0.35">
      <c r="A35" s="27">
        <v>3</v>
      </c>
      <c r="B35" s="24">
        <v>26</v>
      </c>
      <c r="E35">
        <v>24</v>
      </c>
      <c r="F35">
        <v>28</v>
      </c>
      <c r="I35">
        <f t="shared" si="1"/>
        <v>10</v>
      </c>
      <c r="J35">
        <f t="shared" si="1"/>
        <v>87</v>
      </c>
      <c r="M35">
        <f t="shared" si="2"/>
        <v>80</v>
      </c>
      <c r="N35">
        <f t="shared" si="2"/>
        <v>93</v>
      </c>
      <c r="Q35">
        <f t="shared" si="0"/>
        <v>8</v>
      </c>
      <c r="R35">
        <v>100</v>
      </c>
    </row>
    <row r="36" spans="1:18" ht="15.5" x14ac:dyDescent="0.35">
      <c r="A36" s="27">
        <v>12</v>
      </c>
      <c r="B36" s="24">
        <v>30</v>
      </c>
      <c r="E36">
        <v>25</v>
      </c>
      <c r="F36">
        <v>19</v>
      </c>
      <c r="I36">
        <f t="shared" si="1"/>
        <v>40</v>
      </c>
      <c r="J36">
        <f t="shared" si="1"/>
        <v>100</v>
      </c>
      <c r="M36">
        <f t="shared" si="2"/>
        <v>83</v>
      </c>
      <c r="N36">
        <f t="shared" si="2"/>
        <v>63</v>
      </c>
      <c r="Q36">
        <f>ROUND(M3*1,0)</f>
        <v>73</v>
      </c>
      <c r="R36">
        <v>100</v>
      </c>
    </row>
    <row r="37" spans="1:18" x14ac:dyDescent="0.35">
      <c r="E37">
        <f>AVERAGE(E3:E36)</f>
        <v>21.352941176470587</v>
      </c>
      <c r="I37">
        <f>AVERAGE(I3:I36)</f>
        <v>33.823529411764703</v>
      </c>
      <c r="J37">
        <f>AVERAGE(J3:J36)</f>
        <v>84.352941176470594</v>
      </c>
      <c r="M37">
        <f>AVERAGE(M3:M36)</f>
        <v>71.117647058823536</v>
      </c>
      <c r="N37">
        <f>AVERAGE(N3:N36)</f>
        <v>85.529411764705884</v>
      </c>
      <c r="Q37">
        <f t="shared" ref="Q37:Q69" si="3">ROUND(M4*1,0)</f>
        <v>77</v>
      </c>
      <c r="R37">
        <v>90</v>
      </c>
    </row>
    <row r="38" spans="1:18" x14ac:dyDescent="0.35">
      <c r="Q38">
        <f t="shared" si="3"/>
        <v>67</v>
      </c>
      <c r="R38">
        <v>80</v>
      </c>
    </row>
    <row r="39" spans="1:18" x14ac:dyDescent="0.35">
      <c r="Q39">
        <f t="shared" si="3"/>
        <v>73</v>
      </c>
      <c r="R39">
        <v>100</v>
      </c>
    </row>
    <row r="40" spans="1:18" x14ac:dyDescent="0.35">
      <c r="Q40">
        <f t="shared" si="3"/>
        <v>73</v>
      </c>
      <c r="R40">
        <v>93</v>
      </c>
    </row>
    <row r="41" spans="1:18" x14ac:dyDescent="0.35">
      <c r="Q41">
        <f t="shared" si="3"/>
        <v>77</v>
      </c>
      <c r="R41">
        <v>50</v>
      </c>
    </row>
    <row r="42" spans="1:18" x14ac:dyDescent="0.35">
      <c r="Q42">
        <f t="shared" si="3"/>
        <v>57</v>
      </c>
      <c r="R42">
        <v>97</v>
      </c>
    </row>
    <row r="43" spans="1:18" x14ac:dyDescent="0.35">
      <c r="Q43">
        <f t="shared" si="3"/>
        <v>67</v>
      </c>
      <c r="R43">
        <v>73</v>
      </c>
    </row>
    <row r="44" spans="1:18" x14ac:dyDescent="0.35">
      <c r="Q44">
        <f t="shared" si="3"/>
        <v>57</v>
      </c>
      <c r="R44">
        <v>70</v>
      </c>
    </row>
    <row r="45" spans="1:18" x14ac:dyDescent="0.35">
      <c r="Q45">
        <f t="shared" si="3"/>
        <v>63</v>
      </c>
      <c r="R45">
        <v>100</v>
      </c>
    </row>
    <row r="46" spans="1:18" x14ac:dyDescent="0.35">
      <c r="Q46">
        <f t="shared" si="3"/>
        <v>73</v>
      </c>
      <c r="R46">
        <v>83</v>
      </c>
    </row>
    <row r="47" spans="1:18" x14ac:dyDescent="0.35">
      <c r="Q47">
        <f t="shared" si="3"/>
        <v>73</v>
      </c>
      <c r="R47">
        <v>100</v>
      </c>
    </row>
    <row r="48" spans="1:18" x14ac:dyDescent="0.35">
      <c r="Q48">
        <f t="shared" si="3"/>
        <v>67</v>
      </c>
      <c r="R48">
        <v>100</v>
      </c>
    </row>
    <row r="49" spans="17:18" x14ac:dyDescent="0.35">
      <c r="Q49">
        <f t="shared" si="3"/>
        <v>70</v>
      </c>
      <c r="R49">
        <v>80</v>
      </c>
    </row>
    <row r="50" spans="17:18" x14ac:dyDescent="0.35">
      <c r="Q50">
        <f t="shared" si="3"/>
        <v>77</v>
      </c>
      <c r="R50">
        <v>83</v>
      </c>
    </row>
    <row r="51" spans="17:18" x14ac:dyDescent="0.35">
      <c r="Q51">
        <f t="shared" si="3"/>
        <v>63</v>
      </c>
      <c r="R51">
        <v>77</v>
      </c>
    </row>
    <row r="52" spans="17:18" x14ac:dyDescent="0.35">
      <c r="Q52">
        <f t="shared" si="3"/>
        <v>77</v>
      </c>
      <c r="R52">
        <v>93</v>
      </c>
    </row>
    <row r="53" spans="17:18" x14ac:dyDescent="0.35">
      <c r="Q53">
        <f t="shared" si="3"/>
        <v>73</v>
      </c>
      <c r="R53">
        <v>93</v>
      </c>
    </row>
    <row r="54" spans="17:18" x14ac:dyDescent="0.35">
      <c r="Q54">
        <f t="shared" si="3"/>
        <v>57</v>
      </c>
      <c r="R54">
        <v>33</v>
      </c>
    </row>
    <row r="55" spans="17:18" x14ac:dyDescent="0.35">
      <c r="Q55">
        <f t="shared" si="3"/>
        <v>63</v>
      </c>
      <c r="R55">
        <v>90</v>
      </c>
    </row>
    <row r="56" spans="17:18" x14ac:dyDescent="0.35">
      <c r="Q56">
        <f t="shared" si="3"/>
        <v>73</v>
      </c>
      <c r="R56">
        <v>100</v>
      </c>
    </row>
    <row r="57" spans="17:18" x14ac:dyDescent="0.35">
      <c r="Q57">
        <f t="shared" si="3"/>
        <v>73</v>
      </c>
      <c r="R57">
        <v>93</v>
      </c>
    </row>
    <row r="58" spans="17:18" x14ac:dyDescent="0.35">
      <c r="Q58">
        <f t="shared" si="3"/>
        <v>67</v>
      </c>
      <c r="R58">
        <v>77</v>
      </c>
    </row>
    <row r="59" spans="17:18" x14ac:dyDescent="0.35">
      <c r="Q59">
        <f t="shared" si="3"/>
        <v>70</v>
      </c>
      <c r="R59">
        <v>77</v>
      </c>
    </row>
    <row r="60" spans="17:18" x14ac:dyDescent="0.35">
      <c r="Q60">
        <f t="shared" si="3"/>
        <v>73</v>
      </c>
      <c r="R60">
        <v>90</v>
      </c>
    </row>
    <row r="61" spans="17:18" x14ac:dyDescent="0.35">
      <c r="Q61">
        <f t="shared" si="3"/>
        <v>73</v>
      </c>
      <c r="R61">
        <v>100</v>
      </c>
    </row>
    <row r="62" spans="17:18" x14ac:dyDescent="0.35">
      <c r="Q62">
        <f t="shared" si="3"/>
        <v>80</v>
      </c>
      <c r="R62">
        <v>100</v>
      </c>
    </row>
    <row r="63" spans="17:18" x14ac:dyDescent="0.35">
      <c r="Q63">
        <f t="shared" si="3"/>
        <v>63</v>
      </c>
      <c r="R63">
        <v>70</v>
      </c>
    </row>
    <row r="64" spans="17:18" x14ac:dyDescent="0.35">
      <c r="Q64">
        <f t="shared" si="3"/>
        <v>73</v>
      </c>
      <c r="R64">
        <v>83</v>
      </c>
    </row>
    <row r="65" spans="17:18" x14ac:dyDescent="0.35">
      <c r="Q65">
        <f t="shared" si="3"/>
        <v>73</v>
      </c>
      <c r="R65">
        <v>87</v>
      </c>
    </row>
    <row r="66" spans="17:18" x14ac:dyDescent="0.35">
      <c r="Q66">
        <f t="shared" si="3"/>
        <v>73</v>
      </c>
      <c r="R66">
        <v>90</v>
      </c>
    </row>
    <row r="67" spans="17:18" x14ac:dyDescent="0.35">
      <c r="Q67">
        <f t="shared" si="3"/>
        <v>87</v>
      </c>
      <c r="R67">
        <v>100</v>
      </c>
    </row>
    <row r="68" spans="17:18" x14ac:dyDescent="0.35">
      <c r="Q68">
        <f t="shared" si="3"/>
        <v>80</v>
      </c>
      <c r="R68">
        <v>93</v>
      </c>
    </row>
    <row r="69" spans="17:18" x14ac:dyDescent="0.35">
      <c r="Q69">
        <f t="shared" si="3"/>
        <v>83</v>
      </c>
      <c r="R69">
        <v>63</v>
      </c>
    </row>
  </sheetData>
  <mergeCells count="4">
    <mergeCell ref="A1:B1"/>
    <mergeCell ref="E1:F1"/>
    <mergeCell ref="I1:J1"/>
    <mergeCell ref="M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F64C-F2BD-419F-9BFE-4EAD6EA562B5}">
  <dimension ref="A1:J38"/>
  <sheetViews>
    <sheetView tabSelected="1" topLeftCell="B7" workbookViewId="0">
      <selection activeCell="R9" sqref="R9"/>
    </sheetView>
  </sheetViews>
  <sheetFormatPr defaultRowHeight="14.5" x14ac:dyDescent="0.35"/>
  <cols>
    <col min="1" max="1" width="17.81640625" style="32" customWidth="1"/>
    <col min="2" max="2" width="13.1796875" style="32" customWidth="1"/>
    <col min="3" max="3" width="8.7265625" style="30"/>
    <col min="4" max="4" width="15.26953125" style="30" customWidth="1"/>
  </cols>
  <sheetData>
    <row r="1" spans="1:10" x14ac:dyDescent="0.35">
      <c r="A1" s="4" t="s">
        <v>83</v>
      </c>
      <c r="B1" s="4" t="s">
        <v>131</v>
      </c>
      <c r="C1" s="23" t="s">
        <v>130</v>
      </c>
      <c r="E1" t="s">
        <v>132</v>
      </c>
      <c r="F1" t="s">
        <v>133</v>
      </c>
      <c r="G1" t="s">
        <v>134</v>
      </c>
    </row>
    <row r="2" spans="1:10" x14ac:dyDescent="0.35">
      <c r="A2" s="32">
        <v>10</v>
      </c>
      <c r="C2" s="30">
        <v>17</v>
      </c>
      <c r="D2" s="7" t="s">
        <v>146</v>
      </c>
      <c r="E2" s="2" t="s">
        <v>145</v>
      </c>
      <c r="F2">
        <f>AVERAGE(B2:B8)</f>
        <v>9.25</v>
      </c>
      <c r="G2">
        <f>AVERAGE(C2:C8)</f>
        <v>21.666666666666668</v>
      </c>
    </row>
    <row r="3" spans="1:10" x14ac:dyDescent="0.35">
      <c r="A3" s="32">
        <v>15</v>
      </c>
      <c r="C3" s="30">
        <v>23</v>
      </c>
      <c r="D3" s="7" t="s">
        <v>147</v>
      </c>
      <c r="E3" t="s">
        <v>135</v>
      </c>
      <c r="F3">
        <f>AVERAGE(B9:B12)</f>
        <v>9.25</v>
      </c>
      <c r="G3">
        <f>AVERAGE(C9:C12)</f>
        <v>18</v>
      </c>
    </row>
    <row r="4" spans="1:10" x14ac:dyDescent="0.35">
      <c r="A4" s="32">
        <v>19</v>
      </c>
      <c r="C4" s="30">
        <v>25</v>
      </c>
      <c r="D4" s="7" t="s">
        <v>148</v>
      </c>
      <c r="E4" t="s">
        <v>136</v>
      </c>
      <c r="F4">
        <f>AVERAGE(B13:B14)</f>
        <v>12.5</v>
      </c>
      <c r="G4">
        <f>AVERAGE(C13:C14)</f>
        <v>20</v>
      </c>
    </row>
    <row r="5" spans="1:10" ht="15.5" x14ac:dyDescent="0.35">
      <c r="A5" s="32">
        <v>20</v>
      </c>
      <c r="B5" s="27">
        <v>8</v>
      </c>
      <c r="D5" s="7" t="s">
        <v>149</v>
      </c>
      <c r="E5" t="s">
        <v>137</v>
      </c>
      <c r="F5">
        <f>AVERAGE(B15:B16)</f>
        <v>15.5</v>
      </c>
      <c r="G5">
        <f>AVERAGE(C15:C16)</f>
        <v>20.5</v>
      </c>
    </row>
    <row r="6" spans="1:10" ht="15.5" x14ac:dyDescent="0.35">
      <c r="A6" s="32">
        <v>20</v>
      </c>
      <c r="B6" s="27">
        <v>11</v>
      </c>
      <c r="D6" s="7" t="s">
        <v>150</v>
      </c>
      <c r="E6" t="s">
        <v>138</v>
      </c>
      <c r="F6">
        <f>AVERAGE(B17:B19)</f>
        <v>9.3333333333333339</v>
      </c>
      <c r="G6">
        <f>AVERAGE(C17:C19)</f>
        <v>20.5</v>
      </c>
      <c r="J6">
        <f>28*100/30</f>
        <v>93.333333333333329</v>
      </c>
    </row>
    <row r="7" spans="1:10" ht="15.5" x14ac:dyDescent="0.35">
      <c r="A7" s="32">
        <v>20</v>
      </c>
      <c r="B7" s="27">
        <v>16</v>
      </c>
      <c r="D7" s="7" t="s">
        <v>151</v>
      </c>
      <c r="E7" t="s">
        <v>139</v>
      </c>
      <c r="F7">
        <f>AVERAGE(B20:B21)</f>
        <v>8.5</v>
      </c>
      <c r="G7">
        <f>AVERAGE(C20:C21)</f>
        <v>22.5</v>
      </c>
    </row>
    <row r="8" spans="1:10" ht="15.5" x14ac:dyDescent="0.35">
      <c r="A8" s="32">
        <v>20</v>
      </c>
      <c r="B8" s="27">
        <v>2</v>
      </c>
      <c r="D8" s="7" t="s">
        <v>152</v>
      </c>
      <c r="E8" t="s">
        <v>140</v>
      </c>
      <c r="F8">
        <f>AVERAGE(B22:B24)</f>
        <v>7</v>
      </c>
      <c r="G8">
        <f>AVERAGE(C22:C24)</f>
        <v>22</v>
      </c>
    </row>
    <row r="9" spans="1:10" ht="15.5" x14ac:dyDescent="0.35">
      <c r="A9" s="32">
        <v>21</v>
      </c>
      <c r="B9" s="27">
        <v>6</v>
      </c>
      <c r="C9" s="30">
        <v>17</v>
      </c>
      <c r="D9" s="7" t="s">
        <v>153</v>
      </c>
      <c r="E9" t="s">
        <v>141</v>
      </c>
      <c r="F9">
        <f>AVERAGE(B25:B26)</f>
        <v>5.5</v>
      </c>
      <c r="G9">
        <f>AVERAGE(C25:C26)</f>
        <v>21</v>
      </c>
    </row>
    <row r="10" spans="1:10" ht="15.5" x14ac:dyDescent="0.35">
      <c r="A10" s="32">
        <v>21</v>
      </c>
      <c r="B10" s="27">
        <v>10</v>
      </c>
      <c r="C10" s="30">
        <v>19</v>
      </c>
      <c r="D10" s="7" t="s">
        <v>154</v>
      </c>
      <c r="E10" t="s">
        <v>142</v>
      </c>
      <c r="F10">
        <f>AVERAGE(B27:B29)</f>
        <v>15.333333333333334</v>
      </c>
      <c r="G10">
        <f>AVERAGE(C27:C29)</f>
        <v>22.333333333333332</v>
      </c>
    </row>
    <row r="11" spans="1:10" ht="15.5" x14ac:dyDescent="0.35">
      <c r="A11" s="32">
        <v>21</v>
      </c>
      <c r="B11" s="27">
        <v>12</v>
      </c>
      <c r="C11" s="30">
        <v>17</v>
      </c>
      <c r="D11" s="34" t="s">
        <v>155</v>
      </c>
      <c r="E11" t="s">
        <v>143</v>
      </c>
      <c r="F11">
        <f>AVERAGE(B30:B31)</f>
        <v>11</v>
      </c>
      <c r="G11">
        <f>AVERAGE(C30:C31)</f>
        <v>17</v>
      </c>
    </row>
    <row r="12" spans="1:10" ht="15.5" x14ac:dyDescent="0.35">
      <c r="A12" s="32">
        <v>21</v>
      </c>
      <c r="B12" s="27">
        <v>9</v>
      </c>
      <c r="C12" s="30">
        <v>19</v>
      </c>
      <c r="D12" s="7" t="s">
        <v>156</v>
      </c>
      <c r="E12" t="s">
        <v>144</v>
      </c>
      <c r="F12">
        <f>AVERAGE(B32:B38)</f>
        <v>10</v>
      </c>
      <c r="G12">
        <f>AVERAGE(C32:C38)</f>
        <v>22.142857142857142</v>
      </c>
    </row>
    <row r="13" spans="1:10" ht="15.5" x14ac:dyDescent="0.35">
      <c r="A13" s="32">
        <v>22</v>
      </c>
      <c r="B13" s="27">
        <v>9</v>
      </c>
      <c r="C13" s="30">
        <v>20</v>
      </c>
    </row>
    <row r="14" spans="1:10" ht="15.5" x14ac:dyDescent="0.35">
      <c r="A14" s="32">
        <v>22</v>
      </c>
      <c r="B14" s="27">
        <v>16</v>
      </c>
      <c r="C14" s="30">
        <v>20</v>
      </c>
    </row>
    <row r="15" spans="1:10" ht="15.5" x14ac:dyDescent="0.35">
      <c r="A15" s="32">
        <v>23</v>
      </c>
      <c r="B15" s="27">
        <v>13</v>
      </c>
      <c r="C15" s="30">
        <v>20</v>
      </c>
    </row>
    <row r="16" spans="1:10" ht="15.5" x14ac:dyDescent="0.35">
      <c r="A16" s="32">
        <v>23</v>
      </c>
      <c r="B16" s="28">
        <v>18</v>
      </c>
      <c r="C16" s="30">
        <v>21</v>
      </c>
    </row>
    <row r="17" spans="1:4" ht="15.5" x14ac:dyDescent="0.35">
      <c r="A17" s="32">
        <v>24</v>
      </c>
      <c r="B17" s="27">
        <v>13</v>
      </c>
      <c r="C17" s="30">
        <v>20</v>
      </c>
    </row>
    <row r="18" spans="1:4" ht="15.5" x14ac:dyDescent="0.35">
      <c r="A18" s="32">
        <v>24</v>
      </c>
      <c r="B18" s="27">
        <v>3</v>
      </c>
      <c r="C18" s="30">
        <v>21</v>
      </c>
    </row>
    <row r="19" spans="1:4" ht="15.5" x14ac:dyDescent="0.35">
      <c r="A19" s="32">
        <v>24</v>
      </c>
      <c r="B19" s="27">
        <v>12</v>
      </c>
      <c r="C19" s="30">
        <v>20.5</v>
      </c>
    </row>
    <row r="20" spans="1:4" ht="15.5" x14ac:dyDescent="0.35">
      <c r="A20" s="32">
        <v>25</v>
      </c>
      <c r="B20" s="27">
        <v>6</v>
      </c>
      <c r="C20" s="30">
        <v>22</v>
      </c>
    </row>
    <row r="21" spans="1:4" ht="15.5" x14ac:dyDescent="0.35">
      <c r="A21" s="32">
        <v>25</v>
      </c>
      <c r="B21" s="27">
        <v>11</v>
      </c>
      <c r="C21" s="30">
        <v>23</v>
      </c>
    </row>
    <row r="22" spans="1:4" ht="15.5" x14ac:dyDescent="0.35">
      <c r="A22" s="32">
        <v>26</v>
      </c>
      <c r="B22" s="27">
        <v>6</v>
      </c>
      <c r="C22" s="30">
        <v>22</v>
      </c>
      <c r="D22" s="33"/>
    </row>
    <row r="23" spans="1:4" ht="15.5" x14ac:dyDescent="0.35">
      <c r="A23" s="32">
        <v>26</v>
      </c>
      <c r="B23" s="27">
        <v>12</v>
      </c>
      <c r="C23" s="30">
        <v>22</v>
      </c>
      <c r="D23" s="33"/>
    </row>
    <row r="24" spans="1:4" ht="15.5" x14ac:dyDescent="0.35">
      <c r="A24" s="32">
        <v>26</v>
      </c>
      <c r="B24" s="27">
        <v>3</v>
      </c>
      <c r="C24" s="30">
        <v>22</v>
      </c>
    </row>
    <row r="25" spans="1:4" ht="15.5" x14ac:dyDescent="0.35">
      <c r="A25" s="32">
        <v>27</v>
      </c>
      <c r="B25" s="27">
        <v>11</v>
      </c>
      <c r="C25" s="30">
        <v>23</v>
      </c>
    </row>
    <row r="26" spans="1:4" ht="15.5" x14ac:dyDescent="0.35">
      <c r="A26" s="32">
        <v>27</v>
      </c>
      <c r="B26" s="27">
        <v>0</v>
      </c>
      <c r="C26" s="30">
        <v>19</v>
      </c>
    </row>
    <row r="27" spans="1:4" ht="15.5" x14ac:dyDescent="0.35">
      <c r="A27" s="32">
        <v>28</v>
      </c>
      <c r="B27" s="27">
        <v>14</v>
      </c>
      <c r="C27" s="30">
        <v>22</v>
      </c>
    </row>
    <row r="28" spans="1:4" ht="15.5" x14ac:dyDescent="0.35">
      <c r="A28" s="32">
        <v>28</v>
      </c>
      <c r="B28" s="28">
        <v>25</v>
      </c>
      <c r="C28" s="30">
        <v>23</v>
      </c>
    </row>
    <row r="29" spans="1:4" ht="15.5" x14ac:dyDescent="0.35">
      <c r="A29" s="32">
        <v>28</v>
      </c>
      <c r="B29" s="27">
        <v>7</v>
      </c>
      <c r="C29" s="30">
        <v>22</v>
      </c>
    </row>
    <row r="30" spans="1:4" ht="15.5" x14ac:dyDescent="0.35">
      <c r="A30" s="32">
        <v>29</v>
      </c>
      <c r="B30" s="27">
        <v>15</v>
      </c>
      <c r="C30" s="30">
        <v>17</v>
      </c>
    </row>
    <row r="31" spans="1:4" ht="15.5" x14ac:dyDescent="0.35">
      <c r="A31" s="32">
        <v>29</v>
      </c>
      <c r="B31" s="27">
        <v>7</v>
      </c>
      <c r="C31" s="30">
        <v>17</v>
      </c>
    </row>
    <row r="32" spans="1:4" ht="15.5" x14ac:dyDescent="0.35">
      <c r="A32" s="32">
        <v>30</v>
      </c>
      <c r="B32" s="27">
        <v>6</v>
      </c>
      <c r="C32" s="30">
        <v>19</v>
      </c>
    </row>
    <row r="33" spans="1:3" ht="15.5" x14ac:dyDescent="0.35">
      <c r="A33" s="32">
        <v>30</v>
      </c>
      <c r="B33" s="29">
        <v>22</v>
      </c>
      <c r="C33" s="30">
        <v>22</v>
      </c>
    </row>
    <row r="34" spans="1:3" ht="15.5" x14ac:dyDescent="0.35">
      <c r="A34" s="32">
        <v>30</v>
      </c>
      <c r="B34" s="27">
        <v>11</v>
      </c>
      <c r="C34" s="30">
        <v>20</v>
      </c>
    </row>
    <row r="35" spans="1:3" ht="15.5" x14ac:dyDescent="0.35">
      <c r="A35" s="32">
        <v>30</v>
      </c>
      <c r="B35" s="27">
        <v>11</v>
      </c>
      <c r="C35" s="30">
        <v>22</v>
      </c>
    </row>
    <row r="36" spans="1:3" ht="15.5" x14ac:dyDescent="0.35">
      <c r="A36" s="32">
        <v>30</v>
      </c>
      <c r="B36" s="27">
        <v>0</v>
      </c>
      <c r="C36" s="30">
        <v>22</v>
      </c>
    </row>
    <row r="37" spans="1:3" ht="15.5" x14ac:dyDescent="0.35">
      <c r="A37" s="32">
        <v>30</v>
      </c>
      <c r="B37" s="27">
        <v>8</v>
      </c>
      <c r="C37" s="30">
        <v>24</v>
      </c>
    </row>
    <row r="38" spans="1:3" ht="15.5" x14ac:dyDescent="0.35">
      <c r="A38" s="32">
        <v>30</v>
      </c>
      <c r="B38" s="27">
        <v>12</v>
      </c>
      <c r="C38" s="30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CAT 2 marks Activi</vt:lpstr>
      <vt:lpstr>LR Activi</vt:lpstr>
      <vt:lpstr>CAT1</vt:lpstr>
      <vt:lpstr>MAPE-accuracy</vt:lpstr>
      <vt:lpstr>LR CAT</vt:lpstr>
      <vt:lpstr>ARCS-PC &amp; ARCS</vt:lpstr>
      <vt:lpstr>Pre and Post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Monica Maiti</cp:lastModifiedBy>
  <dcterms:created xsi:type="dcterms:W3CDTF">2020-08-27T16:02:02Z</dcterms:created>
  <dcterms:modified xsi:type="dcterms:W3CDTF">2022-07-26T07:10:55Z</dcterms:modified>
</cp:coreProperties>
</file>