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78\Downloads\"/>
    </mc:Choice>
  </mc:AlternateContent>
  <xr:revisionPtr revIDLastSave="0" documentId="13_ncr:1_{3F0BA49F-6BA8-4DAA-84AC-1A3D1F26BE95}" xr6:coauthVersionLast="47" xr6:coauthVersionMax="47" xr10:uidLastSave="{00000000-0000-0000-0000-000000000000}"/>
  <bookViews>
    <workbookView xWindow="-110" yWindow="-110" windowWidth="19420" windowHeight="10300" firstSheet="1" activeTab="9" xr2:uid="{00000000-000D-0000-FFFF-FFFF00000000}"/>
  </bookViews>
  <sheets>
    <sheet name="CAT1 Marks" sheetId="2" r:id="rId1"/>
    <sheet name="Sheet1" sheetId="15" r:id="rId2"/>
    <sheet name="cat" sheetId="3" r:id="rId3"/>
    <sheet name="r2 for act" sheetId="6" r:id="rId4"/>
    <sheet name="Sheet4" sheetId="18" r:id="rId5"/>
    <sheet name="activi" sheetId="4" r:id="rId6"/>
    <sheet name="Accuracy" sheetId="14" r:id="rId7"/>
    <sheet name="IE" sheetId="19" r:id="rId8"/>
    <sheet name="Sheet2" sheetId="20" r:id="rId9"/>
    <sheet name="Sheet5" sheetId="22" r:id="rId10"/>
  </sheets>
  <definedNames>
    <definedName name="_xlnm._FilterDatabase" localSheetId="2" hidden="1">cat!$A$1:$I$1</definedName>
    <definedName name="_xlnm._FilterDatabase" localSheetId="0" hidden="1">'CAT1 Marks'!$B$1:$E$1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2" l="1"/>
  <c r="H5" i="22" l="1"/>
  <c r="H6" i="22"/>
  <c r="H7" i="22"/>
  <c r="H8" i="22"/>
  <c r="H9" i="22"/>
  <c r="H10" i="22"/>
  <c r="H11" i="22"/>
  <c r="H12" i="22"/>
  <c r="G12" i="22"/>
  <c r="G11" i="22"/>
  <c r="G10" i="22"/>
  <c r="G9" i="22"/>
  <c r="G8" i="22"/>
  <c r="G7" i="22"/>
  <c r="G6" i="22"/>
  <c r="G5" i="22"/>
  <c r="H4" i="22"/>
  <c r="G4" i="22"/>
  <c r="H3" i="22"/>
  <c r="G3" i="22"/>
  <c r="H2" i="22"/>
  <c r="G2" i="22"/>
  <c r="Q65" i="20"/>
  <c r="Q57" i="20"/>
  <c r="Q49" i="20"/>
  <c r="Q41" i="20"/>
  <c r="N39" i="20"/>
  <c r="M39" i="20"/>
  <c r="Q75" i="20" s="1"/>
  <c r="J39" i="20"/>
  <c r="I39" i="20"/>
  <c r="Q38" i="20" s="1"/>
  <c r="N38" i="20"/>
  <c r="M38" i="20"/>
  <c r="Q74" i="20" s="1"/>
  <c r="J38" i="20"/>
  <c r="I38" i="20"/>
  <c r="Q37" i="20"/>
  <c r="N37" i="20"/>
  <c r="M37" i="20"/>
  <c r="Q73" i="20" s="1"/>
  <c r="J37" i="20"/>
  <c r="I37" i="20"/>
  <c r="Q36" i="20" s="1"/>
  <c r="N36" i="20"/>
  <c r="M36" i="20"/>
  <c r="Q72" i="20" s="1"/>
  <c r="J36" i="20"/>
  <c r="I36" i="20"/>
  <c r="Q35" i="20" s="1"/>
  <c r="N35" i="20"/>
  <c r="M35" i="20"/>
  <c r="Q71" i="20" s="1"/>
  <c r="J35" i="20"/>
  <c r="I35" i="20"/>
  <c r="Q34" i="20"/>
  <c r="N34" i="20"/>
  <c r="M34" i="20"/>
  <c r="Q70" i="20" s="1"/>
  <c r="J34" i="20"/>
  <c r="I34" i="20"/>
  <c r="Q33" i="20" s="1"/>
  <c r="N33" i="20"/>
  <c r="M33" i="20"/>
  <c r="Q69" i="20" s="1"/>
  <c r="J33" i="20"/>
  <c r="I33" i="20"/>
  <c r="Q32" i="20" s="1"/>
  <c r="N32" i="20"/>
  <c r="M32" i="20"/>
  <c r="Q68" i="20" s="1"/>
  <c r="J32" i="20"/>
  <c r="I32" i="20"/>
  <c r="Q31" i="20"/>
  <c r="N31" i="20"/>
  <c r="M31" i="20"/>
  <c r="Q67" i="20" s="1"/>
  <c r="J31" i="20"/>
  <c r="I31" i="20"/>
  <c r="Q30" i="20" s="1"/>
  <c r="N30" i="20"/>
  <c r="M30" i="20"/>
  <c r="Q66" i="20" s="1"/>
  <c r="J30" i="20"/>
  <c r="I30" i="20"/>
  <c r="Q29" i="20"/>
  <c r="N29" i="20"/>
  <c r="M29" i="20"/>
  <c r="J29" i="20"/>
  <c r="I29" i="20"/>
  <c r="Q28" i="20" s="1"/>
  <c r="N28" i="20"/>
  <c r="M28" i="20"/>
  <c r="Q64" i="20" s="1"/>
  <c r="J28" i="20"/>
  <c r="I28" i="20"/>
  <c r="Q27" i="20" s="1"/>
  <c r="N27" i="20"/>
  <c r="M27" i="20"/>
  <c r="Q63" i="20" s="1"/>
  <c r="J27" i="20"/>
  <c r="I27" i="20"/>
  <c r="Q26" i="20"/>
  <c r="N26" i="20"/>
  <c r="M26" i="20"/>
  <c r="Q62" i="20" s="1"/>
  <c r="J26" i="20"/>
  <c r="I26" i="20"/>
  <c r="Q25" i="20" s="1"/>
  <c r="N25" i="20"/>
  <c r="M25" i="20"/>
  <c r="Q61" i="20" s="1"/>
  <c r="J25" i="20"/>
  <c r="I25" i="20"/>
  <c r="Q24" i="20" s="1"/>
  <c r="N24" i="20"/>
  <c r="M24" i="20"/>
  <c r="Q60" i="20" s="1"/>
  <c r="J24" i="20"/>
  <c r="I24" i="20"/>
  <c r="Q23" i="20"/>
  <c r="N23" i="20"/>
  <c r="M23" i="20"/>
  <c r="Q59" i="20" s="1"/>
  <c r="J23" i="20"/>
  <c r="I23" i="20"/>
  <c r="Q22" i="20"/>
  <c r="N22" i="20"/>
  <c r="M22" i="20"/>
  <c r="Q58" i="20" s="1"/>
  <c r="J22" i="20"/>
  <c r="I22" i="20"/>
  <c r="Q21" i="20"/>
  <c r="N21" i="20"/>
  <c r="M21" i="20"/>
  <c r="J21" i="20"/>
  <c r="I21" i="20"/>
  <c r="Q20" i="20" s="1"/>
  <c r="N20" i="20"/>
  <c r="M20" i="20"/>
  <c r="Q56" i="20" s="1"/>
  <c r="J20" i="20"/>
  <c r="I20" i="20"/>
  <c r="Q19" i="20"/>
  <c r="N19" i="20"/>
  <c r="M19" i="20"/>
  <c r="Q55" i="20" s="1"/>
  <c r="J19" i="20"/>
  <c r="I19" i="20"/>
  <c r="Q18" i="20"/>
  <c r="N18" i="20"/>
  <c r="M18" i="20"/>
  <c r="Q54" i="20" s="1"/>
  <c r="J18" i="20"/>
  <c r="I18" i="20"/>
  <c r="Q17" i="20" s="1"/>
  <c r="N17" i="20"/>
  <c r="M17" i="20"/>
  <c r="Q53" i="20" s="1"/>
  <c r="J17" i="20"/>
  <c r="I17" i="20"/>
  <c r="Q16" i="20" s="1"/>
  <c r="N16" i="20"/>
  <c r="M16" i="20"/>
  <c r="Q52" i="20" s="1"/>
  <c r="J16" i="20"/>
  <c r="I16" i="20"/>
  <c r="Q15" i="20"/>
  <c r="N15" i="20"/>
  <c r="M15" i="20"/>
  <c r="Q51" i="20" s="1"/>
  <c r="J15" i="20"/>
  <c r="I15" i="20"/>
  <c r="Q14" i="20"/>
  <c r="N14" i="20"/>
  <c r="M14" i="20"/>
  <c r="Q50" i="20" s="1"/>
  <c r="J14" i="20"/>
  <c r="I14" i="20"/>
  <c r="Q13" i="20"/>
  <c r="N13" i="20"/>
  <c r="M13" i="20"/>
  <c r="J13" i="20"/>
  <c r="I13" i="20"/>
  <c r="Q12" i="20" s="1"/>
  <c r="N12" i="20"/>
  <c r="M12" i="20"/>
  <c r="Q48" i="20" s="1"/>
  <c r="J12" i="20"/>
  <c r="I12" i="20"/>
  <c r="Q11" i="20"/>
  <c r="N11" i="20"/>
  <c r="M11" i="20"/>
  <c r="Q47" i="20" s="1"/>
  <c r="J11" i="20"/>
  <c r="I11" i="20"/>
  <c r="Q10" i="20"/>
  <c r="N10" i="20"/>
  <c r="M10" i="20"/>
  <c r="Q46" i="20" s="1"/>
  <c r="J10" i="20"/>
  <c r="I10" i="20"/>
  <c r="Q9" i="20" s="1"/>
  <c r="N9" i="20"/>
  <c r="M9" i="20"/>
  <c r="Q45" i="20" s="1"/>
  <c r="J9" i="20"/>
  <c r="I9" i="20"/>
  <c r="Q8" i="20" s="1"/>
  <c r="N8" i="20"/>
  <c r="M8" i="20"/>
  <c r="Q44" i="20" s="1"/>
  <c r="J8" i="20"/>
  <c r="I8" i="20"/>
  <c r="Q7" i="20"/>
  <c r="N7" i="20"/>
  <c r="M7" i="20"/>
  <c r="Q43" i="20" s="1"/>
  <c r="J7" i="20"/>
  <c r="I7" i="20"/>
  <c r="Q6" i="20"/>
  <c r="N6" i="20"/>
  <c r="M6" i="20"/>
  <c r="Q42" i="20" s="1"/>
  <c r="J6" i="20"/>
  <c r="I6" i="20"/>
  <c r="Q5" i="20"/>
  <c r="N5" i="20"/>
  <c r="M5" i="20"/>
  <c r="J5" i="20"/>
  <c r="I5" i="20"/>
  <c r="Q4" i="20" s="1"/>
  <c r="N4" i="20"/>
  <c r="M4" i="20"/>
  <c r="Q40" i="20" s="1"/>
  <c r="J4" i="20"/>
  <c r="I4" i="20"/>
  <c r="Q3" i="20"/>
  <c r="N3" i="20"/>
  <c r="N40" i="20" s="1"/>
  <c r="M3" i="20"/>
  <c r="Q39" i="20" s="1"/>
  <c r="J3" i="20"/>
  <c r="J40" i="20" s="1"/>
  <c r="I3" i="20"/>
  <c r="I40" i="20" s="1"/>
  <c r="Q2" i="20"/>
  <c r="M40" i="20" l="1"/>
  <c r="G20" i="3" l="1"/>
  <c r="F20" i="3"/>
  <c r="N39" i="4"/>
  <c r="M39" i="4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2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2" i="19"/>
  <c r="D3" i="19" l="1"/>
  <c r="F3" i="19" s="1"/>
  <c r="D4" i="19"/>
  <c r="F4" i="19" s="1"/>
  <c r="D5" i="19"/>
  <c r="F5" i="19" s="1"/>
  <c r="D6" i="19"/>
  <c r="F6" i="19" s="1"/>
  <c r="D7" i="19"/>
  <c r="F7" i="19" s="1"/>
  <c r="D8" i="19"/>
  <c r="F8" i="19" s="1"/>
  <c r="D9" i="19"/>
  <c r="F9" i="19" s="1"/>
  <c r="D10" i="19"/>
  <c r="F10" i="19" s="1"/>
  <c r="D11" i="19"/>
  <c r="F11" i="19" s="1"/>
  <c r="D12" i="19"/>
  <c r="F12" i="19" s="1"/>
  <c r="D13" i="19"/>
  <c r="F13" i="19" s="1"/>
  <c r="D14" i="19"/>
  <c r="F14" i="19" s="1"/>
  <c r="D15" i="19"/>
  <c r="F15" i="19" s="1"/>
  <c r="D16" i="19"/>
  <c r="F16" i="19" s="1"/>
  <c r="D17" i="19"/>
  <c r="F17" i="19" s="1"/>
  <c r="D18" i="19"/>
  <c r="F18" i="19" s="1"/>
  <c r="D19" i="19"/>
  <c r="F19" i="19" s="1"/>
  <c r="D20" i="19"/>
  <c r="F20" i="19" s="1"/>
  <c r="D21" i="19"/>
  <c r="F21" i="19" s="1"/>
  <c r="D22" i="19"/>
  <c r="F22" i="19" s="1"/>
  <c r="D23" i="19"/>
  <c r="F23" i="19" s="1"/>
  <c r="D24" i="19"/>
  <c r="F24" i="19" s="1"/>
  <c r="D25" i="19"/>
  <c r="F25" i="19" s="1"/>
  <c r="D26" i="19"/>
  <c r="F26" i="19" s="1"/>
  <c r="D27" i="19"/>
  <c r="F27" i="19" s="1"/>
  <c r="D28" i="19"/>
  <c r="F28" i="19" s="1"/>
  <c r="D29" i="19"/>
  <c r="F29" i="19" s="1"/>
  <c r="D30" i="19"/>
  <c r="F30" i="19" s="1"/>
  <c r="D31" i="19"/>
  <c r="F31" i="19" s="1"/>
  <c r="D32" i="19"/>
  <c r="F32" i="19" s="1"/>
  <c r="D33" i="19"/>
  <c r="F33" i="19" s="1"/>
  <c r="D34" i="19"/>
  <c r="F34" i="19" s="1"/>
  <c r="D35" i="19"/>
  <c r="F35" i="19" s="1"/>
  <c r="D36" i="19"/>
  <c r="F36" i="19" s="1"/>
  <c r="D37" i="19"/>
  <c r="F37" i="19" s="1"/>
  <c r="D38" i="19"/>
  <c r="F38" i="19" s="1"/>
  <c r="D39" i="19"/>
  <c r="F39" i="19" s="1"/>
  <c r="D40" i="19"/>
  <c r="F40" i="19" s="1"/>
  <c r="D41" i="19"/>
  <c r="F41" i="19" s="1"/>
  <c r="D42" i="19"/>
  <c r="F42" i="19" s="1"/>
  <c r="D43" i="19"/>
  <c r="F43" i="19" s="1"/>
  <c r="D44" i="19"/>
  <c r="F44" i="19" s="1"/>
  <c r="D45" i="19"/>
  <c r="F45" i="19" s="1"/>
  <c r="D46" i="19"/>
  <c r="F46" i="19" s="1"/>
  <c r="D47" i="19"/>
  <c r="F47" i="19" s="1"/>
  <c r="D48" i="19"/>
  <c r="F48" i="19" s="1"/>
  <c r="D49" i="19"/>
  <c r="F49" i="19" s="1"/>
  <c r="D50" i="19"/>
  <c r="F50" i="19" s="1"/>
  <c r="D51" i="19"/>
  <c r="F51" i="19" s="1"/>
  <c r="D52" i="19"/>
  <c r="F52" i="19" s="1"/>
  <c r="D53" i="19"/>
  <c r="F53" i="19" s="1"/>
  <c r="D54" i="19"/>
  <c r="F54" i="19" s="1"/>
  <c r="D55" i="19"/>
  <c r="F55" i="19" s="1"/>
  <c r="D56" i="19"/>
  <c r="F56" i="19" s="1"/>
  <c r="D57" i="19"/>
  <c r="F57" i="19" s="1"/>
  <c r="D58" i="19"/>
  <c r="F58" i="19" s="1"/>
  <c r="D59" i="19"/>
  <c r="F59" i="19" s="1"/>
  <c r="D60" i="19"/>
  <c r="F60" i="19" s="1"/>
  <c r="D61" i="19"/>
  <c r="F61" i="19" s="1"/>
  <c r="D62" i="19"/>
  <c r="F62" i="19" s="1"/>
  <c r="D63" i="19"/>
  <c r="F63" i="19" s="1"/>
  <c r="D64" i="19"/>
  <c r="F64" i="19" s="1"/>
  <c r="D65" i="19"/>
  <c r="F65" i="19" s="1"/>
  <c r="D66" i="19"/>
  <c r="F66" i="19" s="1"/>
  <c r="D67" i="19"/>
  <c r="F67" i="19" s="1"/>
  <c r="D68" i="19"/>
  <c r="F68" i="19" s="1"/>
  <c r="D69" i="19"/>
  <c r="F69" i="19" s="1"/>
  <c r="D70" i="19"/>
  <c r="F70" i="19" s="1"/>
  <c r="D71" i="19"/>
  <c r="F71" i="19" s="1"/>
  <c r="D72" i="19"/>
  <c r="F72" i="19" s="1"/>
  <c r="D73" i="19"/>
  <c r="F73" i="19" s="1"/>
  <c r="D74" i="19"/>
  <c r="F74" i="19" s="1"/>
  <c r="D75" i="19"/>
  <c r="F75" i="19" s="1"/>
  <c r="D2" i="19"/>
  <c r="F2" i="19" s="1"/>
  <c r="P10" i="4"/>
  <c r="I33" i="3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3" i="14"/>
  <c r="E4" i="14"/>
  <c r="M2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D40" i="2"/>
  <c r="E71" i="14" l="1"/>
  <c r="H35" i="14"/>
  <c r="H4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I41" i="2"/>
  <c r="I40" i="2"/>
  <c r="E13" i="2"/>
  <c r="E17" i="2"/>
  <c r="E19" i="2"/>
  <c r="E6" i="2"/>
  <c r="E14" i="2"/>
  <c r="E26" i="2"/>
  <c r="E29" i="2"/>
  <c r="E2" i="2"/>
  <c r="E32" i="2"/>
  <c r="E7" i="2"/>
  <c r="E8" i="2"/>
  <c r="E16" i="2"/>
  <c r="E30" i="2"/>
  <c r="E31" i="2"/>
  <c r="E9" i="2"/>
  <c r="E20" i="2"/>
  <c r="E25" i="2"/>
  <c r="E33" i="2"/>
  <c r="E4" i="2"/>
  <c r="E36" i="2"/>
  <c r="E34" i="2"/>
  <c r="E38" i="2"/>
  <c r="E11" i="2"/>
  <c r="E12" i="2"/>
  <c r="E35" i="2"/>
  <c r="E5" i="2"/>
  <c r="E15" i="2"/>
  <c r="E22" i="2"/>
  <c r="E28" i="2"/>
  <c r="E3" i="2"/>
  <c r="E18" i="2"/>
  <c r="E21" i="2"/>
  <c r="E24" i="2"/>
  <c r="E27" i="2"/>
  <c r="E37" i="2"/>
  <c r="E10" i="2"/>
  <c r="E23" i="2"/>
  <c r="H39" i="2"/>
  <c r="I39" i="2" s="1"/>
  <c r="A8" i="3" l="1"/>
  <c r="A9" i="3"/>
  <c r="A10" i="3"/>
  <c r="A11" i="3"/>
  <c r="A12" i="3"/>
  <c r="A13" i="3"/>
  <c r="A14" i="3"/>
  <c r="A15" i="3"/>
  <c r="A16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2" i="3"/>
  <c r="A3" i="3"/>
  <c r="A4" i="3"/>
  <c r="A5" i="3"/>
  <c r="A17" i="3"/>
  <c r="A18" i="3"/>
  <c r="A34" i="3"/>
  <c r="A35" i="3"/>
  <c r="A36" i="3"/>
  <c r="A19" i="3"/>
  <c r="A6" i="3"/>
  <c r="A37" i="3"/>
  <c r="A38" i="3"/>
  <c r="A39" i="3"/>
</calcChain>
</file>

<file path=xl/sharedStrings.xml><?xml version="1.0" encoding="utf-8"?>
<sst xmlns="http://schemas.openxmlformats.org/spreadsheetml/2006/main" count="537" uniqueCount="156">
  <si>
    <t>Surname</t>
  </si>
  <si>
    <t>First name</t>
  </si>
  <si>
    <t>Department</t>
  </si>
  <si>
    <t>Institution</t>
  </si>
  <si>
    <t>20MCB1011</t>
  </si>
  <si>
    <t>BHARGAVINATH DORNADULA</t>
  </si>
  <si>
    <t>VIT Chennai</t>
  </si>
  <si>
    <t>20MCB1018</t>
  </si>
  <si>
    <t>VALLU PRAJITH</t>
  </si>
  <si>
    <t>20MCB1016</t>
  </si>
  <si>
    <t>RAVIRAJ PATIL</t>
  </si>
  <si>
    <t>20MPC1002</t>
  </si>
  <si>
    <t>LORDSON JACOB</t>
  </si>
  <si>
    <t>20MCB1015</t>
  </si>
  <si>
    <t>AKSHAY KUMAR YADAV</t>
  </si>
  <si>
    <t>20MPC1005</t>
  </si>
  <si>
    <t>ROASHAN</t>
  </si>
  <si>
    <t>20MCB1013</t>
  </si>
  <si>
    <t>Sunil Sai</t>
  </si>
  <si>
    <t>20MCB1017</t>
  </si>
  <si>
    <t>RENUGA KEERTHI K R</t>
  </si>
  <si>
    <t>20MCB1006</t>
  </si>
  <si>
    <t>NIKHIL KUMAR RANA</t>
  </si>
  <si>
    <t>20MCS1010</t>
  </si>
  <si>
    <t>MEGHA DHARMESHBHAI JOSHI</t>
  </si>
  <si>
    <t>20MCB1003</t>
  </si>
  <si>
    <t>EZHIL OVIYA. D</t>
  </si>
  <si>
    <t>20MCB1009</t>
  </si>
  <si>
    <t>VISHNU SHASHANK</t>
  </si>
  <si>
    <t>20MCS1003</t>
  </si>
  <si>
    <t>BABU MURALI</t>
  </si>
  <si>
    <t>20MPC1004</t>
  </si>
  <si>
    <t>MANJU PRASAD M</t>
  </si>
  <si>
    <t>20MCB1012</t>
  </si>
  <si>
    <t>ROHAN GURUBHAIYE</t>
  </si>
  <si>
    <t>KATYAONI</t>
  </si>
  <si>
    <t>20MCB1001</t>
  </si>
  <si>
    <t>JOHN MATHEW</t>
  </si>
  <si>
    <t>20MCB1005</t>
  </si>
  <si>
    <t>SHWETA RAJENDRA SHEWALE</t>
  </si>
  <si>
    <t>20MCS1004</t>
  </si>
  <si>
    <t>GAUTHAM SHEKAR</t>
  </si>
  <si>
    <t>20MCS1009</t>
  </si>
  <si>
    <t>ROHIT ARYA</t>
  </si>
  <si>
    <t>20MCS1011</t>
  </si>
  <si>
    <t>RATNADEEP PAL</t>
  </si>
  <si>
    <t>20MCB1020</t>
  </si>
  <si>
    <t>THANGA PURNI J S</t>
  </si>
  <si>
    <t>20MCB1008</t>
  </si>
  <si>
    <t>ARNAV SAHA</t>
  </si>
  <si>
    <t>20MCB1007</t>
  </si>
  <si>
    <t>SAURAV KUMAR</t>
  </si>
  <si>
    <t>20MPC1003</t>
  </si>
  <si>
    <t>RAHMATULLAH</t>
  </si>
  <si>
    <t>20MCB1002</t>
  </si>
  <si>
    <t>KUSH DESAI</t>
  </si>
  <si>
    <t>20MCS1005</t>
  </si>
  <si>
    <t>NIBIN BIN RIYAS AK</t>
  </si>
  <si>
    <t>20MCS1007</t>
  </si>
  <si>
    <t>SHRADDHA K</t>
  </si>
  <si>
    <t>20MCS1012</t>
  </si>
  <si>
    <t>KAZI ALTAMESH SHABBIR</t>
  </si>
  <si>
    <t>20MCB1004</t>
  </si>
  <si>
    <t>TITAR RAGINEE RAJESH</t>
  </si>
  <si>
    <t>20MCB1019</t>
  </si>
  <si>
    <t>Heer Mapara</t>
  </si>
  <si>
    <t>20MCB1014</t>
  </si>
  <si>
    <t>DIWAKAR SINGH</t>
  </si>
  <si>
    <t>20MCS1008</t>
  </si>
  <si>
    <t>ANN MARIYA XAVIER</t>
  </si>
  <si>
    <t>20MCS1001</t>
  </si>
  <si>
    <t>R.SWATHI SRI</t>
  </si>
  <si>
    <t>20MCS1002</t>
  </si>
  <si>
    <t>ATHIKA</t>
  </si>
  <si>
    <t>20MCB1010</t>
  </si>
  <si>
    <t>SIRIGIRISETTY JAYAKRISHNA</t>
  </si>
  <si>
    <t>20MCS1006</t>
  </si>
  <si>
    <t>A JAFFLET TRINISHIA</t>
  </si>
  <si>
    <t>CAT1(30)</t>
  </si>
  <si>
    <t>20MPC1001</t>
  </si>
  <si>
    <t>CAT1(50)</t>
  </si>
  <si>
    <t>Min</t>
  </si>
  <si>
    <t>Max</t>
  </si>
  <si>
    <t>Class Average</t>
  </si>
  <si>
    <t>Pass Percentage</t>
  </si>
  <si>
    <t>S.No</t>
  </si>
  <si>
    <t>Total Students</t>
  </si>
  <si>
    <t>SD</t>
  </si>
  <si>
    <t>CSE</t>
  </si>
  <si>
    <t>ID Number</t>
  </si>
  <si>
    <t>Quiz</t>
  </si>
  <si>
    <t>GBL</t>
  </si>
  <si>
    <t>Wiki</t>
  </si>
  <si>
    <t>Online class</t>
  </si>
  <si>
    <t>Whiteboard</t>
  </si>
  <si>
    <t>Flipgrid</t>
  </si>
  <si>
    <t>Assignment</t>
  </si>
  <si>
    <t>Total</t>
  </si>
  <si>
    <t>Attendance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</si>
  <si>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</si>
  <si>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</si>
  <si>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</si>
  <si>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</si>
  <si>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</si>
  <si>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</si>
  <si>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</si>
  <si>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</si>
  <si>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</si>
  <si>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</si>
  <si>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</si>
  <si>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</si>
  <si>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</si>
  <si>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</si>
  <si>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</si>
  <si>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</si>
  <si>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</si>
  <si>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</si>
  <si>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</si>
  <si>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</si>
  <si>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</si>
  <si>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</si>
  <si>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</si>
  <si>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</si>
  <si>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</si>
  <si>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23</t>
  </si>
  <si>
    <t>Residuals</t>
  </si>
  <si>
    <t>PROBABILITY OUTPUT</t>
  </si>
  <si>
    <t>Percentile</t>
  </si>
  <si>
    <t>Actual</t>
  </si>
  <si>
    <t>ABE</t>
  </si>
  <si>
    <t>MA</t>
  </si>
  <si>
    <t>SAD</t>
  </si>
  <si>
    <t>TOTAL</t>
  </si>
  <si>
    <t>Predicted 20</t>
  </si>
  <si>
    <t>Standard Residuals</t>
  </si>
  <si>
    <t>Predicted 30</t>
  </si>
  <si>
    <t>CE</t>
  </si>
  <si>
    <t>Control Group</t>
  </si>
  <si>
    <t>Experimental Group</t>
  </si>
  <si>
    <t>Conditional Gropu</t>
  </si>
  <si>
    <t>Marks</t>
  </si>
  <si>
    <t>Prescore</t>
  </si>
  <si>
    <t>Post Score</t>
  </si>
  <si>
    <t>Attendance %</t>
  </si>
  <si>
    <t>Postscore</t>
  </si>
  <si>
    <t>53%-66%</t>
  </si>
  <si>
    <t>66%-70%</t>
  </si>
  <si>
    <t>74-76%</t>
  </si>
  <si>
    <t>71-73%</t>
  </si>
  <si>
    <t>76-80%</t>
  </si>
  <si>
    <t>81-83%</t>
  </si>
  <si>
    <t>84-87%</t>
  </si>
  <si>
    <t>88-90%</t>
  </si>
  <si>
    <t>91-93%</t>
  </si>
  <si>
    <t>94-96%</t>
  </si>
  <si>
    <t>97-100%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</si>
</sst>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Times New Roman"/>
      <family val="1"/>
    </font>
    <font>
      <sz val="10"/>
      <color rgb="FF000000"/>
      <name val="Arial"/>
      <family val="2"/>
    </font>
    <font>
      <b/>
      <sz val="11"/>
      <color theme="1"/>
      <name val="Times New Roman"/>
      <family val="1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49" fontId="18" fillId="0" borderId="0" xfId="0" applyNumberFormat="1" applyFont="1" applyAlignment="1">
      <alignment horizontal="center"/>
    </xf>
    <xf numFmtId="49" fontId="19" fillId="0" borderId="0" xfId="0" applyNumberFormat="1" applyFont="1"/>
    <xf numFmtId="0" fontId="19" fillId="0" borderId="0" xfId="0" applyNumberFormat="1" applyFont="1" applyAlignment="1">
      <alignment horizontal="center"/>
    </xf>
    <xf numFmtId="0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4" fontId="22" fillId="0" borderId="0" xfId="0" applyNumberFormat="1" applyFont="1" applyAlignment="1">
      <alignment horizontal="center"/>
    </xf>
    <xf numFmtId="0" fontId="0" fillId="34" borderId="10" xfId="0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20" fillId="34" borderId="10" xfId="0" applyFont="1" applyFill="1" applyBorder="1"/>
    <xf numFmtId="49" fontId="18" fillId="0" borderId="10" xfId="0" applyNumberFormat="1" applyFont="1" applyBorder="1" applyAlignment="1">
      <alignment horizontal="center"/>
    </xf>
    <xf numFmtId="0" fontId="0" fillId="34" borderId="10" xfId="0" applyFill="1" applyBorder="1"/>
    <xf numFmtId="49" fontId="19" fillId="0" borderId="10" xfId="0" applyNumberFormat="1" applyFont="1" applyBorder="1" applyAlignment="1">
      <alignment horizontal="center"/>
    </xf>
    <xf numFmtId="0" fontId="0" fillId="0" borderId="10" xfId="0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24" fillId="0" borderId="12" xfId="0" applyFont="1" applyFill="1" applyBorder="1" applyAlignment="1">
      <alignment horizontal="center"/>
    </xf>
    <xf numFmtId="0" fontId="24" fillId="0" borderId="12" xfId="0" applyFont="1" applyFill="1" applyBorder="1" applyAlignment="1">
      <alignment horizontal="centerContinuous"/>
    </xf>
    <xf numFmtId="0" fontId="18" fillId="0" borderId="0" xfId="0" applyNumberFormat="1" applyFont="1" applyAlignment="1">
      <alignment horizontal="center"/>
    </xf>
    <xf numFmtId="0" fontId="2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6" fillId="0" borderId="0" xfId="0" applyFont="1"/>
    <xf numFmtId="0" fontId="0" fillId="0" borderId="0" xfId="0" applyAlignment="1">
      <alignment horizontal="left"/>
    </xf>
    <xf numFmtId="0" fontId="25" fillId="0" borderId="0" xfId="0" applyFont="1"/>
    <xf numFmtId="0" fontId="25" fillId="34" borderId="10" xfId="0" applyFont="1" applyFill="1" applyBorder="1" applyAlignment="1">
      <alignment horizontal="center"/>
    </xf>
    <xf numFmtId="0" fontId="25" fillId="34" borderId="10" xfId="0" applyFont="1" applyFill="1" applyBorder="1"/>
    <xf numFmtId="49" fontId="26" fillId="0" borderId="10" xfId="0" applyNumberFormat="1" applyFont="1" applyBorder="1" applyAlignment="1">
      <alignment horizontal="center"/>
    </xf>
    <xf numFmtId="49" fontId="26" fillId="0" borderId="10" xfId="0" applyNumberFormat="1" applyFont="1" applyBorder="1"/>
    <xf numFmtId="0" fontId="25" fillId="0" borderId="0" xfId="0" applyFont="1" applyAlignment="1">
      <alignment horizontal="center"/>
    </xf>
    <xf numFmtId="0" fontId="25" fillId="0" borderId="10" xfId="0" applyFont="1" applyBorder="1" applyAlignment="1">
      <alignment horizontal="center"/>
    </xf>
    <xf numFmtId="0" fontId="25" fillId="0" borderId="10" xfId="0" applyFont="1" applyBorder="1"/>
    <xf numFmtId="0" fontId="0" fillId="0" borderId="0" xfId="0" applyAlignment="1">
      <alignment horizontal="center"/>
    </xf>
    <xf numFmtId="0" fontId="25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24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cat!$F$3:$F$38</c:f>
              <c:numCache>
                <c:formatCode>General</c:formatCode>
                <c:ptCount val="3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20</c:v>
                </c:pt>
                <c:pt idx="4">
                  <c:v>24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20</c:v>
                </c:pt>
                <c:pt idx="10">
                  <c:v>25</c:v>
                </c:pt>
                <c:pt idx="11">
                  <c:v>15</c:v>
                </c:pt>
                <c:pt idx="12">
                  <c:v>20</c:v>
                </c:pt>
                <c:pt idx="13">
                  <c:v>15</c:v>
                </c:pt>
                <c:pt idx="14">
                  <c:v>18</c:v>
                </c:pt>
                <c:pt idx="15">
                  <c:v>21</c:v>
                </c:pt>
                <c:pt idx="16">
                  <c:v>20</c:v>
                </c:pt>
                <c:pt idx="17">
                  <c:v>21.333333333333332</c:v>
                </c:pt>
                <c:pt idx="18">
                  <c:v>18</c:v>
                </c:pt>
                <c:pt idx="19">
                  <c:v>16</c:v>
                </c:pt>
                <c:pt idx="20">
                  <c:v>26</c:v>
                </c:pt>
                <c:pt idx="21">
                  <c:v>22</c:v>
                </c:pt>
                <c:pt idx="22">
                  <c:v>15</c:v>
                </c:pt>
                <c:pt idx="23">
                  <c:v>20</c:v>
                </c:pt>
                <c:pt idx="24">
                  <c:v>19</c:v>
                </c:pt>
                <c:pt idx="25">
                  <c:v>25</c:v>
                </c:pt>
                <c:pt idx="26">
                  <c:v>22</c:v>
                </c:pt>
                <c:pt idx="27">
                  <c:v>21</c:v>
                </c:pt>
                <c:pt idx="28">
                  <c:v>26</c:v>
                </c:pt>
                <c:pt idx="29">
                  <c:v>23</c:v>
                </c:pt>
                <c:pt idx="30">
                  <c:v>25</c:v>
                </c:pt>
                <c:pt idx="31">
                  <c:v>21</c:v>
                </c:pt>
                <c:pt idx="32">
                  <c:v>19</c:v>
                </c:pt>
                <c:pt idx="33">
                  <c:v>5</c:v>
                </c:pt>
                <c:pt idx="34">
                  <c:v>19</c:v>
                </c:pt>
                <c:pt idx="35">
                  <c:v>23</c:v>
                </c:pt>
              </c:numCache>
            </c:numRef>
          </c:xVal>
          <c:yVal>
            <c:numRef>
              <c:f>Sheet1!$C$25:$C$60</c:f>
              <c:numCache>
                <c:formatCode>General</c:formatCode>
                <c:ptCount val="36"/>
                <c:pt idx="0">
                  <c:v>-2.8142773709510749</c:v>
                </c:pt>
                <c:pt idx="1">
                  <c:v>-3.7521002740464517</c:v>
                </c:pt>
                <c:pt idx="2">
                  <c:v>-4.0018419515701495</c:v>
                </c:pt>
                <c:pt idx="3">
                  <c:v>4.560851790287078</c:v>
                </c:pt>
                <c:pt idx="4">
                  <c:v>6.1235455321443055</c:v>
                </c:pt>
                <c:pt idx="5">
                  <c:v>-4.8764544678556945</c:v>
                </c:pt>
                <c:pt idx="6">
                  <c:v>-3.6888898872366198</c:v>
                </c:pt>
                <c:pt idx="7">
                  <c:v>-7.6267127903319967</c:v>
                </c:pt>
                <c:pt idx="8">
                  <c:v>-2.1894065321892242</c:v>
                </c:pt>
                <c:pt idx="9">
                  <c:v>-0.18940653218922421</c:v>
                </c:pt>
                <c:pt idx="10">
                  <c:v>4.3732872096680033</c:v>
                </c:pt>
                <c:pt idx="11">
                  <c:v>-8.439148209712922</c:v>
                </c:pt>
                <c:pt idx="12">
                  <c:v>2.9981580484298505</c:v>
                </c:pt>
                <c:pt idx="13">
                  <c:v>-3.8764544678556945</c:v>
                </c:pt>
                <c:pt idx="14">
                  <c:v>-0.62671279033199667</c:v>
                </c:pt>
                <c:pt idx="15">
                  <c:v>-3.8142773709510749</c:v>
                </c:pt>
                <c:pt idx="16">
                  <c:v>5.3732872096680033</c:v>
                </c:pt>
                <c:pt idx="17">
                  <c:v>3.3111101127633802</c:v>
                </c:pt>
                <c:pt idx="18">
                  <c:v>2.560851790287078</c:v>
                </c:pt>
                <c:pt idx="19">
                  <c:v>4.9981580484298505</c:v>
                </c:pt>
                <c:pt idx="20">
                  <c:v>2.3722539197627945</c:v>
                </c:pt>
                <c:pt idx="21">
                  <c:v>-0.81427737095107489</c:v>
                </c:pt>
                <c:pt idx="22">
                  <c:v>5.3111101127633802</c:v>
                </c:pt>
                <c:pt idx="23">
                  <c:v>-6.2515836290938473</c:v>
                </c:pt>
                <c:pt idx="24">
                  <c:v>-5.8142773709510749</c:v>
                </c:pt>
                <c:pt idx="25">
                  <c:v>4.9981580484298505</c:v>
                </c:pt>
                <c:pt idx="26">
                  <c:v>5.7484163709061527</c:v>
                </c:pt>
                <c:pt idx="27">
                  <c:v>-3.8764544678556945</c:v>
                </c:pt>
                <c:pt idx="28">
                  <c:v>-2.8764544678556945</c:v>
                </c:pt>
                <c:pt idx="29">
                  <c:v>4.1235455321443055</c:v>
                </c:pt>
                <c:pt idx="30">
                  <c:v>-4.7521002740464517</c:v>
                </c:pt>
                <c:pt idx="31">
                  <c:v>0.43546430657262647</c:v>
                </c:pt>
                <c:pt idx="32">
                  <c:v>4.8105934678107758</c:v>
                </c:pt>
                <c:pt idx="33">
                  <c:v>1.2478997259535483</c:v>
                </c:pt>
                <c:pt idx="34">
                  <c:v>2.1857226290489251</c:v>
                </c:pt>
                <c:pt idx="35">
                  <c:v>4.7484163709061527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9D-4A39-BBD6-47313616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904416"/>
        <c:axId val="1549893600"/>
      </c:scatterChart>
      <c:valAx>
        <c:axId val="15499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93600"/>
        <c:crosses val="autoZero"/>
        <c:crossBetween val="midCat"/>
      </c:valAx>
      <c:valAx>
        <c:axId val="15498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0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'r2 for act'!$E$25:$E$60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'r2 for act'!$F$25:$F$60</c:f>
              <c:numCache>
                <c:formatCode>General</c:formatCode>
                <c:ptCount val="36"/>
                <c:pt idx="0">
                  <c:v>14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26</c:v>
                </c:pt>
                <c:pt idx="3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5-4C32-9340-7EBEBD361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3568"/>
        <c:axId val="39615488"/>
      </c:scatterChart>
      <c:valAx>
        <c:axId val="396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488"/>
        <c:crosses val="autoZero"/>
        <c:crossBetween val="midCat"/>
      </c:valAx>
      <c:valAx>
        <c:axId val="396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23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cat!$F$3:$F$38</c:f>
              <c:numCache>
                <c:formatCode>General</c:formatCode>
                <c:ptCount val="3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20</c:v>
                </c:pt>
                <c:pt idx="4">
                  <c:v>24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20</c:v>
                </c:pt>
                <c:pt idx="10">
                  <c:v>25</c:v>
                </c:pt>
                <c:pt idx="11">
                  <c:v>15</c:v>
                </c:pt>
                <c:pt idx="12">
                  <c:v>20</c:v>
                </c:pt>
                <c:pt idx="13">
                  <c:v>15</c:v>
                </c:pt>
                <c:pt idx="14">
                  <c:v>18</c:v>
                </c:pt>
                <c:pt idx="15">
                  <c:v>21</c:v>
                </c:pt>
                <c:pt idx="16">
                  <c:v>20</c:v>
                </c:pt>
                <c:pt idx="17">
                  <c:v>21.333333333333332</c:v>
                </c:pt>
                <c:pt idx="18">
                  <c:v>18</c:v>
                </c:pt>
                <c:pt idx="19">
                  <c:v>16</c:v>
                </c:pt>
                <c:pt idx="20">
                  <c:v>26</c:v>
                </c:pt>
                <c:pt idx="21">
                  <c:v>22</c:v>
                </c:pt>
                <c:pt idx="22">
                  <c:v>15</c:v>
                </c:pt>
                <c:pt idx="23">
                  <c:v>20</c:v>
                </c:pt>
                <c:pt idx="24">
                  <c:v>19</c:v>
                </c:pt>
                <c:pt idx="25">
                  <c:v>25</c:v>
                </c:pt>
                <c:pt idx="26">
                  <c:v>22</c:v>
                </c:pt>
                <c:pt idx="27">
                  <c:v>21</c:v>
                </c:pt>
                <c:pt idx="28">
                  <c:v>26</c:v>
                </c:pt>
                <c:pt idx="29">
                  <c:v>23</c:v>
                </c:pt>
                <c:pt idx="30">
                  <c:v>25</c:v>
                </c:pt>
                <c:pt idx="31">
                  <c:v>21</c:v>
                </c:pt>
                <c:pt idx="32">
                  <c:v>19</c:v>
                </c:pt>
                <c:pt idx="33">
                  <c:v>5</c:v>
                </c:pt>
                <c:pt idx="34">
                  <c:v>19</c:v>
                </c:pt>
                <c:pt idx="35">
                  <c:v>23</c:v>
                </c:pt>
              </c:numCache>
            </c:numRef>
          </c:xVal>
          <c:yVal>
            <c:numRef>
              <c:f>Sheet1!$C$25:$C$60</c:f>
              <c:numCache>
                <c:formatCode>General</c:formatCode>
                <c:ptCount val="36"/>
                <c:pt idx="0">
                  <c:v>-2.8142773709510749</c:v>
                </c:pt>
                <c:pt idx="1">
                  <c:v>-3.7521002740464517</c:v>
                </c:pt>
                <c:pt idx="2">
                  <c:v>-4.0018419515701495</c:v>
                </c:pt>
                <c:pt idx="3">
                  <c:v>4.560851790287078</c:v>
                </c:pt>
                <c:pt idx="4">
                  <c:v>6.1235455321443055</c:v>
                </c:pt>
                <c:pt idx="5">
                  <c:v>-4.8764544678556945</c:v>
                </c:pt>
                <c:pt idx="6">
                  <c:v>-3.6888898872366198</c:v>
                </c:pt>
                <c:pt idx="7">
                  <c:v>-7.6267127903319967</c:v>
                </c:pt>
                <c:pt idx="8">
                  <c:v>-2.1894065321892242</c:v>
                </c:pt>
                <c:pt idx="9">
                  <c:v>-0.18940653218922421</c:v>
                </c:pt>
                <c:pt idx="10">
                  <c:v>4.3732872096680033</c:v>
                </c:pt>
                <c:pt idx="11">
                  <c:v>-8.439148209712922</c:v>
                </c:pt>
                <c:pt idx="12">
                  <c:v>2.9981580484298505</c:v>
                </c:pt>
                <c:pt idx="13">
                  <c:v>-3.8764544678556945</c:v>
                </c:pt>
                <c:pt idx="14">
                  <c:v>-0.62671279033199667</c:v>
                </c:pt>
                <c:pt idx="15">
                  <c:v>-3.8142773709510749</c:v>
                </c:pt>
                <c:pt idx="16">
                  <c:v>5.3732872096680033</c:v>
                </c:pt>
                <c:pt idx="17">
                  <c:v>3.3111101127633802</c:v>
                </c:pt>
                <c:pt idx="18">
                  <c:v>2.560851790287078</c:v>
                </c:pt>
                <c:pt idx="19">
                  <c:v>4.9981580484298505</c:v>
                </c:pt>
                <c:pt idx="20">
                  <c:v>2.3722539197627945</c:v>
                </c:pt>
                <c:pt idx="21">
                  <c:v>-0.81427737095107489</c:v>
                </c:pt>
                <c:pt idx="22">
                  <c:v>5.3111101127633802</c:v>
                </c:pt>
                <c:pt idx="23">
                  <c:v>-6.2515836290938473</c:v>
                </c:pt>
                <c:pt idx="24">
                  <c:v>-5.8142773709510749</c:v>
                </c:pt>
                <c:pt idx="25">
                  <c:v>4.9981580484298505</c:v>
                </c:pt>
                <c:pt idx="26">
                  <c:v>5.7484163709061527</c:v>
                </c:pt>
                <c:pt idx="27">
                  <c:v>-3.8764544678556945</c:v>
                </c:pt>
                <c:pt idx="28">
                  <c:v>-2.8764544678556945</c:v>
                </c:pt>
                <c:pt idx="29">
                  <c:v>4.1235455321443055</c:v>
                </c:pt>
                <c:pt idx="30">
                  <c:v>-4.7521002740464517</c:v>
                </c:pt>
                <c:pt idx="31">
                  <c:v>0.43546430657262647</c:v>
                </c:pt>
                <c:pt idx="32">
                  <c:v>4.8105934678107758</c:v>
                </c:pt>
                <c:pt idx="33">
                  <c:v>1.2478997259535483</c:v>
                </c:pt>
                <c:pt idx="34">
                  <c:v>2.1857226290489251</c:v>
                </c:pt>
                <c:pt idx="35">
                  <c:v>4.7484163709061527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0-48BB-8B4E-6BE445180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904416"/>
        <c:axId val="1549893600"/>
      </c:scatterChart>
      <c:valAx>
        <c:axId val="15499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93600"/>
        <c:crosses val="autoZero"/>
        <c:crossBetween val="midCat"/>
      </c:valAx>
      <c:valAx>
        <c:axId val="15498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0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Comparison of pre- and post-scoes for MA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Prescore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strRef>
              <c:f>Sheet5!$F$2:$F$12</c:f>
              <c:strCache>
                <c:ptCount val="11"/>
                <c:pt idx="0">
                  <c:v>53%-66%</c:v>
                </c:pt>
                <c:pt idx="1">
                  <c:v>66%-70%</c:v>
                </c:pt>
                <c:pt idx="2">
                  <c:v>71-73%</c:v>
                </c:pt>
                <c:pt idx="3">
                  <c:v>74-76%</c:v>
                </c:pt>
                <c:pt idx="4">
                  <c:v>76-80%</c:v>
                </c:pt>
                <c:pt idx="5">
                  <c:v>81-83%</c:v>
                </c:pt>
                <c:pt idx="6">
                  <c:v>84-87%</c:v>
                </c:pt>
                <c:pt idx="7">
                  <c:v>88-90%</c:v>
                </c:pt>
                <c:pt idx="8">
                  <c:v>91-93%</c:v>
                </c:pt>
                <c:pt idx="9">
                  <c:v>94-96%</c:v>
                </c:pt>
                <c:pt idx="10">
                  <c:v>97-100%</c:v>
                </c:pt>
              </c:strCache>
            </c:strRef>
          </c:xVal>
          <c:yVal>
            <c:numRef>
              <c:f>Sheet5!$G$2:$G$12</c:f>
              <c:numCache>
                <c:formatCode>General</c:formatCode>
                <c:ptCount val="11"/>
                <c:pt idx="0">
                  <c:v>23.142857142857142</c:v>
                </c:pt>
                <c:pt idx="1">
                  <c:v>23.25</c:v>
                </c:pt>
                <c:pt idx="2">
                  <c:v>16.666666666666668</c:v>
                </c:pt>
                <c:pt idx="3">
                  <c:v>19.333333333333332</c:v>
                </c:pt>
                <c:pt idx="4">
                  <c:v>19.90990990990991</c:v>
                </c:pt>
                <c:pt idx="5">
                  <c:v>19.666666666666668</c:v>
                </c:pt>
                <c:pt idx="6">
                  <c:v>23.5</c:v>
                </c:pt>
                <c:pt idx="7">
                  <c:v>23.25</c:v>
                </c:pt>
                <c:pt idx="8">
                  <c:v>16</c:v>
                </c:pt>
                <c:pt idx="9">
                  <c:v>21</c:v>
                </c:pt>
                <c:pt idx="10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55-41E8-B3AE-E2ACECA05FEE}"/>
            </c:ext>
          </c:extLst>
        </c:ser>
        <c:ser>
          <c:idx val="1"/>
          <c:order val="1"/>
          <c:tx>
            <c:strRef>
              <c:f>Sheet5!$H$1</c:f>
              <c:strCache>
                <c:ptCount val="1"/>
                <c:pt idx="0">
                  <c:v>Postscore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strRef>
              <c:f>Sheet5!$F$2:$F$12</c:f>
              <c:strCache>
                <c:ptCount val="11"/>
                <c:pt idx="0">
                  <c:v>53%-66%</c:v>
                </c:pt>
                <c:pt idx="1">
                  <c:v>66%-70%</c:v>
                </c:pt>
                <c:pt idx="2">
                  <c:v>71-73%</c:v>
                </c:pt>
                <c:pt idx="3">
                  <c:v>74-76%</c:v>
                </c:pt>
                <c:pt idx="4">
                  <c:v>76-80%</c:v>
                </c:pt>
                <c:pt idx="5">
                  <c:v>81-83%</c:v>
                </c:pt>
                <c:pt idx="6">
                  <c:v>84-87%</c:v>
                </c:pt>
                <c:pt idx="7">
                  <c:v>88-90%</c:v>
                </c:pt>
                <c:pt idx="8">
                  <c:v>91-93%</c:v>
                </c:pt>
                <c:pt idx="9">
                  <c:v>94-96%</c:v>
                </c:pt>
                <c:pt idx="10">
                  <c:v>97-100%</c:v>
                </c:pt>
              </c:strCache>
            </c:strRef>
          </c:xVal>
          <c:yVal>
            <c:numRef>
              <c:f>Sheet5!$H$2:$H$12</c:f>
              <c:numCache>
                <c:formatCode>General</c:formatCode>
                <c:ptCount val="11"/>
                <c:pt idx="0">
                  <c:v>16.5</c:v>
                </c:pt>
                <c:pt idx="1">
                  <c:v>18.25</c:v>
                </c:pt>
                <c:pt idx="2">
                  <c:v>21.333333333333332</c:v>
                </c:pt>
                <c:pt idx="3">
                  <c:v>21</c:v>
                </c:pt>
                <c:pt idx="4">
                  <c:v>22</c:v>
                </c:pt>
                <c:pt idx="5">
                  <c:v>20.788288288288289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22.428571428571427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55-41E8-B3AE-E2ACECA05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25439"/>
        <c:axId val="260533759"/>
      </c:scatterChart>
      <c:valAx>
        <c:axId val="26052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33759"/>
        <c:crosses val="autoZero"/>
        <c:crossBetween val="midCat"/>
      </c:valAx>
      <c:valAx>
        <c:axId val="2605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25439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24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cat!$F$3:$F$38</c:f>
              <c:numCache>
                <c:formatCode>General</c:formatCode>
                <c:ptCount val="3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20</c:v>
                </c:pt>
                <c:pt idx="4">
                  <c:v>24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20</c:v>
                </c:pt>
                <c:pt idx="10">
                  <c:v>25</c:v>
                </c:pt>
                <c:pt idx="11">
                  <c:v>15</c:v>
                </c:pt>
                <c:pt idx="12">
                  <c:v>20</c:v>
                </c:pt>
                <c:pt idx="13">
                  <c:v>15</c:v>
                </c:pt>
                <c:pt idx="14">
                  <c:v>18</c:v>
                </c:pt>
                <c:pt idx="15">
                  <c:v>21</c:v>
                </c:pt>
                <c:pt idx="16">
                  <c:v>20</c:v>
                </c:pt>
                <c:pt idx="17">
                  <c:v>21.333333333333332</c:v>
                </c:pt>
                <c:pt idx="18">
                  <c:v>18</c:v>
                </c:pt>
                <c:pt idx="19">
                  <c:v>16</c:v>
                </c:pt>
                <c:pt idx="20">
                  <c:v>26</c:v>
                </c:pt>
                <c:pt idx="21">
                  <c:v>22</c:v>
                </c:pt>
                <c:pt idx="22">
                  <c:v>15</c:v>
                </c:pt>
                <c:pt idx="23">
                  <c:v>20</c:v>
                </c:pt>
                <c:pt idx="24">
                  <c:v>19</c:v>
                </c:pt>
                <c:pt idx="25">
                  <c:v>25</c:v>
                </c:pt>
                <c:pt idx="26">
                  <c:v>22</c:v>
                </c:pt>
                <c:pt idx="27">
                  <c:v>21</c:v>
                </c:pt>
                <c:pt idx="28">
                  <c:v>26</c:v>
                </c:pt>
                <c:pt idx="29">
                  <c:v>23</c:v>
                </c:pt>
                <c:pt idx="30">
                  <c:v>25</c:v>
                </c:pt>
                <c:pt idx="31">
                  <c:v>21</c:v>
                </c:pt>
                <c:pt idx="32">
                  <c:v>19</c:v>
                </c:pt>
                <c:pt idx="33">
                  <c:v>5</c:v>
                </c:pt>
                <c:pt idx="34">
                  <c:v>19</c:v>
                </c:pt>
                <c:pt idx="35">
                  <c:v>23</c:v>
                </c:pt>
              </c:numCache>
            </c:numRef>
          </c:xVal>
          <c:yVal>
            <c:numRef>
              <c:f>cat!$G$3:$G$38</c:f>
              <c:numCache>
                <c:formatCode>General</c:formatCode>
                <c:ptCount val="3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20.444444444444443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62-41A1-9A83-3A5B9C5D1A88}"/>
            </c:ext>
          </c:extLst>
        </c:ser>
        <c:ser>
          <c:idx val="1"/>
          <c:order val="1"/>
          <c:tx>
            <c:v>Predicted 20</c:v>
          </c:tx>
          <c:spPr>
            <a:ln w="28575">
              <a:noFill/>
            </a:ln>
          </c:spPr>
          <c:xVal>
            <c:numRef>
              <c:f>cat!$F$3:$F$38</c:f>
              <c:numCache>
                <c:formatCode>General</c:formatCode>
                <c:ptCount val="3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20</c:v>
                </c:pt>
                <c:pt idx="4">
                  <c:v>24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20</c:v>
                </c:pt>
                <c:pt idx="10">
                  <c:v>25</c:v>
                </c:pt>
                <c:pt idx="11">
                  <c:v>15</c:v>
                </c:pt>
                <c:pt idx="12">
                  <c:v>20</c:v>
                </c:pt>
                <c:pt idx="13">
                  <c:v>15</c:v>
                </c:pt>
                <c:pt idx="14">
                  <c:v>18</c:v>
                </c:pt>
                <c:pt idx="15">
                  <c:v>21</c:v>
                </c:pt>
                <c:pt idx="16">
                  <c:v>20</c:v>
                </c:pt>
                <c:pt idx="17">
                  <c:v>21.333333333333332</c:v>
                </c:pt>
                <c:pt idx="18">
                  <c:v>18</c:v>
                </c:pt>
                <c:pt idx="19">
                  <c:v>16</c:v>
                </c:pt>
                <c:pt idx="20">
                  <c:v>26</c:v>
                </c:pt>
                <c:pt idx="21">
                  <c:v>22</c:v>
                </c:pt>
                <c:pt idx="22">
                  <c:v>15</c:v>
                </c:pt>
                <c:pt idx="23">
                  <c:v>20</c:v>
                </c:pt>
                <c:pt idx="24">
                  <c:v>19</c:v>
                </c:pt>
                <c:pt idx="25">
                  <c:v>25</c:v>
                </c:pt>
                <c:pt idx="26">
                  <c:v>22</c:v>
                </c:pt>
                <c:pt idx="27">
                  <c:v>21</c:v>
                </c:pt>
                <c:pt idx="28">
                  <c:v>26</c:v>
                </c:pt>
                <c:pt idx="29">
                  <c:v>23</c:v>
                </c:pt>
                <c:pt idx="30">
                  <c:v>25</c:v>
                </c:pt>
                <c:pt idx="31">
                  <c:v>21</c:v>
                </c:pt>
                <c:pt idx="32">
                  <c:v>19</c:v>
                </c:pt>
                <c:pt idx="33">
                  <c:v>5</c:v>
                </c:pt>
                <c:pt idx="34">
                  <c:v>19</c:v>
                </c:pt>
                <c:pt idx="35">
                  <c:v>23</c:v>
                </c:pt>
              </c:numCache>
            </c:numRef>
          </c:xVal>
          <c:yVal>
            <c:numRef>
              <c:f>Sheet1!$B$25:$B$60</c:f>
              <c:numCache>
                <c:formatCode>General</c:formatCode>
                <c:ptCount val="36"/>
                <c:pt idx="0">
                  <c:v>24.814277370951075</c:v>
                </c:pt>
                <c:pt idx="1">
                  <c:v>25.752100274046452</c:v>
                </c:pt>
                <c:pt idx="2">
                  <c:v>25.00184195157015</c:v>
                </c:pt>
                <c:pt idx="3">
                  <c:v>24.439148209712922</c:v>
                </c:pt>
                <c:pt idx="4">
                  <c:v>23.876454467855694</c:v>
                </c:pt>
                <c:pt idx="5">
                  <c:v>23.876454467855694</c:v>
                </c:pt>
                <c:pt idx="6">
                  <c:v>23.68888988723662</c:v>
                </c:pt>
                <c:pt idx="7">
                  <c:v>24.626712790331997</c:v>
                </c:pt>
                <c:pt idx="8">
                  <c:v>25.189406532189224</c:v>
                </c:pt>
                <c:pt idx="9">
                  <c:v>25.189406532189224</c:v>
                </c:pt>
                <c:pt idx="10">
                  <c:v>24.626712790331997</c:v>
                </c:pt>
                <c:pt idx="11">
                  <c:v>24.439148209712922</c:v>
                </c:pt>
                <c:pt idx="12">
                  <c:v>25.00184195157015</c:v>
                </c:pt>
                <c:pt idx="13">
                  <c:v>23.876454467855694</c:v>
                </c:pt>
                <c:pt idx="14">
                  <c:v>24.626712790331997</c:v>
                </c:pt>
                <c:pt idx="15">
                  <c:v>24.814277370951075</c:v>
                </c:pt>
                <c:pt idx="16">
                  <c:v>24.626712790331997</c:v>
                </c:pt>
                <c:pt idx="17">
                  <c:v>23.68888988723662</c:v>
                </c:pt>
                <c:pt idx="18">
                  <c:v>24.439148209712922</c:v>
                </c:pt>
                <c:pt idx="19">
                  <c:v>25.00184195157015</c:v>
                </c:pt>
                <c:pt idx="20">
                  <c:v>27.627746080237205</c:v>
                </c:pt>
                <c:pt idx="21">
                  <c:v>24.814277370951075</c:v>
                </c:pt>
                <c:pt idx="22">
                  <c:v>23.68888988723662</c:v>
                </c:pt>
                <c:pt idx="23">
                  <c:v>24.251583629093847</c:v>
                </c:pt>
                <c:pt idx="24">
                  <c:v>24.814277370951075</c:v>
                </c:pt>
                <c:pt idx="25">
                  <c:v>25.00184195157015</c:v>
                </c:pt>
                <c:pt idx="26">
                  <c:v>24.251583629093847</c:v>
                </c:pt>
                <c:pt idx="27">
                  <c:v>23.876454467855694</c:v>
                </c:pt>
                <c:pt idx="28">
                  <c:v>23.876454467855694</c:v>
                </c:pt>
                <c:pt idx="29">
                  <c:v>23.876454467855694</c:v>
                </c:pt>
                <c:pt idx="30">
                  <c:v>25.752100274046452</c:v>
                </c:pt>
                <c:pt idx="31">
                  <c:v>25.564535693427374</c:v>
                </c:pt>
                <c:pt idx="32">
                  <c:v>25.189406532189224</c:v>
                </c:pt>
                <c:pt idx="33">
                  <c:v>25.752100274046452</c:v>
                </c:pt>
                <c:pt idx="34">
                  <c:v>24.814277370951075</c:v>
                </c:pt>
                <c:pt idx="35">
                  <c:v>24.251583629093847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62-41A1-9A83-3A5B9C5D1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904416"/>
        <c:axId val="1549895680"/>
      </c:scatterChart>
      <c:valAx>
        <c:axId val="15499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895680"/>
        <c:crosses val="autoZero"/>
        <c:crossBetween val="midCat"/>
      </c:valAx>
      <c:valAx>
        <c:axId val="154989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904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Control</a:t>
            </a:r>
            <a:r>
              <a:rPr lang="en-US" baseline="0"/>
              <a:t> Group</a:t>
            </a:r>
            <a:r>
              <a:rPr lang="en-US"/>
              <a:t> - Student's</a:t>
            </a:r>
            <a:r>
              <a:rPr lang="en-US" baseline="0"/>
              <a:t> Performance (MA)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cat!$G$1</c:f>
              <c:strCache>
                <c:ptCount val="1"/>
                <c:pt idx="0">
                  <c:v>Attendance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FF0000">
                    <a:alpha val="55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cat!$F$2:$F$40</c:f>
              <c:numCache>
                <c:formatCode>General</c:formatCode>
                <c:ptCount val="39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  <c:pt idx="4">
                  <c:v>20</c:v>
                </c:pt>
                <c:pt idx="5">
                  <c:v>24</c:v>
                </c:pt>
                <c:pt idx="6">
                  <c:v>26</c:v>
                </c:pt>
                <c:pt idx="7">
                  <c:v>25</c:v>
                </c:pt>
                <c:pt idx="8">
                  <c:v>25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20</c:v>
                </c:pt>
                <c:pt idx="18">
                  <c:v>21.333333333333332</c:v>
                </c:pt>
                <c:pt idx="19">
                  <c:v>18</c:v>
                </c:pt>
                <c:pt idx="20">
                  <c:v>16</c:v>
                </c:pt>
                <c:pt idx="21">
                  <c:v>26</c:v>
                </c:pt>
                <c:pt idx="22">
                  <c:v>22</c:v>
                </c:pt>
                <c:pt idx="23">
                  <c:v>15</c:v>
                </c:pt>
                <c:pt idx="24">
                  <c:v>20</c:v>
                </c:pt>
                <c:pt idx="25">
                  <c:v>19</c:v>
                </c:pt>
                <c:pt idx="26">
                  <c:v>25</c:v>
                </c:pt>
                <c:pt idx="27">
                  <c:v>22</c:v>
                </c:pt>
                <c:pt idx="28">
                  <c:v>21</c:v>
                </c:pt>
                <c:pt idx="29">
                  <c:v>26</c:v>
                </c:pt>
                <c:pt idx="30">
                  <c:v>23</c:v>
                </c:pt>
                <c:pt idx="31">
                  <c:v>25</c:v>
                </c:pt>
                <c:pt idx="32">
                  <c:v>21</c:v>
                </c:pt>
                <c:pt idx="33">
                  <c:v>19</c:v>
                </c:pt>
                <c:pt idx="34">
                  <c:v>5</c:v>
                </c:pt>
                <c:pt idx="35">
                  <c:v>19</c:v>
                </c:pt>
                <c:pt idx="36">
                  <c:v>23</c:v>
                </c:pt>
                <c:pt idx="37">
                  <c:v>18</c:v>
                </c:pt>
              </c:numCache>
            </c:numRef>
          </c:xVal>
          <c:yVal>
            <c:numRef>
              <c:f>cat!$G$2:$G$40</c:f>
              <c:numCache>
                <c:formatCode>General</c:formatCode>
                <c:ptCount val="3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20.444444444444443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3-4209-83CF-8AF1100A0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048"/>
        <c:axId val="54515968"/>
      </c:scatterChart>
      <c:valAx>
        <c:axId val="545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baseline="0"/>
                  <a:t>Student's Engagement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515968"/>
        <c:crosses val="autoZero"/>
        <c:crossBetween val="midCat"/>
      </c:valAx>
      <c:valAx>
        <c:axId val="54515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CAT</a:t>
                </a:r>
                <a:r>
                  <a:rPr lang="en-IN" baseline="0"/>
                  <a:t> 1 marks</a:t>
                </a: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51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800" b="1" i="0" u="none" strike="noStrike" baseline="0"/>
              <a:t>Experimental Group- </a:t>
            </a:r>
            <a:r>
              <a:rPr lang="en-US"/>
              <a:t>Student's Performance (MA) </a:t>
            </a:r>
          </a:p>
        </c:rich>
      </c:tx>
      <c:layout>
        <c:manualLayout>
          <c:xMode val="edge"/>
          <c:yMode val="edge"/>
          <c:x val="0.24404413477092343"/>
          <c:y val="8.574494989745715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activi!$N$1</c:f>
              <c:strCache>
                <c:ptCount val="1"/>
                <c:pt idx="0">
                  <c:v>Attendance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4925">
                <a:solidFill>
                  <a:srgbClr val="FF0000">
                    <a:alpha val="55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activi!$M$2:$M$40</c:f>
              <c:numCache>
                <c:formatCode>General</c:formatCode>
                <c:ptCount val="39"/>
                <c:pt idx="0">
                  <c:v>23</c:v>
                </c:pt>
                <c:pt idx="1">
                  <c:v>19</c:v>
                </c:pt>
                <c:pt idx="2">
                  <c:v>21</c:v>
                </c:pt>
                <c:pt idx="3">
                  <c:v>26</c:v>
                </c:pt>
                <c:pt idx="4">
                  <c:v>17</c:v>
                </c:pt>
                <c:pt idx="5">
                  <c:v>23</c:v>
                </c:pt>
                <c:pt idx="6">
                  <c:v>18</c:v>
                </c:pt>
                <c:pt idx="7">
                  <c:v>22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18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14</c:v>
                </c:pt>
                <c:pt idx="23">
                  <c:v>21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18</c:v>
                </c:pt>
                <c:pt idx="28">
                  <c:v>22</c:v>
                </c:pt>
                <c:pt idx="29">
                  <c:v>18</c:v>
                </c:pt>
                <c:pt idx="30">
                  <c:v>22</c:v>
                </c:pt>
                <c:pt idx="31">
                  <c:v>26</c:v>
                </c:pt>
                <c:pt idx="32">
                  <c:v>21</c:v>
                </c:pt>
                <c:pt idx="33">
                  <c:v>22</c:v>
                </c:pt>
                <c:pt idx="34">
                  <c:v>17</c:v>
                </c:pt>
                <c:pt idx="35">
                  <c:v>19</c:v>
                </c:pt>
                <c:pt idx="36">
                  <c:v>20</c:v>
                </c:pt>
                <c:pt idx="37">
                  <c:v>20.72972972972973</c:v>
                </c:pt>
              </c:numCache>
            </c:numRef>
          </c:xVal>
          <c:yVal>
            <c:numRef>
              <c:f>activi!$N$2:$N$40</c:f>
              <c:numCache>
                <c:formatCode>General</c:formatCode>
                <c:ptCount val="39"/>
                <c:pt idx="0">
                  <c:v>30</c:v>
                </c:pt>
                <c:pt idx="1">
                  <c:v>30</c:v>
                </c:pt>
                <c:pt idx="2">
                  <c:v>24</c:v>
                </c:pt>
                <c:pt idx="3">
                  <c:v>22</c:v>
                </c:pt>
                <c:pt idx="4">
                  <c:v>22</c:v>
                </c:pt>
                <c:pt idx="5">
                  <c:v>24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30</c:v>
                </c:pt>
                <c:pt idx="13">
                  <c:v>26</c:v>
                </c:pt>
                <c:pt idx="14">
                  <c:v>25</c:v>
                </c:pt>
                <c:pt idx="15">
                  <c:v>23</c:v>
                </c:pt>
                <c:pt idx="16">
                  <c:v>25</c:v>
                </c:pt>
                <c:pt idx="17">
                  <c:v>28</c:v>
                </c:pt>
                <c:pt idx="18">
                  <c:v>21</c:v>
                </c:pt>
                <c:pt idx="19">
                  <c:v>27</c:v>
                </c:pt>
                <c:pt idx="20">
                  <c:v>30</c:v>
                </c:pt>
                <c:pt idx="21">
                  <c:v>22</c:v>
                </c:pt>
                <c:pt idx="22">
                  <c:v>20</c:v>
                </c:pt>
                <c:pt idx="23">
                  <c:v>23</c:v>
                </c:pt>
                <c:pt idx="24">
                  <c:v>27</c:v>
                </c:pt>
                <c:pt idx="25">
                  <c:v>30</c:v>
                </c:pt>
                <c:pt idx="26">
                  <c:v>30</c:v>
                </c:pt>
                <c:pt idx="27">
                  <c:v>21</c:v>
                </c:pt>
                <c:pt idx="28">
                  <c:v>25</c:v>
                </c:pt>
                <c:pt idx="29">
                  <c:v>21</c:v>
                </c:pt>
                <c:pt idx="30">
                  <c:v>27</c:v>
                </c:pt>
                <c:pt idx="31">
                  <c:v>30</c:v>
                </c:pt>
                <c:pt idx="32">
                  <c:v>28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23</c:v>
                </c:pt>
                <c:pt idx="37">
                  <c:v>25.378378378378379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C-4E29-829C-2747870D7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40768"/>
        <c:axId val="125842944"/>
      </c:scatterChart>
      <c:valAx>
        <c:axId val="1258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baseline="0"/>
                  <a:t>Student's Engagement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5842944"/>
        <c:crosses val="autoZero"/>
        <c:crossBetween val="midCat"/>
      </c:valAx>
      <c:valAx>
        <c:axId val="125842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baseline="0"/>
                  <a:t>Rubrics Evaluation</a:t>
                </a: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584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30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activi!$N$3:$N$38</c:f>
              <c:numCache>
                <c:formatCode>General</c:formatCode>
                <c:ptCount val="36"/>
                <c:pt idx="0">
                  <c:v>30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21</c:v>
                </c:pt>
                <c:pt idx="6">
                  <c:v>24</c:v>
                </c:pt>
                <c:pt idx="7">
                  <c:v>29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30</c:v>
                </c:pt>
                <c:pt idx="12">
                  <c:v>26</c:v>
                </c:pt>
                <c:pt idx="13">
                  <c:v>25</c:v>
                </c:pt>
                <c:pt idx="14">
                  <c:v>23</c:v>
                </c:pt>
                <c:pt idx="15">
                  <c:v>25</c:v>
                </c:pt>
                <c:pt idx="16">
                  <c:v>28</c:v>
                </c:pt>
                <c:pt idx="17">
                  <c:v>21</c:v>
                </c:pt>
                <c:pt idx="18">
                  <c:v>27</c:v>
                </c:pt>
                <c:pt idx="19">
                  <c:v>30</c:v>
                </c:pt>
                <c:pt idx="20">
                  <c:v>22</c:v>
                </c:pt>
                <c:pt idx="21">
                  <c:v>20</c:v>
                </c:pt>
                <c:pt idx="22">
                  <c:v>23</c:v>
                </c:pt>
                <c:pt idx="23">
                  <c:v>27</c:v>
                </c:pt>
                <c:pt idx="24">
                  <c:v>30</c:v>
                </c:pt>
                <c:pt idx="25">
                  <c:v>30</c:v>
                </c:pt>
                <c:pt idx="26">
                  <c:v>21</c:v>
                </c:pt>
                <c:pt idx="27">
                  <c:v>25</c:v>
                </c:pt>
                <c:pt idx="28">
                  <c:v>21</c:v>
                </c:pt>
                <c:pt idx="29">
                  <c:v>27</c:v>
                </c:pt>
                <c:pt idx="30">
                  <c:v>30</c:v>
                </c:pt>
                <c:pt idx="31">
                  <c:v>28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23</c:v>
                </c:pt>
              </c:numCache>
            </c:numRef>
          </c:xVal>
          <c:yVal>
            <c:numRef>
              <c:f>activi!$M$3:$M$38</c:f>
              <c:numCache>
                <c:formatCode>General</c:formatCode>
                <c:ptCount val="36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17</c:v>
                </c:pt>
                <c:pt idx="4">
                  <c:v>23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19</c:v>
                </c:pt>
                <c:pt idx="9">
                  <c:v>22</c:v>
                </c:pt>
                <c:pt idx="10">
                  <c:v>18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19</c:v>
                </c:pt>
                <c:pt idx="16">
                  <c:v>20</c:v>
                </c:pt>
                <c:pt idx="17">
                  <c:v>19</c:v>
                </c:pt>
                <c:pt idx="18">
                  <c:v>22</c:v>
                </c:pt>
                <c:pt idx="19">
                  <c:v>23</c:v>
                </c:pt>
                <c:pt idx="20">
                  <c:v>21</c:v>
                </c:pt>
                <c:pt idx="21">
                  <c:v>14</c:v>
                </c:pt>
                <c:pt idx="22">
                  <c:v>21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18</c:v>
                </c:pt>
                <c:pt idx="27">
                  <c:v>22</c:v>
                </c:pt>
                <c:pt idx="28">
                  <c:v>18</c:v>
                </c:pt>
                <c:pt idx="29">
                  <c:v>22</c:v>
                </c:pt>
                <c:pt idx="30">
                  <c:v>26</c:v>
                </c:pt>
                <c:pt idx="31">
                  <c:v>21</c:v>
                </c:pt>
                <c:pt idx="32">
                  <c:v>22</c:v>
                </c:pt>
                <c:pt idx="33">
                  <c:v>17</c:v>
                </c:pt>
                <c:pt idx="34">
                  <c:v>19</c:v>
                </c:pt>
                <c:pt idx="3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6-44A9-9DEB-6493785A9D31}"/>
            </c:ext>
          </c:extLst>
        </c:ser>
        <c:ser>
          <c:idx val="1"/>
          <c:order val="1"/>
          <c:tx>
            <c:v>Predicted 23</c:v>
          </c:tx>
          <c:spPr>
            <a:ln w="28575">
              <a:noFill/>
            </a:ln>
          </c:spPr>
          <c:xVal>
            <c:numRef>
              <c:f>activi!$N$3:$N$38</c:f>
              <c:numCache>
                <c:formatCode>General</c:formatCode>
                <c:ptCount val="36"/>
                <c:pt idx="0">
                  <c:v>30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21</c:v>
                </c:pt>
                <c:pt idx="6">
                  <c:v>24</c:v>
                </c:pt>
                <c:pt idx="7">
                  <c:v>29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30</c:v>
                </c:pt>
                <c:pt idx="12">
                  <c:v>26</c:v>
                </c:pt>
                <c:pt idx="13">
                  <c:v>25</c:v>
                </c:pt>
                <c:pt idx="14">
                  <c:v>23</c:v>
                </c:pt>
                <c:pt idx="15">
                  <c:v>25</c:v>
                </c:pt>
                <c:pt idx="16">
                  <c:v>28</c:v>
                </c:pt>
                <c:pt idx="17">
                  <c:v>21</c:v>
                </c:pt>
                <c:pt idx="18">
                  <c:v>27</c:v>
                </c:pt>
                <c:pt idx="19">
                  <c:v>30</c:v>
                </c:pt>
                <c:pt idx="20">
                  <c:v>22</c:v>
                </c:pt>
                <c:pt idx="21">
                  <c:v>20</c:v>
                </c:pt>
                <c:pt idx="22">
                  <c:v>23</c:v>
                </c:pt>
                <c:pt idx="23">
                  <c:v>27</c:v>
                </c:pt>
                <c:pt idx="24">
                  <c:v>30</c:v>
                </c:pt>
                <c:pt idx="25">
                  <c:v>30</c:v>
                </c:pt>
                <c:pt idx="26">
                  <c:v>21</c:v>
                </c:pt>
                <c:pt idx="27">
                  <c:v>25</c:v>
                </c:pt>
                <c:pt idx="28">
                  <c:v>21</c:v>
                </c:pt>
                <c:pt idx="29">
                  <c:v>27</c:v>
                </c:pt>
                <c:pt idx="30">
                  <c:v>30</c:v>
                </c:pt>
                <c:pt idx="31">
                  <c:v>28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23</c:v>
                </c:pt>
              </c:numCache>
            </c:numRef>
          </c:xVal>
          <c:yVal>
            <c:numRef>
              <c:f>'r2 for act'!$B$25:$B$60</c:f>
              <c:numCache>
                <c:formatCode>General</c:formatCode>
                <c:ptCount val="36"/>
                <c:pt idx="0">
                  <c:v>18.14</c:v>
                </c:pt>
                <c:pt idx="1">
                  <c:v>19.580000000000002</c:v>
                </c:pt>
                <c:pt idx="2">
                  <c:v>22.46</c:v>
                </c:pt>
                <c:pt idx="3">
                  <c:v>18.62</c:v>
                </c:pt>
                <c:pt idx="4">
                  <c:v>19.580000000000002</c:v>
                </c:pt>
                <c:pt idx="5">
                  <c:v>18.14</c:v>
                </c:pt>
                <c:pt idx="6">
                  <c:v>19.580000000000002</c:v>
                </c:pt>
                <c:pt idx="7">
                  <c:v>21.980000000000004</c:v>
                </c:pt>
                <c:pt idx="8">
                  <c:v>17.660000000000004</c:v>
                </c:pt>
                <c:pt idx="9">
                  <c:v>20.060000000000002</c:v>
                </c:pt>
                <c:pt idx="10">
                  <c:v>20.060000000000002</c:v>
                </c:pt>
                <c:pt idx="11">
                  <c:v>22.46</c:v>
                </c:pt>
                <c:pt idx="12">
                  <c:v>20.540000000000003</c:v>
                </c:pt>
                <c:pt idx="13">
                  <c:v>20.060000000000002</c:v>
                </c:pt>
                <c:pt idx="14">
                  <c:v>19.100000000000001</c:v>
                </c:pt>
                <c:pt idx="15">
                  <c:v>20.060000000000002</c:v>
                </c:pt>
                <c:pt idx="16">
                  <c:v>21.5</c:v>
                </c:pt>
                <c:pt idx="17">
                  <c:v>18.14</c:v>
                </c:pt>
                <c:pt idx="18">
                  <c:v>21.020000000000003</c:v>
                </c:pt>
                <c:pt idx="19">
                  <c:v>22.46</c:v>
                </c:pt>
                <c:pt idx="20">
                  <c:v>18.62</c:v>
                </c:pt>
                <c:pt idx="21">
                  <c:v>17.660000000000004</c:v>
                </c:pt>
                <c:pt idx="22">
                  <c:v>19.100000000000001</c:v>
                </c:pt>
                <c:pt idx="23">
                  <c:v>21.020000000000003</c:v>
                </c:pt>
                <c:pt idx="24">
                  <c:v>22.46</c:v>
                </c:pt>
                <c:pt idx="25">
                  <c:v>22.46</c:v>
                </c:pt>
                <c:pt idx="26">
                  <c:v>18.14</c:v>
                </c:pt>
                <c:pt idx="27">
                  <c:v>20.060000000000002</c:v>
                </c:pt>
                <c:pt idx="28">
                  <c:v>18.14</c:v>
                </c:pt>
                <c:pt idx="29">
                  <c:v>21.020000000000003</c:v>
                </c:pt>
                <c:pt idx="30">
                  <c:v>22.46</c:v>
                </c:pt>
                <c:pt idx="31">
                  <c:v>21.5</c:v>
                </c:pt>
                <c:pt idx="32">
                  <c:v>20.540000000000003</c:v>
                </c:pt>
                <c:pt idx="33">
                  <c:v>21.020000000000003</c:v>
                </c:pt>
                <c:pt idx="34">
                  <c:v>21.5</c:v>
                </c:pt>
                <c:pt idx="35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6-44A9-9DEB-6493785A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5008"/>
        <c:axId val="39597184"/>
      </c:scatterChart>
      <c:valAx>
        <c:axId val="3959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midCat"/>
      </c:valAx>
      <c:valAx>
        <c:axId val="3959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95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'r2 for act'!$E$25:$E$60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'r2 for act'!$F$25:$F$60</c:f>
              <c:numCache>
                <c:formatCode>General</c:formatCode>
                <c:ptCount val="36"/>
                <c:pt idx="0">
                  <c:v>14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26</c:v>
                </c:pt>
                <c:pt idx="3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D-48BC-AB95-3ABF64F53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3568"/>
        <c:axId val="39615488"/>
      </c:scatterChart>
      <c:valAx>
        <c:axId val="396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488"/>
        <c:crosses val="autoZero"/>
        <c:crossBetween val="midCat"/>
      </c:valAx>
      <c:valAx>
        <c:axId val="396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23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23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activi!$M$3:$M$38</c:f>
              <c:numCache>
                <c:formatCode>General</c:formatCode>
                <c:ptCount val="36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17</c:v>
                </c:pt>
                <c:pt idx="4">
                  <c:v>23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19</c:v>
                </c:pt>
                <c:pt idx="9">
                  <c:v>22</c:v>
                </c:pt>
                <c:pt idx="10">
                  <c:v>18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19</c:v>
                </c:pt>
                <c:pt idx="16">
                  <c:v>20</c:v>
                </c:pt>
                <c:pt idx="17">
                  <c:v>19</c:v>
                </c:pt>
                <c:pt idx="18">
                  <c:v>22</c:v>
                </c:pt>
                <c:pt idx="19">
                  <c:v>23</c:v>
                </c:pt>
                <c:pt idx="20">
                  <c:v>21</c:v>
                </c:pt>
                <c:pt idx="21">
                  <c:v>14</c:v>
                </c:pt>
                <c:pt idx="22">
                  <c:v>21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18</c:v>
                </c:pt>
                <c:pt idx="27">
                  <c:v>22</c:v>
                </c:pt>
                <c:pt idx="28">
                  <c:v>18</c:v>
                </c:pt>
                <c:pt idx="29">
                  <c:v>22</c:v>
                </c:pt>
                <c:pt idx="30">
                  <c:v>26</c:v>
                </c:pt>
                <c:pt idx="31">
                  <c:v>21</c:v>
                </c:pt>
                <c:pt idx="32">
                  <c:v>22</c:v>
                </c:pt>
                <c:pt idx="33">
                  <c:v>17</c:v>
                </c:pt>
                <c:pt idx="34">
                  <c:v>19</c:v>
                </c:pt>
                <c:pt idx="35">
                  <c:v>20</c:v>
                </c:pt>
              </c:numCache>
            </c:numRef>
          </c:xVal>
          <c:yVal>
            <c:numRef>
              <c:f>activi!$N$3:$N$38</c:f>
              <c:numCache>
                <c:formatCode>General</c:formatCode>
                <c:ptCount val="36"/>
                <c:pt idx="0">
                  <c:v>30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21</c:v>
                </c:pt>
                <c:pt idx="6">
                  <c:v>24</c:v>
                </c:pt>
                <c:pt idx="7">
                  <c:v>29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30</c:v>
                </c:pt>
                <c:pt idx="12">
                  <c:v>26</c:v>
                </c:pt>
                <c:pt idx="13">
                  <c:v>25</c:v>
                </c:pt>
                <c:pt idx="14">
                  <c:v>23</c:v>
                </c:pt>
                <c:pt idx="15">
                  <c:v>25</c:v>
                </c:pt>
                <c:pt idx="16">
                  <c:v>28</c:v>
                </c:pt>
                <c:pt idx="17">
                  <c:v>21</c:v>
                </c:pt>
                <c:pt idx="18">
                  <c:v>27</c:v>
                </c:pt>
                <c:pt idx="19">
                  <c:v>30</c:v>
                </c:pt>
                <c:pt idx="20">
                  <c:v>22</c:v>
                </c:pt>
                <c:pt idx="21">
                  <c:v>20</c:v>
                </c:pt>
                <c:pt idx="22">
                  <c:v>23</c:v>
                </c:pt>
                <c:pt idx="23">
                  <c:v>27</c:v>
                </c:pt>
                <c:pt idx="24">
                  <c:v>30</c:v>
                </c:pt>
                <c:pt idx="25">
                  <c:v>30</c:v>
                </c:pt>
                <c:pt idx="26">
                  <c:v>21</c:v>
                </c:pt>
                <c:pt idx="27">
                  <c:v>25</c:v>
                </c:pt>
                <c:pt idx="28">
                  <c:v>21</c:v>
                </c:pt>
                <c:pt idx="29">
                  <c:v>27</c:v>
                </c:pt>
                <c:pt idx="30">
                  <c:v>30</c:v>
                </c:pt>
                <c:pt idx="31">
                  <c:v>28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0-475D-AB53-73E2B9ED118A}"/>
            </c:ext>
          </c:extLst>
        </c:ser>
        <c:ser>
          <c:idx val="1"/>
          <c:order val="1"/>
          <c:tx>
            <c:v>Predicted 30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activi!$M$3:$M$38</c:f>
              <c:numCache>
                <c:formatCode>General</c:formatCode>
                <c:ptCount val="36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17</c:v>
                </c:pt>
                <c:pt idx="4">
                  <c:v>23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19</c:v>
                </c:pt>
                <c:pt idx="9">
                  <c:v>22</c:v>
                </c:pt>
                <c:pt idx="10">
                  <c:v>18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19</c:v>
                </c:pt>
                <c:pt idx="16">
                  <c:v>20</c:v>
                </c:pt>
                <c:pt idx="17">
                  <c:v>19</c:v>
                </c:pt>
                <c:pt idx="18">
                  <c:v>22</c:v>
                </c:pt>
                <c:pt idx="19">
                  <c:v>23</c:v>
                </c:pt>
                <c:pt idx="20">
                  <c:v>21</c:v>
                </c:pt>
                <c:pt idx="21">
                  <c:v>14</c:v>
                </c:pt>
                <c:pt idx="22">
                  <c:v>21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18</c:v>
                </c:pt>
                <c:pt idx="27">
                  <c:v>22</c:v>
                </c:pt>
                <c:pt idx="28">
                  <c:v>18</c:v>
                </c:pt>
                <c:pt idx="29">
                  <c:v>22</c:v>
                </c:pt>
                <c:pt idx="30">
                  <c:v>26</c:v>
                </c:pt>
                <c:pt idx="31">
                  <c:v>21</c:v>
                </c:pt>
                <c:pt idx="32">
                  <c:v>22</c:v>
                </c:pt>
                <c:pt idx="33">
                  <c:v>17</c:v>
                </c:pt>
                <c:pt idx="34">
                  <c:v>19</c:v>
                </c:pt>
                <c:pt idx="35">
                  <c:v>20</c:v>
                </c:pt>
              </c:numCache>
            </c:numRef>
          </c:xVal>
          <c:yVal>
            <c:numRef>
              <c:f>Sheet4!$B$25:$B$60</c:f>
              <c:numCache>
                <c:formatCode>General</c:formatCode>
                <c:ptCount val="36"/>
                <c:pt idx="0">
                  <c:v>24.393518518518519</c:v>
                </c:pt>
                <c:pt idx="1">
                  <c:v>25.421296296296298</c:v>
                </c:pt>
                <c:pt idx="2">
                  <c:v>27.99074074074074</c:v>
                </c:pt>
                <c:pt idx="3">
                  <c:v>23.36574074074074</c:v>
                </c:pt>
                <c:pt idx="4">
                  <c:v>26.449074074074073</c:v>
                </c:pt>
                <c:pt idx="5">
                  <c:v>23.87962962962963</c:v>
                </c:pt>
                <c:pt idx="6">
                  <c:v>25.935185185185183</c:v>
                </c:pt>
                <c:pt idx="7">
                  <c:v>24.393518518518519</c:v>
                </c:pt>
                <c:pt idx="8">
                  <c:v>24.393518518518519</c:v>
                </c:pt>
                <c:pt idx="9">
                  <c:v>25.935185185185183</c:v>
                </c:pt>
                <c:pt idx="10">
                  <c:v>23.87962962962963</c:v>
                </c:pt>
                <c:pt idx="11">
                  <c:v>25.935185185185183</c:v>
                </c:pt>
                <c:pt idx="12">
                  <c:v>25.935185185185183</c:v>
                </c:pt>
                <c:pt idx="13">
                  <c:v>26.449074074074073</c:v>
                </c:pt>
                <c:pt idx="14">
                  <c:v>25.935185185185183</c:v>
                </c:pt>
                <c:pt idx="15">
                  <c:v>24.393518518518519</c:v>
                </c:pt>
                <c:pt idx="16">
                  <c:v>24.907407407407405</c:v>
                </c:pt>
                <c:pt idx="17">
                  <c:v>24.393518518518519</c:v>
                </c:pt>
                <c:pt idx="18">
                  <c:v>25.935185185185183</c:v>
                </c:pt>
                <c:pt idx="19">
                  <c:v>26.449074074074073</c:v>
                </c:pt>
                <c:pt idx="20">
                  <c:v>25.421296296296298</c:v>
                </c:pt>
                <c:pt idx="21">
                  <c:v>21.824074074074073</c:v>
                </c:pt>
                <c:pt idx="22">
                  <c:v>25.421296296296298</c:v>
                </c:pt>
                <c:pt idx="23">
                  <c:v>26.449074074074073</c:v>
                </c:pt>
                <c:pt idx="24">
                  <c:v>25.935185185185183</c:v>
                </c:pt>
                <c:pt idx="25">
                  <c:v>25.935185185185183</c:v>
                </c:pt>
                <c:pt idx="26">
                  <c:v>23.87962962962963</c:v>
                </c:pt>
                <c:pt idx="27">
                  <c:v>25.935185185185183</c:v>
                </c:pt>
                <c:pt idx="28">
                  <c:v>23.87962962962963</c:v>
                </c:pt>
                <c:pt idx="29">
                  <c:v>25.935185185185183</c:v>
                </c:pt>
                <c:pt idx="30">
                  <c:v>27.99074074074074</c:v>
                </c:pt>
                <c:pt idx="31">
                  <c:v>25.421296296296298</c:v>
                </c:pt>
                <c:pt idx="32">
                  <c:v>25.935185185185183</c:v>
                </c:pt>
                <c:pt idx="33">
                  <c:v>23.36574074074074</c:v>
                </c:pt>
                <c:pt idx="34">
                  <c:v>24.393518518518519</c:v>
                </c:pt>
                <c:pt idx="35">
                  <c:v>24.907407407407405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0-475D-AB53-73E2B9ED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816016"/>
        <c:axId val="1594813520"/>
      </c:scatterChart>
      <c:valAx>
        <c:axId val="159481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4813520"/>
        <c:crosses val="autoZero"/>
        <c:crossBetween val="midCat"/>
      </c:valAx>
      <c:valAx>
        <c:axId val="159481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4816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Sheet4!$F$25:$F$60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Sheet4!$G$25:$G$60</c:f>
              <c:numCache>
                <c:formatCode>General</c:formatCode>
                <c:ptCount val="36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0-4244-8061-DEA801D62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866912"/>
        <c:axId val="1936867328"/>
      </c:scatterChart>
      <c:valAx>
        <c:axId val="193686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6867328"/>
        <c:crosses val="autoZero"/>
        <c:crossBetween val="midCat"/>
      </c:valAx>
      <c:valAx>
        <c:axId val="193686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6866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activi!$N$1</c:f>
              <c:strCache>
                <c:ptCount val="1"/>
                <c:pt idx="0">
                  <c:v>Attendance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FF0000">
                    <a:alpha val="55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activi!$M$2:$M$40</c:f>
              <c:numCache>
                <c:formatCode>General</c:formatCode>
                <c:ptCount val="39"/>
                <c:pt idx="0">
                  <c:v>23</c:v>
                </c:pt>
                <c:pt idx="1">
                  <c:v>19</c:v>
                </c:pt>
                <c:pt idx="2">
                  <c:v>21</c:v>
                </c:pt>
                <c:pt idx="3">
                  <c:v>26</c:v>
                </c:pt>
                <c:pt idx="4">
                  <c:v>17</c:v>
                </c:pt>
                <c:pt idx="5">
                  <c:v>23</c:v>
                </c:pt>
                <c:pt idx="6">
                  <c:v>18</c:v>
                </c:pt>
                <c:pt idx="7">
                  <c:v>22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18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14</c:v>
                </c:pt>
                <c:pt idx="23">
                  <c:v>21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18</c:v>
                </c:pt>
                <c:pt idx="28">
                  <c:v>22</c:v>
                </c:pt>
                <c:pt idx="29">
                  <c:v>18</c:v>
                </c:pt>
                <c:pt idx="30">
                  <c:v>22</c:v>
                </c:pt>
                <c:pt idx="31">
                  <c:v>26</c:v>
                </c:pt>
                <c:pt idx="32">
                  <c:v>21</c:v>
                </c:pt>
                <c:pt idx="33">
                  <c:v>22</c:v>
                </c:pt>
                <c:pt idx="34">
                  <c:v>17</c:v>
                </c:pt>
                <c:pt idx="35">
                  <c:v>19</c:v>
                </c:pt>
                <c:pt idx="36">
                  <c:v>20</c:v>
                </c:pt>
                <c:pt idx="37">
                  <c:v>20.72972972972973</c:v>
                </c:pt>
              </c:numCache>
            </c:numRef>
          </c:xVal>
          <c:yVal>
            <c:numRef>
              <c:f>activi!$N$2:$N$40</c:f>
              <c:numCache>
                <c:formatCode>General</c:formatCode>
                <c:ptCount val="39"/>
                <c:pt idx="0">
                  <c:v>30</c:v>
                </c:pt>
                <c:pt idx="1">
                  <c:v>30</c:v>
                </c:pt>
                <c:pt idx="2">
                  <c:v>24</c:v>
                </c:pt>
                <c:pt idx="3">
                  <c:v>22</c:v>
                </c:pt>
                <c:pt idx="4">
                  <c:v>22</c:v>
                </c:pt>
                <c:pt idx="5">
                  <c:v>24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30</c:v>
                </c:pt>
                <c:pt idx="13">
                  <c:v>26</c:v>
                </c:pt>
                <c:pt idx="14">
                  <c:v>25</c:v>
                </c:pt>
                <c:pt idx="15">
                  <c:v>23</c:v>
                </c:pt>
                <c:pt idx="16">
                  <c:v>25</c:v>
                </c:pt>
                <c:pt idx="17">
                  <c:v>28</c:v>
                </c:pt>
                <c:pt idx="18">
                  <c:v>21</c:v>
                </c:pt>
                <c:pt idx="19">
                  <c:v>27</c:v>
                </c:pt>
                <c:pt idx="20">
                  <c:v>30</c:v>
                </c:pt>
                <c:pt idx="21">
                  <c:v>22</c:v>
                </c:pt>
                <c:pt idx="22">
                  <c:v>20</c:v>
                </c:pt>
                <c:pt idx="23">
                  <c:v>23</c:v>
                </c:pt>
                <c:pt idx="24">
                  <c:v>27</c:v>
                </c:pt>
                <c:pt idx="25">
                  <c:v>30</c:v>
                </c:pt>
                <c:pt idx="26">
                  <c:v>30</c:v>
                </c:pt>
                <c:pt idx="27">
                  <c:v>21</c:v>
                </c:pt>
                <c:pt idx="28">
                  <c:v>25</c:v>
                </c:pt>
                <c:pt idx="29">
                  <c:v>21</c:v>
                </c:pt>
                <c:pt idx="30">
                  <c:v>27</c:v>
                </c:pt>
                <c:pt idx="31">
                  <c:v>30</c:v>
                </c:pt>
                <c:pt idx="32">
                  <c:v>28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23</c:v>
                </c:pt>
                <c:pt idx="37">
                  <c:v>25.378378378378379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C-4299-B394-ED4ED611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6992"/>
        <c:axId val="39638912"/>
      </c:scatterChart>
      <c:valAx>
        <c:axId val="3963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9638912"/>
        <c:crosses val="autoZero"/>
        <c:crossBetween val="midCat"/>
      </c:valAx>
      <c:valAx>
        <c:axId val="39638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Marks</a:t>
                </a:r>
                <a:r>
                  <a:rPr lang="en-IN" baseline="0"/>
                  <a:t> obtained</a:t>
                </a: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963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9AE32-D2F0-4F43-9B1C-B42164A24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234950</xdr:colOff>
      <xdr:row>11</xdr:row>
      <xdr:rowOff>165100</xdr:rowOff>
    </xdr:from>
    <xdr:to>
      <xdr:col>17</xdr:col>
      <xdr:colOff>234950</xdr:colOff>
      <xdr:row>21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F9884-4C4A-4C83-95C7-4987D226A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223520</xdr:colOff>
      <xdr:row>1</xdr:row>
      <xdr:rowOff>57150</xdr:rowOff>
    </xdr:from>
    <xdr:to>
      <xdr:col>34</xdr:col>
      <xdr:colOff>474980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323850</xdr:colOff>
      <xdr:row>15</xdr:row>
      <xdr:rowOff>161290</xdr:rowOff>
    </xdr:from>
    <xdr:to>
      <xdr:col>31</xdr:col>
      <xdr:colOff>582930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13</xdr:row>
      <xdr:rowOff>175260</xdr:rowOff>
    </xdr:from>
    <xdr:to>
      <xdr:col>17</xdr:col>
      <xdr:colOff>160020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190499</xdr:rowOff>
    </xdr:from>
    <xdr:to>
      <xdr:col>16</xdr:col>
      <xdr:colOff>0</xdr:colOff>
      <xdr:row>11</xdr:row>
      <xdr:rowOff>182879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DEA4E-AFC9-4CA6-873E-C40DEDEE7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222250</xdr:colOff>
      <xdr:row>11</xdr:row>
      <xdr:rowOff>133350</xdr:rowOff>
    </xdr:from>
    <xdr:to>
      <xdr:col>16</xdr:col>
      <xdr:colOff>222250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485F9-625E-4938-A3FE-79DB8F903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422910</xdr:colOff>
      <xdr:row>45</xdr:row>
      <xdr:rowOff>7620</xdr:rowOff>
    </xdr:from>
    <xdr:to>
      <xdr:col>13</xdr:col>
      <xdr:colOff>731520</xdr:colOff>
      <xdr:row>61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</xdr:row>
      <xdr:rowOff>0</xdr:rowOff>
    </xdr:from>
    <xdr:to>
      <xdr:col>13</xdr:col>
      <xdr:colOff>0</xdr:colOff>
      <xdr:row>31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51692-7DF3-4383-89AB-BD459BB40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19</xdr:col>
      <xdr:colOff>0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DCB289-BED9-408A-88DC-E7310F7BD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10</xdr:row>
      <xdr:rowOff>78740</xdr:rowOff>
    </xdr:from>
    <xdr:to>
      <xdr:col>16</xdr:col>
      <xdr:colOff>520700</xdr:colOff>
      <xdr:row>24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AE4B26-3401-963B-0C43-684194D96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workbookViewId="0">
      <selection activeCell="G14" sqref="G14"/>
    </sheetView>
  </sheetViews>
  <sheetFormatPr defaultRowHeight="14.5" x14ac:dyDescent="0.35"/>
  <cols>
    <col min="2" max="2" width="21.6328125" bestFit="1" customWidth="1"/>
    <col min="3" max="3" width="28.36328125" bestFit="1" customWidth="1"/>
    <col min="4" max="4" width="18.36328125" customWidth="1"/>
    <col min="5" max="5" width="16.81640625" customWidth="1"/>
    <col min="7" max="7" width="21.90625" customWidth="1"/>
  </cols>
  <sheetData>
    <row r="1" spans="1:6" x14ac:dyDescent="0.35">
      <c r="A1" s="2" t="s">
        <v>85</v>
      </c>
      <c r="B1" s="2" t="s">
        <v>0</v>
      </c>
      <c r="C1" s="2" t="s">
        <v>1</v>
      </c>
      <c r="D1" s="2" t="s">
        <v>78</v>
      </c>
      <c r="E1" s="2" t="s">
        <v>80</v>
      </c>
      <c r="F1" s="2"/>
    </row>
    <row r="2" spans="1:6" x14ac:dyDescent="0.35">
      <c r="A2" s="2">
        <v>1</v>
      </c>
      <c r="B2" s="2" t="s">
        <v>36</v>
      </c>
      <c r="C2" s="2" t="s">
        <v>37</v>
      </c>
      <c r="D2" s="2">
        <v>24</v>
      </c>
      <c r="E2" s="2">
        <f t="shared" ref="E2:E38" si="0">ROUND(D2*5/3,0)</f>
        <v>40</v>
      </c>
      <c r="F2" s="2"/>
    </row>
    <row r="3" spans="1:6" x14ac:dyDescent="0.35">
      <c r="A3" s="2">
        <f>A2+1</f>
        <v>2</v>
      </c>
      <c r="B3" s="2" t="s">
        <v>54</v>
      </c>
      <c r="C3" s="2" t="s">
        <v>55</v>
      </c>
      <c r="D3" s="2">
        <v>20</v>
      </c>
      <c r="E3" s="2">
        <f t="shared" si="0"/>
        <v>33</v>
      </c>
      <c r="F3" s="2"/>
    </row>
    <row r="4" spans="1:6" x14ac:dyDescent="0.35">
      <c r="A4" s="2">
        <f t="shared" ref="A4:A38" si="1">A3+1</f>
        <v>3</v>
      </c>
      <c r="B4" s="2" t="s">
        <v>25</v>
      </c>
      <c r="C4" s="2" t="s">
        <v>26</v>
      </c>
      <c r="D4" s="2">
        <v>15</v>
      </c>
      <c r="E4" s="2">
        <f t="shared" si="0"/>
        <v>25</v>
      </c>
      <c r="F4" s="2"/>
    </row>
    <row r="5" spans="1:6" x14ac:dyDescent="0.35">
      <c r="A5" s="2">
        <f t="shared" si="1"/>
        <v>4</v>
      </c>
      <c r="B5" s="2" t="s">
        <v>62</v>
      </c>
      <c r="C5" s="2" t="s">
        <v>63</v>
      </c>
      <c r="D5" s="2">
        <v>19</v>
      </c>
      <c r="E5" s="2">
        <f t="shared" si="0"/>
        <v>32</v>
      </c>
      <c r="F5" s="2"/>
    </row>
    <row r="6" spans="1:6" x14ac:dyDescent="0.35">
      <c r="A6" s="2">
        <f t="shared" si="1"/>
        <v>5</v>
      </c>
      <c r="B6" s="2" t="s">
        <v>38</v>
      </c>
      <c r="C6" s="2" t="s">
        <v>39</v>
      </c>
      <c r="D6" s="2">
        <v>22</v>
      </c>
      <c r="E6" s="2">
        <f t="shared" si="0"/>
        <v>37</v>
      </c>
      <c r="F6" s="2"/>
    </row>
    <row r="7" spans="1:6" s="1" customFormat="1" x14ac:dyDescent="0.35">
      <c r="A7" s="2">
        <f t="shared" si="1"/>
        <v>6</v>
      </c>
      <c r="B7" s="2" t="s">
        <v>21</v>
      </c>
      <c r="C7" s="2" t="s">
        <v>22</v>
      </c>
      <c r="D7" s="2">
        <v>25</v>
      </c>
      <c r="E7" s="2">
        <f t="shared" si="0"/>
        <v>42</v>
      </c>
      <c r="F7" s="2"/>
    </row>
    <row r="8" spans="1:6" x14ac:dyDescent="0.35">
      <c r="A8" s="2">
        <f t="shared" si="1"/>
        <v>7</v>
      </c>
      <c r="B8" s="2" t="s">
        <v>50</v>
      </c>
      <c r="C8" s="2" t="s">
        <v>51</v>
      </c>
      <c r="D8" s="2">
        <v>25</v>
      </c>
      <c r="E8" s="2">
        <f t="shared" si="0"/>
        <v>42</v>
      </c>
      <c r="F8" s="2"/>
    </row>
    <row r="9" spans="1:6" x14ac:dyDescent="0.35">
      <c r="A9" s="2">
        <f t="shared" si="1"/>
        <v>8</v>
      </c>
      <c r="B9" s="2" t="s">
        <v>48</v>
      </c>
      <c r="C9" s="2" t="s">
        <v>49</v>
      </c>
      <c r="D9" s="2">
        <v>26</v>
      </c>
      <c r="E9" s="2">
        <f t="shared" si="0"/>
        <v>43</v>
      </c>
      <c r="F9" s="2"/>
    </row>
    <row r="10" spans="1:6" x14ac:dyDescent="0.35">
      <c r="A10" s="2">
        <f t="shared" si="1"/>
        <v>9</v>
      </c>
      <c r="B10" s="2" t="s">
        <v>27</v>
      </c>
      <c r="C10" s="2" t="s">
        <v>28</v>
      </c>
      <c r="D10" s="2">
        <v>21</v>
      </c>
      <c r="E10" s="2">
        <f t="shared" si="0"/>
        <v>35</v>
      </c>
      <c r="F10" s="2"/>
    </row>
    <row r="11" spans="1:6" x14ac:dyDescent="0.35">
      <c r="A11" s="2">
        <f t="shared" si="1"/>
        <v>10</v>
      </c>
      <c r="B11" s="2" t="s">
        <v>74</v>
      </c>
      <c r="C11" s="2" t="s">
        <v>75</v>
      </c>
      <c r="D11" s="2">
        <v>18</v>
      </c>
      <c r="E11" s="2">
        <f t="shared" si="0"/>
        <v>30</v>
      </c>
      <c r="F11" s="2"/>
    </row>
    <row r="12" spans="1:6" x14ac:dyDescent="0.35">
      <c r="A12" s="2">
        <f t="shared" si="1"/>
        <v>11</v>
      </c>
      <c r="B12" s="2" t="s">
        <v>4</v>
      </c>
      <c r="C12" s="2" t="s">
        <v>5</v>
      </c>
      <c r="D12" s="2">
        <v>18</v>
      </c>
      <c r="E12" s="2">
        <f t="shared" si="0"/>
        <v>30</v>
      </c>
      <c r="F12" s="2"/>
    </row>
    <row r="13" spans="1:6" x14ac:dyDescent="0.35">
      <c r="A13" s="2">
        <f t="shared" si="1"/>
        <v>12</v>
      </c>
      <c r="B13" s="2" t="s">
        <v>33</v>
      </c>
      <c r="C13" s="2" t="s">
        <v>34</v>
      </c>
      <c r="D13" s="2">
        <v>21</v>
      </c>
      <c r="E13" s="2">
        <f t="shared" si="0"/>
        <v>35</v>
      </c>
      <c r="F13" s="2"/>
    </row>
    <row r="14" spans="1:6" x14ac:dyDescent="0.35">
      <c r="A14" s="2">
        <f t="shared" si="1"/>
        <v>13</v>
      </c>
      <c r="B14" s="2" t="s">
        <v>17</v>
      </c>
      <c r="C14" s="2" t="s">
        <v>18</v>
      </c>
      <c r="D14" s="2">
        <v>22</v>
      </c>
      <c r="E14" s="2">
        <f t="shared" si="0"/>
        <v>37</v>
      </c>
      <c r="F14" s="2"/>
    </row>
    <row r="15" spans="1:6" x14ac:dyDescent="0.35">
      <c r="A15" s="2">
        <f t="shared" si="1"/>
        <v>14</v>
      </c>
      <c r="B15" s="2" t="s">
        <v>66</v>
      </c>
      <c r="C15" s="2" t="s">
        <v>67</v>
      </c>
      <c r="D15" s="2">
        <v>19</v>
      </c>
      <c r="E15" s="2">
        <f t="shared" si="0"/>
        <v>32</v>
      </c>
      <c r="F15" s="2"/>
    </row>
    <row r="16" spans="1:6" x14ac:dyDescent="0.35">
      <c r="A16" s="2">
        <f t="shared" si="1"/>
        <v>15</v>
      </c>
      <c r="B16" s="2" t="s">
        <v>13</v>
      </c>
      <c r="C16" s="2" t="s">
        <v>14</v>
      </c>
      <c r="D16" s="2">
        <v>25</v>
      </c>
      <c r="E16" s="2">
        <f t="shared" si="0"/>
        <v>42</v>
      </c>
      <c r="F16" s="2"/>
    </row>
    <row r="17" spans="1:6" s="1" customFormat="1" x14ac:dyDescent="0.35">
      <c r="A17" s="2">
        <f t="shared" si="1"/>
        <v>16</v>
      </c>
      <c r="B17" s="2" t="s">
        <v>9</v>
      </c>
      <c r="C17" s="2" t="s">
        <v>10</v>
      </c>
      <c r="D17" s="2">
        <v>21</v>
      </c>
      <c r="E17" s="2">
        <f t="shared" si="0"/>
        <v>35</v>
      </c>
      <c r="F17" s="2"/>
    </row>
    <row r="18" spans="1:6" x14ac:dyDescent="0.35">
      <c r="A18" s="2">
        <f t="shared" si="1"/>
        <v>17</v>
      </c>
      <c r="B18" s="2" t="s">
        <v>19</v>
      </c>
      <c r="C18" s="2" t="s">
        <v>20</v>
      </c>
      <c r="D18" s="2">
        <v>20</v>
      </c>
      <c r="E18" s="2">
        <f t="shared" si="0"/>
        <v>33</v>
      </c>
      <c r="F18" s="2"/>
    </row>
    <row r="19" spans="1:6" x14ac:dyDescent="0.35">
      <c r="A19" s="2">
        <f t="shared" si="1"/>
        <v>18</v>
      </c>
      <c r="B19" s="2" t="s">
        <v>7</v>
      </c>
      <c r="C19" s="2" t="s">
        <v>8</v>
      </c>
      <c r="D19" s="2">
        <v>21</v>
      </c>
      <c r="E19" s="2">
        <f t="shared" si="0"/>
        <v>35</v>
      </c>
      <c r="F19" s="2"/>
    </row>
    <row r="20" spans="1:6" x14ac:dyDescent="0.35">
      <c r="A20" s="2">
        <f t="shared" si="1"/>
        <v>19</v>
      </c>
      <c r="B20" s="2" t="s">
        <v>64</v>
      </c>
      <c r="C20" s="2" t="s">
        <v>65</v>
      </c>
      <c r="D20" s="2">
        <v>26</v>
      </c>
      <c r="E20" s="2">
        <f t="shared" si="0"/>
        <v>43</v>
      </c>
      <c r="F20" s="2"/>
    </row>
    <row r="21" spans="1:6" x14ac:dyDescent="0.35">
      <c r="A21" s="2">
        <f t="shared" si="1"/>
        <v>20</v>
      </c>
      <c r="B21" s="2" t="s">
        <v>46</v>
      </c>
      <c r="C21" s="2" t="s">
        <v>47</v>
      </c>
      <c r="D21" s="2">
        <v>22</v>
      </c>
      <c r="E21" s="2">
        <f t="shared" si="0"/>
        <v>37</v>
      </c>
      <c r="F21" s="2"/>
    </row>
    <row r="22" spans="1:6" x14ac:dyDescent="0.35">
      <c r="A22" s="2">
        <f t="shared" si="1"/>
        <v>21</v>
      </c>
      <c r="B22" s="2" t="s">
        <v>70</v>
      </c>
      <c r="C22" s="2" t="s">
        <v>71</v>
      </c>
      <c r="D22" s="2">
        <v>19</v>
      </c>
      <c r="E22" s="2">
        <f t="shared" si="0"/>
        <v>32</v>
      </c>
      <c r="F22" s="2"/>
    </row>
    <row r="23" spans="1:6" x14ac:dyDescent="0.35">
      <c r="A23" s="2">
        <f t="shared" si="1"/>
        <v>22</v>
      </c>
      <c r="B23" s="2" t="s">
        <v>72</v>
      </c>
      <c r="C23" s="2" t="s">
        <v>73</v>
      </c>
      <c r="D23" s="2">
        <v>5</v>
      </c>
      <c r="E23" s="2">
        <f t="shared" si="0"/>
        <v>8</v>
      </c>
      <c r="F23" s="2"/>
    </row>
    <row r="24" spans="1:6" x14ac:dyDescent="0.35">
      <c r="A24" s="2">
        <f t="shared" si="1"/>
        <v>23</v>
      </c>
      <c r="B24" s="2" t="s">
        <v>29</v>
      </c>
      <c r="C24" s="2" t="s">
        <v>30</v>
      </c>
      <c r="D24" s="2">
        <v>20</v>
      </c>
      <c r="E24" s="2">
        <f t="shared" si="0"/>
        <v>33</v>
      </c>
      <c r="F24" s="2"/>
    </row>
    <row r="25" spans="1:6" x14ac:dyDescent="0.35">
      <c r="A25" s="2">
        <f t="shared" si="1"/>
        <v>24</v>
      </c>
      <c r="B25" s="2" t="s">
        <v>40</v>
      </c>
      <c r="C25" s="2" t="s">
        <v>41</v>
      </c>
      <c r="D25" s="2">
        <v>26</v>
      </c>
      <c r="E25" s="2">
        <f t="shared" si="0"/>
        <v>43</v>
      </c>
      <c r="F25" s="2"/>
    </row>
    <row r="26" spans="1:6" x14ac:dyDescent="0.35">
      <c r="A26" s="2">
        <f t="shared" si="1"/>
        <v>25</v>
      </c>
      <c r="B26" s="2" t="s">
        <v>56</v>
      </c>
      <c r="C26" s="2" t="s">
        <v>57</v>
      </c>
      <c r="D26" s="2">
        <v>23</v>
      </c>
      <c r="E26" s="2">
        <f t="shared" si="0"/>
        <v>38</v>
      </c>
      <c r="F26" s="2"/>
    </row>
    <row r="27" spans="1:6" x14ac:dyDescent="0.35">
      <c r="A27" s="2">
        <f t="shared" si="1"/>
        <v>26</v>
      </c>
      <c r="B27" s="2" t="s">
        <v>76</v>
      </c>
      <c r="C27" s="2" t="s">
        <v>77</v>
      </c>
      <c r="D27" s="2">
        <v>20</v>
      </c>
      <c r="E27" s="2">
        <f t="shared" si="0"/>
        <v>33</v>
      </c>
      <c r="F27" s="2"/>
    </row>
    <row r="28" spans="1:6" x14ac:dyDescent="0.35">
      <c r="A28" s="2">
        <f t="shared" si="1"/>
        <v>27</v>
      </c>
      <c r="B28" s="2" t="s">
        <v>58</v>
      </c>
      <c r="C28" s="2" t="s">
        <v>59</v>
      </c>
      <c r="D28" s="2">
        <v>19</v>
      </c>
      <c r="E28" s="2">
        <f t="shared" si="0"/>
        <v>32</v>
      </c>
      <c r="F28" s="2"/>
    </row>
    <row r="29" spans="1:6" x14ac:dyDescent="0.35">
      <c r="A29" s="2">
        <f t="shared" si="1"/>
        <v>28</v>
      </c>
      <c r="B29" s="2" t="s">
        <v>68</v>
      </c>
      <c r="C29" s="2" t="s">
        <v>69</v>
      </c>
      <c r="D29" s="2">
        <v>23</v>
      </c>
      <c r="E29" s="2">
        <f t="shared" si="0"/>
        <v>38</v>
      </c>
      <c r="F29" s="2"/>
    </row>
    <row r="30" spans="1:6" s="1" customFormat="1" x14ac:dyDescent="0.35">
      <c r="A30" s="2">
        <f t="shared" si="1"/>
        <v>29</v>
      </c>
      <c r="B30" s="2" t="s">
        <v>42</v>
      </c>
      <c r="C30" s="2" t="s">
        <v>43</v>
      </c>
      <c r="D30" s="2">
        <v>25</v>
      </c>
      <c r="E30" s="2">
        <f t="shared" si="0"/>
        <v>42</v>
      </c>
      <c r="F30" s="2"/>
    </row>
    <row r="31" spans="1:6" x14ac:dyDescent="0.35">
      <c r="A31" s="2">
        <f t="shared" si="1"/>
        <v>30</v>
      </c>
      <c r="B31" s="2" t="s">
        <v>23</v>
      </c>
      <c r="C31" s="2" t="s">
        <v>24</v>
      </c>
      <c r="D31" s="2">
        <v>25</v>
      </c>
      <c r="E31" s="2">
        <f t="shared" si="0"/>
        <v>42</v>
      </c>
      <c r="F31" s="2"/>
    </row>
    <row r="32" spans="1:6" x14ac:dyDescent="0.35">
      <c r="A32" s="2">
        <f t="shared" si="1"/>
        <v>31</v>
      </c>
      <c r="B32" s="2" t="s">
        <v>44</v>
      </c>
      <c r="C32" s="2" t="s">
        <v>45</v>
      </c>
      <c r="D32" s="2">
        <v>25</v>
      </c>
      <c r="E32" s="2">
        <f t="shared" si="0"/>
        <v>42</v>
      </c>
      <c r="F32" s="2"/>
    </row>
    <row r="33" spans="1:9" x14ac:dyDescent="0.35">
      <c r="A33" s="2">
        <f t="shared" si="1"/>
        <v>32</v>
      </c>
      <c r="B33" s="2" t="s">
        <v>60</v>
      </c>
      <c r="C33" s="2" t="s">
        <v>61</v>
      </c>
      <c r="D33" s="2">
        <v>15</v>
      </c>
      <c r="E33" s="2">
        <f t="shared" si="0"/>
        <v>25</v>
      </c>
      <c r="F33" s="2"/>
    </row>
    <row r="34" spans="1:9" x14ac:dyDescent="0.35">
      <c r="A34" s="2">
        <f t="shared" si="1"/>
        <v>33</v>
      </c>
      <c r="B34" s="2" t="s">
        <v>79</v>
      </c>
      <c r="C34" s="2" t="s">
        <v>35</v>
      </c>
      <c r="D34" s="2">
        <v>16</v>
      </c>
      <c r="E34" s="2">
        <f t="shared" si="0"/>
        <v>27</v>
      </c>
      <c r="F34" s="2"/>
    </row>
    <row r="35" spans="1:9" x14ac:dyDescent="0.35">
      <c r="A35" s="2">
        <f t="shared" si="1"/>
        <v>34</v>
      </c>
      <c r="B35" s="2" t="s">
        <v>11</v>
      </c>
      <c r="C35" s="2" t="s">
        <v>12</v>
      </c>
      <c r="D35" s="2">
        <v>18</v>
      </c>
      <c r="E35" s="2">
        <f t="shared" si="0"/>
        <v>30</v>
      </c>
      <c r="F35" s="2"/>
    </row>
    <row r="36" spans="1:9" x14ac:dyDescent="0.35">
      <c r="A36" s="2">
        <f t="shared" si="1"/>
        <v>35</v>
      </c>
      <c r="B36" s="2" t="s">
        <v>52</v>
      </c>
      <c r="C36" s="2" t="s">
        <v>53</v>
      </c>
      <c r="D36" s="2">
        <v>15</v>
      </c>
      <c r="E36" s="2">
        <f t="shared" si="0"/>
        <v>25</v>
      </c>
      <c r="F36" s="2"/>
    </row>
    <row r="37" spans="1:9" x14ac:dyDescent="0.35">
      <c r="A37" s="2">
        <f t="shared" si="1"/>
        <v>36</v>
      </c>
      <c r="B37" s="2" t="s">
        <v>31</v>
      </c>
      <c r="C37" s="2" t="s">
        <v>32</v>
      </c>
      <c r="D37" s="2">
        <v>20</v>
      </c>
      <c r="E37" s="2">
        <f t="shared" si="0"/>
        <v>33</v>
      </c>
      <c r="F37" s="2"/>
    </row>
    <row r="38" spans="1:9" x14ac:dyDescent="0.35">
      <c r="A38" s="2">
        <f t="shared" si="1"/>
        <v>37</v>
      </c>
      <c r="B38" s="2" t="s">
        <v>15</v>
      </c>
      <c r="C38" s="2" t="s">
        <v>16</v>
      </c>
      <c r="D38" s="2">
        <v>23</v>
      </c>
      <c r="E38" s="2">
        <f t="shared" si="0"/>
        <v>38</v>
      </c>
      <c r="F38" s="2"/>
      <c r="G38" t="s">
        <v>86</v>
      </c>
      <c r="H38">
        <v>37</v>
      </c>
    </row>
    <row r="39" spans="1:9" x14ac:dyDescent="0.35">
      <c r="G39" t="s">
        <v>83</v>
      </c>
      <c r="H39">
        <f>AVERAGE(D2:D38)</f>
        <v>20.72972972972973</v>
      </c>
      <c r="I39">
        <f>ROUND(H39*5/3,0)</f>
        <v>35</v>
      </c>
    </row>
    <row r="40" spans="1:9" x14ac:dyDescent="0.35">
      <c r="C40" s="2" t="s">
        <v>87</v>
      </c>
      <c r="D40">
        <f>STDEV(D2:D38)</f>
        <v>4.1809664529245465</v>
      </c>
      <c r="G40" t="s">
        <v>81</v>
      </c>
      <c r="H40">
        <v>5</v>
      </c>
      <c r="I40">
        <f>ROUND(H40*5/3,0)</f>
        <v>8</v>
      </c>
    </row>
    <row r="41" spans="1:9" x14ac:dyDescent="0.35">
      <c r="G41" t="s">
        <v>82</v>
      </c>
      <c r="H41">
        <v>26</v>
      </c>
      <c r="I41">
        <f>ROUND(H41*5/3,0)</f>
        <v>43</v>
      </c>
    </row>
    <row r="42" spans="1:9" x14ac:dyDescent="0.35">
      <c r="G42" t="s">
        <v>84</v>
      </c>
      <c r="H42">
        <f>ROUND(35/37*100,1)</f>
        <v>94.6</v>
      </c>
    </row>
  </sheetData>
  <autoFilter ref="B1:E1" xr:uid="{00000000-0009-0000-0000-000000000000}">
    <sortState xmlns:xlrd2="http://schemas.microsoft.com/office/spreadsheetml/2017/richdata2" ref="B2:E38">
      <sortCondition ref="B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518E-1FF3-4CFB-ADB8-FE41A6726E29}">
  <dimension ref="A1:J44"/>
  <sheetViews>
    <sheetView tabSelected="1" topLeftCell="G10" workbookViewId="0">
      <selection activeCell="R20" sqref="R20"/>
    </sheetView>
  </sheetViews>
  <sheetFormatPr defaultRowHeight="14.5" x14ac:dyDescent="0.35"/>
  <sheetData>
    <row r="1" spans="1:10" x14ac:dyDescent="0.35">
      <c r="A1" t="s">
        <v>98</v>
      </c>
      <c r="B1" t="s">
        <v>141</v>
      </c>
      <c r="C1" t="s">
        <v>142</v>
      </c>
      <c r="F1" t="s">
        <v>143</v>
      </c>
      <c r="G1" t="s">
        <v>141</v>
      </c>
      <c r="H1" t="s">
        <v>144</v>
      </c>
    </row>
    <row r="2" spans="1:10" x14ac:dyDescent="0.35">
      <c r="A2">
        <v>16</v>
      </c>
      <c r="B2">
        <v>22</v>
      </c>
      <c r="F2" t="s">
        <v>145</v>
      </c>
      <c r="G2">
        <f>AVERAGE(B2:B8)</f>
        <v>23.142857142857142</v>
      </c>
      <c r="H2">
        <f>AVERAGE(C2:C8)</f>
        <v>16.5</v>
      </c>
    </row>
    <row r="3" spans="1:10" x14ac:dyDescent="0.35">
      <c r="A3">
        <v>17</v>
      </c>
      <c r="B3">
        <v>21</v>
      </c>
      <c r="F3" t="s">
        <v>146</v>
      </c>
      <c r="G3">
        <f>AVERAGE(B9:B12)</f>
        <v>23.25</v>
      </c>
      <c r="H3">
        <f>AVERAGE(C9:C12)</f>
        <v>18.25</v>
      </c>
      <c r="J3">
        <f>24*100/30</f>
        <v>80</v>
      </c>
    </row>
    <row r="4" spans="1:10" x14ac:dyDescent="0.35">
      <c r="A4">
        <v>18</v>
      </c>
      <c r="B4">
        <v>23</v>
      </c>
      <c r="F4" t="s">
        <v>148</v>
      </c>
      <c r="G4">
        <f>AVERAGE(B13:B15)</f>
        <v>16.666666666666668</v>
      </c>
      <c r="H4">
        <f>AVERAGE(C13:C15)</f>
        <v>21.333333333333332</v>
      </c>
    </row>
    <row r="5" spans="1:10" x14ac:dyDescent="0.35">
      <c r="A5">
        <v>19</v>
      </c>
      <c r="B5">
        <v>25</v>
      </c>
      <c r="F5" t="s">
        <v>147</v>
      </c>
      <c r="G5">
        <f>AVERAGE(B16:B18)</f>
        <v>19.333333333333332</v>
      </c>
      <c r="H5">
        <f>AVERAGE(C16:C18)</f>
        <v>21</v>
      </c>
    </row>
    <row r="6" spans="1:10" x14ac:dyDescent="0.35">
      <c r="A6">
        <v>19</v>
      </c>
      <c r="B6">
        <v>20</v>
      </c>
      <c r="F6" t="s">
        <v>149</v>
      </c>
      <c r="G6">
        <f>AVERAGE(B19:B21)</f>
        <v>19.90990990990991</v>
      </c>
      <c r="H6">
        <f>AVERAGE(C19:C21)</f>
        <v>22</v>
      </c>
    </row>
    <row r="7" spans="1:10" x14ac:dyDescent="0.35">
      <c r="A7">
        <v>20</v>
      </c>
      <c r="B7">
        <v>26</v>
      </c>
      <c r="C7">
        <v>19</v>
      </c>
      <c r="F7" t="s">
        <v>150</v>
      </c>
      <c r="G7">
        <f>AVERAGE(B22:B27)</f>
        <v>19.666666666666668</v>
      </c>
      <c r="H7">
        <f>AVERAGE(C22:C27)</f>
        <v>20.788288288288289</v>
      </c>
    </row>
    <row r="8" spans="1:10" x14ac:dyDescent="0.35">
      <c r="A8">
        <v>20</v>
      </c>
      <c r="B8">
        <v>25</v>
      </c>
      <c r="C8">
        <v>14</v>
      </c>
      <c r="F8" t="s">
        <v>151</v>
      </c>
      <c r="G8">
        <f>AVERAGE(B28:B29)</f>
        <v>23.5</v>
      </c>
      <c r="H8">
        <f>AVERAGE(C28:C29)</f>
        <v>22</v>
      </c>
    </row>
    <row r="9" spans="1:10" x14ac:dyDescent="0.35">
      <c r="A9">
        <v>21</v>
      </c>
      <c r="B9">
        <v>25</v>
      </c>
      <c r="C9">
        <v>18</v>
      </c>
      <c r="F9" t="s">
        <v>152</v>
      </c>
      <c r="G9">
        <f>AVERAGE(B30:B33)</f>
        <v>23.25</v>
      </c>
      <c r="H9">
        <f>AVERAGE(C30:C33)</f>
        <v>21</v>
      </c>
    </row>
    <row r="10" spans="1:10" x14ac:dyDescent="0.35">
      <c r="A10">
        <v>21</v>
      </c>
      <c r="B10">
        <v>24</v>
      </c>
      <c r="C10">
        <v>18</v>
      </c>
      <c r="F10" t="s">
        <v>153</v>
      </c>
      <c r="G10">
        <f>AVERAGE(B34:B36)</f>
        <v>16</v>
      </c>
      <c r="H10">
        <f>AVERAGE(C34:C36)</f>
        <v>20</v>
      </c>
    </row>
    <row r="11" spans="1:10" x14ac:dyDescent="0.35">
      <c r="A11">
        <v>21</v>
      </c>
      <c r="B11">
        <v>25</v>
      </c>
      <c r="C11">
        <v>19</v>
      </c>
      <c r="F11" t="s">
        <v>154</v>
      </c>
      <c r="G11">
        <f>AVERAGE(B37)</f>
        <v>21</v>
      </c>
      <c r="H11">
        <f>AVERAGE(C37)</f>
        <v>19</v>
      </c>
    </row>
    <row r="12" spans="1:10" x14ac:dyDescent="0.35">
      <c r="A12">
        <v>21</v>
      </c>
      <c r="B12">
        <v>19</v>
      </c>
      <c r="C12">
        <v>18</v>
      </c>
      <c r="F12" t="s">
        <v>155</v>
      </c>
      <c r="G12">
        <f>AVERAGE(B38:B44)</f>
        <v>19</v>
      </c>
      <c r="H12">
        <f>AVERAGE(C38:C44)</f>
        <v>22.428571428571427</v>
      </c>
    </row>
    <row r="13" spans="1:10" x14ac:dyDescent="0.35">
      <c r="A13">
        <v>22</v>
      </c>
      <c r="B13">
        <v>20</v>
      </c>
      <c r="C13">
        <v>26</v>
      </c>
    </row>
    <row r="14" spans="1:10" x14ac:dyDescent="0.35">
      <c r="A14">
        <v>22</v>
      </c>
      <c r="B14">
        <v>15</v>
      </c>
      <c r="C14">
        <v>17</v>
      </c>
    </row>
    <row r="15" spans="1:10" x14ac:dyDescent="0.35">
      <c r="A15" s="1">
        <v>22</v>
      </c>
      <c r="B15" s="1">
        <v>15</v>
      </c>
      <c r="C15">
        <v>21</v>
      </c>
    </row>
    <row r="16" spans="1:10" x14ac:dyDescent="0.35">
      <c r="A16" s="1">
        <v>23</v>
      </c>
      <c r="B16" s="1">
        <v>20</v>
      </c>
      <c r="C16">
        <v>22</v>
      </c>
    </row>
    <row r="17" spans="1:3" x14ac:dyDescent="0.35">
      <c r="A17">
        <v>23</v>
      </c>
      <c r="B17">
        <v>18</v>
      </c>
      <c r="C17">
        <v>21</v>
      </c>
    </row>
    <row r="18" spans="1:3" x14ac:dyDescent="0.35">
      <c r="A18" s="1">
        <v>23</v>
      </c>
      <c r="B18" s="1">
        <v>20</v>
      </c>
      <c r="C18">
        <v>20</v>
      </c>
    </row>
    <row r="19" spans="1:3" x14ac:dyDescent="0.35">
      <c r="A19">
        <v>24</v>
      </c>
      <c r="B19">
        <v>21</v>
      </c>
      <c r="C19">
        <v>22</v>
      </c>
    </row>
    <row r="20" spans="1:3" x14ac:dyDescent="0.35">
      <c r="A20">
        <v>24</v>
      </c>
      <c r="B20">
        <v>20.72972972972973</v>
      </c>
      <c r="C20">
        <v>21</v>
      </c>
    </row>
    <row r="21" spans="1:3" x14ac:dyDescent="0.35">
      <c r="A21" s="1">
        <v>24</v>
      </c>
      <c r="B21" s="1">
        <v>18</v>
      </c>
      <c r="C21">
        <v>23</v>
      </c>
    </row>
    <row r="22" spans="1:3" x14ac:dyDescent="0.35">
      <c r="A22">
        <v>25</v>
      </c>
      <c r="B22">
        <v>16</v>
      </c>
      <c r="C22">
        <v>23</v>
      </c>
    </row>
    <row r="23" spans="1:3" x14ac:dyDescent="0.35">
      <c r="A23">
        <v>25</v>
      </c>
      <c r="B23">
        <v>26</v>
      </c>
      <c r="C23">
        <v>22</v>
      </c>
    </row>
    <row r="24" spans="1:3" x14ac:dyDescent="0.35">
      <c r="A24">
        <v>25</v>
      </c>
      <c r="B24">
        <v>22</v>
      </c>
      <c r="C24">
        <v>19</v>
      </c>
    </row>
    <row r="25" spans="1:3" x14ac:dyDescent="0.35">
      <c r="A25">
        <v>25</v>
      </c>
      <c r="B25">
        <v>15</v>
      </c>
      <c r="C25">
        <v>22</v>
      </c>
    </row>
    <row r="26" spans="1:3" x14ac:dyDescent="0.35">
      <c r="A26">
        <v>25</v>
      </c>
      <c r="B26">
        <v>20</v>
      </c>
      <c r="C26">
        <v>18</v>
      </c>
    </row>
    <row r="27" spans="1:3" x14ac:dyDescent="0.35">
      <c r="A27">
        <v>25.378378378378379</v>
      </c>
      <c r="B27">
        <v>19</v>
      </c>
      <c r="C27">
        <v>20.72972972972973</v>
      </c>
    </row>
    <row r="28" spans="1:3" x14ac:dyDescent="0.35">
      <c r="A28">
        <v>26</v>
      </c>
      <c r="B28">
        <v>25</v>
      </c>
      <c r="C28">
        <v>22</v>
      </c>
    </row>
    <row r="29" spans="1:3" x14ac:dyDescent="0.35">
      <c r="A29">
        <v>26</v>
      </c>
      <c r="B29">
        <v>22</v>
      </c>
      <c r="C29">
        <v>22</v>
      </c>
    </row>
    <row r="30" spans="1:3" x14ac:dyDescent="0.35">
      <c r="A30">
        <v>27</v>
      </c>
      <c r="B30">
        <v>26</v>
      </c>
      <c r="C30">
        <v>23</v>
      </c>
    </row>
    <row r="31" spans="1:3" x14ac:dyDescent="0.35">
      <c r="A31">
        <v>27</v>
      </c>
      <c r="B31">
        <v>23</v>
      </c>
      <c r="C31">
        <v>22</v>
      </c>
    </row>
    <row r="32" spans="1:3" x14ac:dyDescent="0.35">
      <c r="A32">
        <v>27</v>
      </c>
      <c r="B32">
        <v>21</v>
      </c>
      <c r="C32">
        <v>17</v>
      </c>
    </row>
    <row r="33" spans="1:3" x14ac:dyDescent="0.35">
      <c r="A33">
        <v>27</v>
      </c>
      <c r="B33">
        <v>23</v>
      </c>
      <c r="C33">
        <v>22</v>
      </c>
    </row>
    <row r="34" spans="1:3" x14ac:dyDescent="0.35">
      <c r="A34">
        <v>28</v>
      </c>
      <c r="B34">
        <v>5</v>
      </c>
      <c r="C34">
        <v>21</v>
      </c>
    </row>
    <row r="35" spans="1:3" x14ac:dyDescent="0.35">
      <c r="A35">
        <v>28</v>
      </c>
      <c r="B35">
        <v>25</v>
      </c>
      <c r="C35">
        <v>19</v>
      </c>
    </row>
    <row r="36" spans="1:3" x14ac:dyDescent="0.35">
      <c r="A36">
        <v>28</v>
      </c>
      <c r="B36">
        <v>18</v>
      </c>
      <c r="C36">
        <v>20</v>
      </c>
    </row>
    <row r="37" spans="1:3" x14ac:dyDescent="0.35">
      <c r="A37">
        <v>29</v>
      </c>
      <c r="B37">
        <v>21</v>
      </c>
      <c r="C37">
        <v>19</v>
      </c>
    </row>
    <row r="38" spans="1:3" x14ac:dyDescent="0.35">
      <c r="A38">
        <v>30</v>
      </c>
      <c r="B38">
        <v>19</v>
      </c>
      <c r="C38">
        <v>22</v>
      </c>
    </row>
    <row r="39" spans="1:3" x14ac:dyDescent="0.35">
      <c r="A39">
        <v>30</v>
      </c>
      <c r="B39">
        <v>19</v>
      </c>
      <c r="C39">
        <v>22</v>
      </c>
    </row>
    <row r="40" spans="1:3" x14ac:dyDescent="0.35">
      <c r="A40">
        <v>30</v>
      </c>
      <c r="B40">
        <v>22</v>
      </c>
      <c r="C40">
        <v>23</v>
      </c>
    </row>
    <row r="41" spans="1:3" x14ac:dyDescent="0.35">
      <c r="A41">
        <v>30</v>
      </c>
      <c r="B41">
        <v>19</v>
      </c>
      <c r="C41">
        <v>26</v>
      </c>
    </row>
    <row r="42" spans="1:3" x14ac:dyDescent="0.35">
      <c r="A42">
        <v>30</v>
      </c>
      <c r="B42">
        <v>20</v>
      </c>
      <c r="C42">
        <v>19</v>
      </c>
    </row>
    <row r="43" spans="1:3" x14ac:dyDescent="0.35">
      <c r="A43">
        <v>30</v>
      </c>
      <c r="B43">
        <v>19</v>
      </c>
      <c r="C43">
        <v>23</v>
      </c>
    </row>
    <row r="44" spans="1:3" x14ac:dyDescent="0.35">
      <c r="A44">
        <v>30</v>
      </c>
      <c r="B44">
        <v>15</v>
      </c>
      <c r="C44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5D72-BAF6-44E3-8CE8-7B566EB996BD}">
  <dimension ref="A1:I60"/>
  <sheetViews>
    <sheetView workbookViewId="0">
      <selection activeCell="R7" sqref="R7"/>
    </sheetView>
  </sheetViews>
  <sheetFormatPr defaultRowHeight="14.5" x14ac:dyDescent="0.35"/>
  <sheetData>
    <row r="1" spans="1:9" x14ac:dyDescent="0.35">
      <c r="A1" t="s">
        <v>99</v>
      </c>
    </row>
    <row r="2" spans="1:9" ht="15" thickBot="1" x14ac:dyDescent="0.4"/>
    <row r="3" spans="1:9" x14ac:dyDescent="0.35">
      <c r="A3" s="21" t="s">
        <v>100</v>
      </c>
      <c r="B3" s="21"/>
    </row>
    <row r="4" spans="1:9" x14ac:dyDescent="0.35">
      <c r="A4" s="18" t="s">
        <v>101</v>
      </c>
      <c r="B4" s="18">
        <v>0.17632562584727773</v>
      </c>
    </row>
    <row r="5" spans="1:9" x14ac:dyDescent="0.35">
      <c r="A5" s="18" t="s">
        <v>102</v>
      </c>
      <c r="B5" s="18">
        <v>3.1090726330434179E-2</v>
      </c>
    </row>
    <row r="6" spans="1:9" x14ac:dyDescent="0.35">
      <c r="A6" s="18" t="s">
        <v>103</v>
      </c>
      <c r="B6" s="18">
        <v>2.5933947519175353E-3</v>
      </c>
    </row>
    <row r="7" spans="1:9" x14ac:dyDescent="0.35">
      <c r="A7" s="18" t="s">
        <v>104</v>
      </c>
      <c r="B7" s="18">
        <v>4.4651810043817521</v>
      </c>
    </row>
    <row r="8" spans="1:9" ht="15" thickBot="1" x14ac:dyDescent="0.4">
      <c r="A8" s="19" t="s">
        <v>105</v>
      </c>
      <c r="B8" s="19">
        <v>36</v>
      </c>
    </row>
    <row r="10" spans="1:9" ht="15" thickBot="1" x14ac:dyDescent="0.4">
      <c r="A10" t="s">
        <v>106</v>
      </c>
    </row>
    <row r="11" spans="1:9" x14ac:dyDescent="0.35">
      <c r="A11" s="20"/>
      <c r="B11" s="20" t="s">
        <v>110</v>
      </c>
      <c r="C11" s="20" t="s">
        <v>111</v>
      </c>
      <c r="D11" s="20" t="s">
        <v>112</v>
      </c>
      <c r="E11" s="20" t="s">
        <v>113</v>
      </c>
      <c r="F11" s="20" t="s">
        <v>114</v>
      </c>
    </row>
    <row r="12" spans="1:9" x14ac:dyDescent="0.35">
      <c r="A12" s="18" t="s">
        <v>107</v>
      </c>
      <c r="B12" s="18">
        <v>1</v>
      </c>
      <c r="C12" s="18">
        <v>21.752281224573494</v>
      </c>
      <c r="D12" s="18">
        <v>21.752281224573494</v>
      </c>
      <c r="E12" s="18">
        <v>1.0910048277598254</v>
      </c>
      <c r="F12" s="18">
        <v>0.30361845162089235</v>
      </c>
    </row>
    <row r="13" spans="1:9" x14ac:dyDescent="0.35">
      <c r="A13" s="18" t="s">
        <v>108</v>
      </c>
      <c r="B13" s="18">
        <v>34</v>
      </c>
      <c r="C13" s="18">
        <v>677.88660766431553</v>
      </c>
      <c r="D13" s="18">
        <v>19.937841401891632</v>
      </c>
      <c r="E13" s="18"/>
      <c r="F13" s="18"/>
    </row>
    <row r="14" spans="1:9" ht="15" thickBot="1" x14ac:dyDescent="0.4">
      <c r="A14" s="19" t="s">
        <v>97</v>
      </c>
      <c r="B14" s="19">
        <v>35</v>
      </c>
      <c r="C14" s="19">
        <v>699.63888888888903</v>
      </c>
      <c r="D14" s="19"/>
      <c r="E14" s="19"/>
      <c r="F14" s="19"/>
    </row>
    <row r="15" spans="1:9" ht="15" thickBot="1" x14ac:dyDescent="0.4"/>
    <row r="16" spans="1:9" x14ac:dyDescent="0.35">
      <c r="A16" s="20"/>
      <c r="B16" s="20" t="s">
        <v>115</v>
      </c>
      <c r="C16" s="20" t="s">
        <v>104</v>
      </c>
      <c r="D16" s="20" t="s">
        <v>116</v>
      </c>
      <c r="E16" s="20" t="s">
        <v>117</v>
      </c>
      <c r="F16" s="20" t="s">
        <v>118</v>
      </c>
      <c r="G16" s="20" t="s">
        <v>119</v>
      </c>
      <c r="H16" s="20" t="s">
        <v>120</v>
      </c>
      <c r="I16" s="20" t="s">
        <v>121</v>
      </c>
    </row>
    <row r="17" spans="1:9" x14ac:dyDescent="0.35">
      <c r="A17" s="18" t="s">
        <v>109</v>
      </c>
      <c r="B17" s="18">
        <v>28.565568983332582</v>
      </c>
      <c r="C17" s="18">
        <v>3.7801360122366572</v>
      </c>
      <c r="D17" s="18">
        <v>7.5567569237887575</v>
      </c>
      <c r="E17" s="18">
        <v>8.9223215366818143E-9</v>
      </c>
      <c r="F17" s="18">
        <v>20.883408327990459</v>
      </c>
      <c r="G17" s="18">
        <v>36.247729638674706</v>
      </c>
      <c r="H17" s="18">
        <v>20.883408327990459</v>
      </c>
      <c r="I17" s="18">
        <v>36.247729638674706</v>
      </c>
    </row>
    <row r="18" spans="1:9" ht="15" thickBot="1" x14ac:dyDescent="0.4">
      <c r="A18" s="19">
        <v>24</v>
      </c>
      <c r="B18" s="19">
        <v>-0.18756458061907544</v>
      </c>
      <c r="C18" s="19">
        <v>0.17957153462313233</v>
      </c>
      <c r="D18" s="19">
        <v>-1.0445117652567717</v>
      </c>
      <c r="E18" s="19">
        <v>0.30361845162089307</v>
      </c>
      <c r="F18" s="19">
        <v>-0.55249784588669282</v>
      </c>
      <c r="G18" s="19">
        <v>0.17736868464854194</v>
      </c>
      <c r="H18" s="19">
        <v>-0.55249784588669282</v>
      </c>
      <c r="I18" s="19">
        <v>0.17736868464854194</v>
      </c>
    </row>
    <row r="22" spans="1:9" x14ac:dyDescent="0.35">
      <c r="A22" t="s">
        <v>122</v>
      </c>
      <c r="F22" t="s">
        <v>126</v>
      </c>
    </row>
    <row r="23" spans="1:9" ht="15" thickBot="1" x14ac:dyDescent="0.4"/>
    <row r="24" spans="1:9" x14ac:dyDescent="0.35">
      <c r="A24" s="20" t="s">
        <v>123</v>
      </c>
      <c r="B24" s="20" t="s">
        <v>133</v>
      </c>
      <c r="C24" s="20" t="s">
        <v>125</v>
      </c>
      <c r="D24" s="20" t="s">
        <v>134</v>
      </c>
      <c r="F24" s="20" t="s">
        <v>127</v>
      </c>
      <c r="G24" s="20">
        <v>20</v>
      </c>
    </row>
    <row r="25" spans="1:9" x14ac:dyDescent="0.35">
      <c r="A25" s="18">
        <v>1</v>
      </c>
      <c r="B25" s="18">
        <v>24.814277370951075</v>
      </c>
      <c r="C25" s="18">
        <v>-2.8142773709510749</v>
      </c>
      <c r="D25" s="18">
        <v>-0.63947326718552</v>
      </c>
      <c r="F25" s="18">
        <v>1.3888888888888888</v>
      </c>
      <c r="G25" s="18">
        <v>16</v>
      </c>
    </row>
    <row r="26" spans="1:9" x14ac:dyDescent="0.35">
      <c r="A26" s="18">
        <v>2</v>
      </c>
      <c r="B26" s="18">
        <v>25.752100274046452</v>
      </c>
      <c r="C26" s="18">
        <v>-3.7521002740464517</v>
      </c>
      <c r="D26" s="18">
        <v>-0.8525697736187644</v>
      </c>
      <c r="F26" s="18">
        <v>4.1666666666666661</v>
      </c>
      <c r="G26" s="18">
        <v>17</v>
      </c>
    </row>
    <row r="27" spans="1:9" x14ac:dyDescent="0.35">
      <c r="A27" s="18">
        <v>3</v>
      </c>
      <c r="B27" s="18">
        <v>25.00184195157015</v>
      </c>
      <c r="C27" s="18">
        <v>-4.0018419515701495</v>
      </c>
      <c r="D27" s="18">
        <v>-0.90931724567923877</v>
      </c>
      <c r="F27" s="18">
        <v>6.9444444444444446</v>
      </c>
      <c r="G27" s="18">
        <v>18</v>
      </c>
    </row>
    <row r="28" spans="1:9" x14ac:dyDescent="0.35">
      <c r="A28" s="18">
        <v>4</v>
      </c>
      <c r="B28" s="18">
        <v>24.439148209712922</v>
      </c>
      <c r="C28" s="18">
        <v>4.560851790287078</v>
      </c>
      <c r="D28" s="18">
        <v>1.0363380758372691</v>
      </c>
      <c r="F28" s="18">
        <v>9.7222222222222214</v>
      </c>
      <c r="G28" s="18">
        <v>19</v>
      </c>
    </row>
    <row r="29" spans="1:9" x14ac:dyDescent="0.35">
      <c r="A29" s="18">
        <v>5</v>
      </c>
      <c r="B29" s="18">
        <v>23.876454467855694</v>
      </c>
      <c r="C29" s="18">
        <v>6.1235455321443055</v>
      </c>
      <c r="D29" s="18">
        <v>1.3914206569042864</v>
      </c>
      <c r="F29" s="18">
        <v>12.5</v>
      </c>
      <c r="G29" s="18">
        <v>19</v>
      </c>
    </row>
    <row r="30" spans="1:9" x14ac:dyDescent="0.35">
      <c r="A30" s="18">
        <v>6</v>
      </c>
      <c r="B30" s="18">
        <v>23.876454467855694</v>
      </c>
      <c r="C30" s="18">
        <v>-4.8764544678556945</v>
      </c>
      <c r="D30" s="18">
        <v>-1.108050792373485</v>
      </c>
      <c r="F30" s="18">
        <v>15.277777777777779</v>
      </c>
      <c r="G30" s="18">
        <v>20</v>
      </c>
    </row>
    <row r="31" spans="1:9" x14ac:dyDescent="0.35">
      <c r="A31" s="18">
        <v>7</v>
      </c>
      <c r="B31" s="18">
        <v>23.68888988723662</v>
      </c>
      <c r="C31" s="18">
        <v>-3.6888898872366198</v>
      </c>
      <c r="D31" s="18">
        <v>-0.83820681387976625</v>
      </c>
      <c r="F31" s="18">
        <v>18.055555555555554</v>
      </c>
      <c r="G31" s="18">
        <v>20</v>
      </c>
    </row>
    <row r="32" spans="1:9" x14ac:dyDescent="0.35">
      <c r="A32" s="18">
        <v>8</v>
      </c>
      <c r="B32" s="18">
        <v>24.626712790331997</v>
      </c>
      <c r="C32" s="18">
        <v>-7.6267127903319967</v>
      </c>
      <c r="D32" s="18">
        <v>-1.7329773519342211</v>
      </c>
      <c r="F32" s="18">
        <v>20.833333333333332</v>
      </c>
      <c r="G32" s="18">
        <v>20</v>
      </c>
    </row>
    <row r="33" spans="1:7" x14ac:dyDescent="0.35">
      <c r="A33" s="18">
        <v>9</v>
      </c>
      <c r="B33" s="18">
        <v>25.189406532189224</v>
      </c>
      <c r="C33" s="18">
        <v>-2.1894065321892242</v>
      </c>
      <c r="D33" s="18">
        <v>-0.49748719255174728</v>
      </c>
      <c r="F33" s="18">
        <v>23.611111111111111</v>
      </c>
      <c r="G33" s="18">
        <v>21</v>
      </c>
    </row>
    <row r="34" spans="1:7" x14ac:dyDescent="0.35">
      <c r="A34" s="18">
        <v>10</v>
      </c>
      <c r="B34" s="18">
        <v>25.189406532189224</v>
      </c>
      <c r="C34" s="18">
        <v>-0.18940653218922421</v>
      </c>
      <c r="D34" s="18">
        <v>-4.3037838137607011E-2</v>
      </c>
      <c r="F34" s="18">
        <v>26.388888888888889</v>
      </c>
      <c r="G34" s="18">
        <v>21</v>
      </c>
    </row>
    <row r="35" spans="1:7" x14ac:dyDescent="0.35">
      <c r="A35" s="18">
        <v>11</v>
      </c>
      <c r="B35" s="18">
        <v>24.626712790331997</v>
      </c>
      <c r="C35" s="18">
        <v>4.3732872096680033</v>
      </c>
      <c r="D35" s="18">
        <v>0.99371877455062052</v>
      </c>
      <c r="F35" s="18">
        <v>29.166666666666668</v>
      </c>
      <c r="G35" s="18">
        <v>21</v>
      </c>
    </row>
    <row r="36" spans="1:7" x14ac:dyDescent="0.35">
      <c r="A36" s="18">
        <v>12</v>
      </c>
      <c r="B36" s="18">
        <v>24.439148209712922</v>
      </c>
      <c r="C36" s="18">
        <v>-8.439148209712922</v>
      </c>
      <c r="D36" s="18">
        <v>-1.9175827278546425</v>
      </c>
      <c r="F36" s="18">
        <v>31.944444444444443</v>
      </c>
      <c r="G36" s="18">
        <v>21</v>
      </c>
    </row>
    <row r="37" spans="1:7" x14ac:dyDescent="0.35">
      <c r="A37" s="18">
        <v>13</v>
      </c>
      <c r="B37" s="18">
        <v>25.00184195157015</v>
      </c>
      <c r="C37" s="18">
        <v>2.9981580484298505</v>
      </c>
      <c r="D37" s="18">
        <v>0.68125549477025216</v>
      </c>
      <c r="F37" s="18">
        <v>34.722222222222214</v>
      </c>
      <c r="G37" s="18">
        <v>22</v>
      </c>
    </row>
    <row r="38" spans="1:7" x14ac:dyDescent="0.35">
      <c r="A38" s="18">
        <v>14</v>
      </c>
      <c r="B38" s="18">
        <v>23.876454467855694</v>
      </c>
      <c r="C38" s="18">
        <v>-3.8764544678556945</v>
      </c>
      <c r="D38" s="18">
        <v>-0.88082611516641496</v>
      </c>
      <c r="F38" s="18">
        <v>37.499999999999993</v>
      </c>
      <c r="G38" s="18">
        <v>22</v>
      </c>
    </row>
    <row r="39" spans="1:7" x14ac:dyDescent="0.35">
      <c r="A39" s="18">
        <v>15</v>
      </c>
      <c r="B39" s="18">
        <v>24.626712790331997</v>
      </c>
      <c r="C39" s="18">
        <v>-0.62671279033199667</v>
      </c>
      <c r="D39" s="18">
        <v>-0.14240461148473016</v>
      </c>
      <c r="F39" s="18">
        <v>40.277777777777771</v>
      </c>
      <c r="G39" s="18">
        <v>23</v>
      </c>
    </row>
    <row r="40" spans="1:7" x14ac:dyDescent="0.35">
      <c r="A40" s="18">
        <v>16</v>
      </c>
      <c r="B40" s="18">
        <v>24.814277370951075</v>
      </c>
      <c r="C40" s="18">
        <v>-3.8142773709510749</v>
      </c>
      <c r="D40" s="18">
        <v>-0.86669794439259007</v>
      </c>
      <c r="F40" s="18">
        <v>43.05555555555555</v>
      </c>
      <c r="G40" s="18">
        <v>24</v>
      </c>
    </row>
    <row r="41" spans="1:7" x14ac:dyDescent="0.35">
      <c r="A41" s="18">
        <v>17</v>
      </c>
      <c r="B41" s="18">
        <v>24.626712790331997</v>
      </c>
      <c r="C41" s="18">
        <v>5.3732872096680033</v>
      </c>
      <c r="D41" s="18">
        <v>1.2209434517576907</v>
      </c>
      <c r="F41" s="18">
        <v>45.833333333333329</v>
      </c>
      <c r="G41" s="18">
        <v>24</v>
      </c>
    </row>
    <row r="42" spans="1:7" x14ac:dyDescent="0.35">
      <c r="A42" s="18">
        <v>18</v>
      </c>
      <c r="B42" s="18">
        <v>23.68888988723662</v>
      </c>
      <c r="C42" s="18">
        <v>3.3111101127633802</v>
      </c>
      <c r="D42" s="18">
        <v>0.75236592656972467</v>
      </c>
      <c r="F42" s="18">
        <v>48.611111111111107</v>
      </c>
      <c r="G42" s="18">
        <v>25</v>
      </c>
    </row>
    <row r="43" spans="1:7" x14ac:dyDescent="0.35">
      <c r="A43" s="18">
        <v>19</v>
      </c>
      <c r="B43" s="18">
        <v>24.439148209712922</v>
      </c>
      <c r="C43" s="18">
        <v>2.560851790287078</v>
      </c>
      <c r="D43" s="18">
        <v>0.58188872142312897</v>
      </c>
      <c r="F43" s="18">
        <v>51.388888888888886</v>
      </c>
      <c r="G43" s="18">
        <v>26</v>
      </c>
    </row>
    <row r="44" spans="1:7" x14ac:dyDescent="0.35">
      <c r="A44" s="18">
        <v>20</v>
      </c>
      <c r="B44" s="18">
        <v>25.00184195157015</v>
      </c>
      <c r="C44" s="18">
        <v>4.9981580484298505</v>
      </c>
      <c r="D44" s="18">
        <v>1.1357048491843924</v>
      </c>
      <c r="F44" s="18">
        <v>54.166666666666664</v>
      </c>
      <c r="G44" s="18">
        <v>27</v>
      </c>
    </row>
    <row r="45" spans="1:7" x14ac:dyDescent="0.35">
      <c r="A45" s="18">
        <v>21</v>
      </c>
      <c r="B45" s="18">
        <v>27.627746080237205</v>
      </c>
      <c r="C45" s="18">
        <v>2.3722539197627945</v>
      </c>
      <c r="D45" s="18">
        <v>0.53903463117130779</v>
      </c>
      <c r="F45" s="18">
        <v>56.944444444444443</v>
      </c>
      <c r="G45" s="18">
        <v>27</v>
      </c>
    </row>
    <row r="46" spans="1:7" x14ac:dyDescent="0.35">
      <c r="A46" s="18">
        <v>22</v>
      </c>
      <c r="B46" s="18">
        <v>24.814277370951075</v>
      </c>
      <c r="C46" s="18">
        <v>-0.81427737095107489</v>
      </c>
      <c r="D46" s="18">
        <v>-0.18502391277137969</v>
      </c>
      <c r="F46" s="18">
        <v>59.722222222222214</v>
      </c>
      <c r="G46" s="18">
        <v>27</v>
      </c>
    </row>
    <row r="47" spans="1:7" x14ac:dyDescent="0.35">
      <c r="A47" s="18">
        <v>23</v>
      </c>
      <c r="B47" s="18">
        <v>23.68888988723662</v>
      </c>
      <c r="C47" s="18">
        <v>5.3111101127633802</v>
      </c>
      <c r="D47" s="18">
        <v>1.2068152809838648</v>
      </c>
      <c r="F47" s="18">
        <v>62.499999999999993</v>
      </c>
      <c r="G47" s="18">
        <v>27</v>
      </c>
    </row>
    <row r="48" spans="1:7" x14ac:dyDescent="0.35">
      <c r="A48" s="18">
        <v>24</v>
      </c>
      <c r="B48" s="18">
        <v>24.251583629093847</v>
      </c>
      <c r="C48" s="18">
        <v>-6.2515836290938473</v>
      </c>
      <c r="D48" s="18">
        <v>-1.4205140721538536</v>
      </c>
      <c r="F48" s="18">
        <v>65.277777777777771</v>
      </c>
      <c r="G48" s="18">
        <v>28</v>
      </c>
    </row>
    <row r="49" spans="1:7" x14ac:dyDescent="0.35">
      <c r="A49" s="18">
        <v>25</v>
      </c>
      <c r="B49" s="18">
        <v>24.814277370951075</v>
      </c>
      <c r="C49" s="18">
        <v>-5.8142773709510749</v>
      </c>
      <c r="D49" s="18">
        <v>-1.3211472988067303</v>
      </c>
      <c r="F49" s="18">
        <v>68.055555555555543</v>
      </c>
      <c r="G49" s="18">
        <v>28</v>
      </c>
    </row>
    <row r="50" spans="1:7" x14ac:dyDescent="0.35">
      <c r="A50" s="18">
        <v>26</v>
      </c>
      <c r="B50" s="18">
        <v>25.00184195157015</v>
      </c>
      <c r="C50" s="18">
        <v>4.9981580484298505</v>
      </c>
      <c r="D50" s="18">
        <v>1.1357048491843924</v>
      </c>
      <c r="F50" s="18">
        <v>70.833333333333329</v>
      </c>
      <c r="G50" s="18">
        <v>29</v>
      </c>
    </row>
    <row r="51" spans="1:7" x14ac:dyDescent="0.35">
      <c r="A51" s="18">
        <v>27</v>
      </c>
      <c r="B51" s="18">
        <v>24.251583629093847</v>
      </c>
      <c r="C51" s="18">
        <v>5.7484163709061527</v>
      </c>
      <c r="D51" s="18">
        <v>1.3061820543309881</v>
      </c>
      <c r="F51" s="18">
        <v>73.6111111111111</v>
      </c>
      <c r="G51" s="18">
        <v>29</v>
      </c>
    </row>
    <row r="52" spans="1:7" x14ac:dyDescent="0.35">
      <c r="A52" s="18">
        <v>28</v>
      </c>
      <c r="B52" s="18">
        <v>23.876454467855694</v>
      </c>
      <c r="C52" s="18">
        <v>-3.8764544678556945</v>
      </c>
      <c r="D52" s="18">
        <v>-0.88082611516641496</v>
      </c>
      <c r="F52" s="18">
        <v>76.388888888888886</v>
      </c>
      <c r="G52" s="18">
        <v>29</v>
      </c>
    </row>
    <row r="53" spans="1:7" x14ac:dyDescent="0.35">
      <c r="A53" s="18">
        <v>29</v>
      </c>
      <c r="B53" s="18">
        <v>23.876454467855694</v>
      </c>
      <c r="C53" s="18">
        <v>-2.8764544678556945</v>
      </c>
      <c r="D53" s="18">
        <v>-0.65360143795934489</v>
      </c>
      <c r="F53" s="18">
        <v>79.166666666666657</v>
      </c>
      <c r="G53" s="18">
        <v>29</v>
      </c>
    </row>
    <row r="54" spans="1:7" x14ac:dyDescent="0.35">
      <c r="A54" s="18">
        <v>30</v>
      </c>
      <c r="B54" s="18">
        <v>23.876454467855694</v>
      </c>
      <c r="C54" s="18">
        <v>4.1235455321443055</v>
      </c>
      <c r="D54" s="18">
        <v>0.93697130249014604</v>
      </c>
      <c r="F54" s="18">
        <v>81.944444444444443</v>
      </c>
      <c r="G54" s="18">
        <v>30</v>
      </c>
    </row>
    <row r="55" spans="1:7" x14ac:dyDescent="0.35">
      <c r="A55" s="18">
        <v>31</v>
      </c>
      <c r="B55" s="18">
        <v>25.752100274046452</v>
      </c>
      <c r="C55" s="18">
        <v>-4.7521002740464517</v>
      </c>
      <c r="D55" s="18">
        <v>-1.0797944508258346</v>
      </c>
      <c r="F55" s="18">
        <v>84.722222222222214</v>
      </c>
      <c r="G55" s="18">
        <v>30</v>
      </c>
    </row>
    <row r="56" spans="1:7" x14ac:dyDescent="0.35">
      <c r="A56" s="18">
        <v>32</v>
      </c>
      <c r="B56" s="18">
        <v>25.564535693427374</v>
      </c>
      <c r="C56" s="18">
        <v>0.43546430657262647</v>
      </c>
      <c r="D56" s="18">
        <v>9.8948236496165673E-2</v>
      </c>
      <c r="F56" s="18">
        <v>87.5</v>
      </c>
      <c r="G56" s="18">
        <v>30</v>
      </c>
    </row>
    <row r="57" spans="1:7" x14ac:dyDescent="0.35">
      <c r="A57" s="18">
        <v>33</v>
      </c>
      <c r="B57" s="18">
        <v>25.189406532189224</v>
      </c>
      <c r="C57" s="18">
        <v>4.8105934678107758</v>
      </c>
      <c r="D57" s="18">
        <v>1.0930855478977437</v>
      </c>
      <c r="F57" s="18">
        <v>90.277777777777771</v>
      </c>
      <c r="G57" s="18">
        <v>30</v>
      </c>
    </row>
    <row r="58" spans="1:7" x14ac:dyDescent="0.35">
      <c r="A58" s="18">
        <v>34</v>
      </c>
      <c r="B58" s="18">
        <v>25.752100274046452</v>
      </c>
      <c r="C58" s="18">
        <v>1.2478997259535483</v>
      </c>
      <c r="D58" s="18">
        <v>0.28355361241658628</v>
      </c>
      <c r="F58" s="18">
        <v>93.055555555555543</v>
      </c>
      <c r="G58" s="18">
        <v>30</v>
      </c>
    </row>
    <row r="59" spans="1:7" x14ac:dyDescent="0.35">
      <c r="A59" s="18">
        <v>35</v>
      </c>
      <c r="B59" s="18">
        <v>24.814277370951075</v>
      </c>
      <c r="C59" s="18">
        <v>2.1857226290489251</v>
      </c>
      <c r="D59" s="18">
        <v>0.49665011884983068</v>
      </c>
      <c r="F59" s="18">
        <v>95.833333333333329</v>
      </c>
      <c r="G59" s="18">
        <v>30</v>
      </c>
    </row>
    <row r="60" spans="1:7" ht="15" thickBot="1" x14ac:dyDescent="0.4">
      <c r="A60" s="19">
        <v>36</v>
      </c>
      <c r="B60" s="19">
        <v>24.251583629093847</v>
      </c>
      <c r="C60" s="19">
        <v>4.7484163709061527</v>
      </c>
      <c r="D60" s="19">
        <v>1.078957377123918</v>
      </c>
      <c r="F60" s="19">
        <v>98.6111111111111</v>
      </c>
      <c r="G60" s="19">
        <v>30</v>
      </c>
    </row>
  </sheetData>
  <sortState xmlns:xlrd2="http://schemas.microsoft.com/office/spreadsheetml/2017/richdata2" ref="G25:G60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"/>
  <sheetViews>
    <sheetView workbookViewId="0">
      <selection activeCell="J5" sqref="J5"/>
    </sheetView>
  </sheetViews>
  <sheetFormatPr defaultColWidth="8.81640625" defaultRowHeight="14" x14ac:dyDescent="0.3"/>
  <cols>
    <col min="1" max="1" width="8.90625" style="33" customWidth="1"/>
    <col min="2" max="2" width="28.36328125" style="34" bestFit="1" customWidth="1"/>
    <col min="3" max="3" width="12" style="34" customWidth="1"/>
    <col min="4" max="4" width="11.81640625" style="34" customWidth="1"/>
    <col min="5" max="5" width="11.1796875" style="34" customWidth="1"/>
    <col min="6" max="6" width="18.36328125" style="33" customWidth="1"/>
    <col min="7" max="7" width="11.90625" style="32" customWidth="1"/>
    <col min="8" max="16384" width="8.81640625" style="27"/>
  </cols>
  <sheetData>
    <row r="1" spans="1:7" x14ac:dyDescent="0.3">
      <c r="A1" s="12" t="s">
        <v>85</v>
      </c>
      <c r="B1" s="13" t="s">
        <v>1</v>
      </c>
      <c r="C1" s="13" t="s">
        <v>89</v>
      </c>
      <c r="D1" s="14" t="s">
        <v>2</v>
      </c>
      <c r="E1" s="14" t="s">
        <v>3</v>
      </c>
      <c r="F1" s="12" t="s">
        <v>78</v>
      </c>
      <c r="G1" s="4" t="s">
        <v>98</v>
      </c>
    </row>
    <row r="2" spans="1:7" x14ac:dyDescent="0.3">
      <c r="A2" s="28" t="e">
        <f>A1+1</f>
        <v>#VALUE!</v>
      </c>
      <c r="B2" s="29" t="s">
        <v>18</v>
      </c>
      <c r="C2" s="29" t="s">
        <v>17</v>
      </c>
      <c r="D2" s="30" t="s">
        <v>88</v>
      </c>
      <c r="E2" s="31" t="s">
        <v>6</v>
      </c>
      <c r="F2" s="28">
        <v>22</v>
      </c>
      <c r="G2" s="32">
        <v>16</v>
      </c>
    </row>
    <row r="3" spans="1:7" x14ac:dyDescent="0.3">
      <c r="A3" s="28" t="e">
        <f>A2+1</f>
        <v>#VALUE!</v>
      </c>
      <c r="B3" s="29" t="s">
        <v>28</v>
      </c>
      <c r="C3" s="29" t="s">
        <v>27</v>
      </c>
      <c r="D3" s="30" t="s">
        <v>88</v>
      </c>
      <c r="E3" s="31" t="s">
        <v>6</v>
      </c>
      <c r="F3" s="28">
        <v>21</v>
      </c>
      <c r="G3" s="32">
        <v>17</v>
      </c>
    </row>
    <row r="4" spans="1:7" x14ac:dyDescent="0.3">
      <c r="A4" s="28" t="e">
        <f>A3+1</f>
        <v>#VALUE!</v>
      </c>
      <c r="B4" s="29" t="s">
        <v>57</v>
      </c>
      <c r="C4" s="29" t="s">
        <v>56</v>
      </c>
      <c r="D4" s="30" t="s">
        <v>88</v>
      </c>
      <c r="E4" s="31" t="s">
        <v>6</v>
      </c>
      <c r="F4" s="28">
        <v>23</v>
      </c>
      <c r="G4" s="32">
        <v>18</v>
      </c>
    </row>
    <row r="5" spans="1:7" x14ac:dyDescent="0.3">
      <c r="A5" s="28" t="e">
        <f>A4+1</f>
        <v>#VALUE!</v>
      </c>
      <c r="B5" s="29" t="s">
        <v>51</v>
      </c>
      <c r="C5" s="29" t="s">
        <v>50</v>
      </c>
      <c r="D5" s="30" t="s">
        <v>88</v>
      </c>
      <c r="E5" s="31" t="s">
        <v>6</v>
      </c>
      <c r="F5" s="28">
        <v>25</v>
      </c>
      <c r="G5" s="32">
        <v>19</v>
      </c>
    </row>
    <row r="6" spans="1:7" x14ac:dyDescent="0.3">
      <c r="A6" s="28" t="e">
        <f>A5+1</f>
        <v>#VALUE!</v>
      </c>
      <c r="B6" s="29" t="s">
        <v>77</v>
      </c>
      <c r="C6" s="29" t="s">
        <v>76</v>
      </c>
      <c r="D6" s="30" t="s">
        <v>88</v>
      </c>
      <c r="E6" s="31" t="s">
        <v>6</v>
      </c>
      <c r="F6" s="28">
        <v>20</v>
      </c>
      <c r="G6" s="32">
        <v>19</v>
      </c>
    </row>
    <row r="7" spans="1:7" x14ac:dyDescent="0.3">
      <c r="A7" s="28">
        <v>1</v>
      </c>
      <c r="B7" s="29" t="s">
        <v>37</v>
      </c>
      <c r="C7" s="29" t="s">
        <v>36</v>
      </c>
      <c r="D7" s="30" t="s">
        <v>88</v>
      </c>
      <c r="E7" s="31" t="s">
        <v>6</v>
      </c>
      <c r="F7" s="28">
        <v>24</v>
      </c>
      <c r="G7" s="32">
        <v>20</v>
      </c>
    </row>
    <row r="8" spans="1:7" x14ac:dyDescent="0.3">
      <c r="A8" s="28">
        <f>A7+1</f>
        <v>2</v>
      </c>
      <c r="B8" s="29" t="s">
        <v>49</v>
      </c>
      <c r="C8" s="29" t="s">
        <v>48</v>
      </c>
      <c r="D8" s="30" t="s">
        <v>88</v>
      </c>
      <c r="E8" s="31" t="s">
        <v>6</v>
      </c>
      <c r="F8" s="28">
        <v>26</v>
      </c>
      <c r="G8" s="32">
        <v>20</v>
      </c>
    </row>
    <row r="9" spans="1:7" x14ac:dyDescent="0.3">
      <c r="A9" s="28">
        <f>A8+1</f>
        <v>3</v>
      </c>
      <c r="B9" s="29" t="s">
        <v>14</v>
      </c>
      <c r="C9" s="29" t="s">
        <v>13</v>
      </c>
      <c r="D9" s="30" t="s">
        <v>88</v>
      </c>
      <c r="E9" s="31" t="s">
        <v>6</v>
      </c>
      <c r="F9" s="28">
        <v>25</v>
      </c>
      <c r="G9" s="32">
        <v>20</v>
      </c>
    </row>
    <row r="10" spans="1:7" x14ac:dyDescent="0.3">
      <c r="A10" s="28">
        <f>A9+1</f>
        <v>4</v>
      </c>
      <c r="B10" s="29" t="s">
        <v>43</v>
      </c>
      <c r="C10" s="29" t="s">
        <v>42</v>
      </c>
      <c r="D10" s="30" t="s">
        <v>88</v>
      </c>
      <c r="E10" s="31" t="s">
        <v>6</v>
      </c>
      <c r="F10" s="28">
        <v>25</v>
      </c>
      <c r="G10" s="32">
        <v>20</v>
      </c>
    </row>
    <row r="11" spans="1:7" x14ac:dyDescent="0.3">
      <c r="A11" s="28">
        <f>A10+1</f>
        <v>5</v>
      </c>
      <c r="B11" s="29" t="s">
        <v>63</v>
      </c>
      <c r="C11" s="29" t="s">
        <v>62</v>
      </c>
      <c r="D11" s="30" t="s">
        <v>88</v>
      </c>
      <c r="E11" s="31" t="s">
        <v>6</v>
      </c>
      <c r="F11" s="28">
        <v>19</v>
      </c>
      <c r="G11" s="32">
        <v>21</v>
      </c>
    </row>
    <row r="12" spans="1:7" x14ac:dyDescent="0.3">
      <c r="A12" s="28">
        <f>A11+1</f>
        <v>6</v>
      </c>
      <c r="B12" s="29" t="s">
        <v>20</v>
      </c>
      <c r="C12" s="29" t="s">
        <v>19</v>
      </c>
      <c r="D12" s="30" t="s">
        <v>88</v>
      </c>
      <c r="E12" s="31" t="s">
        <v>6</v>
      </c>
      <c r="F12" s="28">
        <v>20</v>
      </c>
      <c r="G12" s="32">
        <v>21</v>
      </c>
    </row>
    <row r="13" spans="1:7" x14ac:dyDescent="0.3">
      <c r="A13" s="28">
        <f>A12+1</f>
        <v>7</v>
      </c>
      <c r="B13" s="29" t="s">
        <v>24</v>
      </c>
      <c r="C13" s="29" t="s">
        <v>23</v>
      </c>
      <c r="D13" s="30" t="s">
        <v>88</v>
      </c>
      <c r="E13" s="31" t="s">
        <v>6</v>
      </c>
      <c r="F13" s="28">
        <v>25</v>
      </c>
      <c r="G13" s="32">
        <v>21</v>
      </c>
    </row>
    <row r="14" spans="1:7" x14ac:dyDescent="0.3">
      <c r="A14" s="28">
        <f>A13+1</f>
        <v>8</v>
      </c>
      <c r="B14" s="29" t="s">
        <v>61</v>
      </c>
      <c r="C14" s="29" t="s">
        <v>60</v>
      </c>
      <c r="D14" s="30" t="s">
        <v>88</v>
      </c>
      <c r="E14" s="31" t="s">
        <v>6</v>
      </c>
      <c r="F14" s="28">
        <v>15</v>
      </c>
      <c r="G14" s="32">
        <v>21</v>
      </c>
    </row>
    <row r="15" spans="1:7" x14ac:dyDescent="0.3">
      <c r="A15" s="28">
        <f>A14+1</f>
        <v>9</v>
      </c>
      <c r="B15" s="29" t="s">
        <v>55</v>
      </c>
      <c r="C15" s="29" t="s">
        <v>54</v>
      </c>
      <c r="D15" s="30" t="s">
        <v>88</v>
      </c>
      <c r="E15" s="31" t="s">
        <v>6</v>
      </c>
      <c r="F15" s="28">
        <v>20</v>
      </c>
      <c r="G15" s="32">
        <v>22</v>
      </c>
    </row>
    <row r="16" spans="1:7" x14ac:dyDescent="0.3">
      <c r="A16" s="28">
        <f>A15+1</f>
        <v>10</v>
      </c>
      <c r="B16" s="29" t="s">
        <v>26</v>
      </c>
      <c r="C16" s="29" t="s">
        <v>25</v>
      </c>
      <c r="D16" s="30" t="s">
        <v>88</v>
      </c>
      <c r="E16" s="31" t="s">
        <v>6</v>
      </c>
      <c r="F16" s="28">
        <v>15</v>
      </c>
      <c r="G16" s="32">
        <v>22</v>
      </c>
    </row>
    <row r="17" spans="1:7" x14ac:dyDescent="0.3">
      <c r="A17" s="28">
        <f>A16+1</f>
        <v>11</v>
      </c>
      <c r="B17" s="29" t="s">
        <v>75</v>
      </c>
      <c r="C17" s="29" t="s">
        <v>74</v>
      </c>
      <c r="D17" s="30" t="s">
        <v>88</v>
      </c>
      <c r="E17" s="31" t="s">
        <v>6</v>
      </c>
      <c r="F17" s="28">
        <v>18</v>
      </c>
      <c r="G17" s="32">
        <v>23</v>
      </c>
    </row>
    <row r="18" spans="1:7" x14ac:dyDescent="0.3">
      <c r="A18" s="28">
        <f>A17+1</f>
        <v>12</v>
      </c>
      <c r="B18" s="29" t="s">
        <v>10</v>
      </c>
      <c r="C18" s="29" t="s">
        <v>9</v>
      </c>
      <c r="D18" s="30" t="s">
        <v>88</v>
      </c>
      <c r="E18" s="31" t="s">
        <v>6</v>
      </c>
      <c r="F18" s="28">
        <v>21</v>
      </c>
      <c r="G18" s="32">
        <v>24</v>
      </c>
    </row>
    <row r="19" spans="1:7" x14ac:dyDescent="0.3">
      <c r="A19" s="28">
        <f>A18+1</f>
        <v>13</v>
      </c>
      <c r="B19" s="29" t="s">
        <v>30</v>
      </c>
      <c r="C19" s="29" t="s">
        <v>29</v>
      </c>
      <c r="D19" s="30" t="s">
        <v>88</v>
      </c>
      <c r="E19" s="31" t="s">
        <v>6</v>
      </c>
      <c r="F19" s="28">
        <v>20</v>
      </c>
      <c r="G19" s="32">
        <v>24</v>
      </c>
    </row>
    <row r="20" spans="1:7" x14ac:dyDescent="0.3">
      <c r="F20" s="33">
        <f>AVERAGE(F1:F19)</f>
        <v>21.333333333333332</v>
      </c>
      <c r="G20" s="36">
        <f>AVERAGE(G1:G19)</f>
        <v>20.444444444444443</v>
      </c>
    </row>
    <row r="21" spans="1:7" x14ac:dyDescent="0.3">
      <c r="A21" s="28">
        <f>A20+1</f>
        <v>1</v>
      </c>
      <c r="B21" s="29" t="s">
        <v>5</v>
      </c>
      <c r="C21" s="29" t="s">
        <v>4</v>
      </c>
      <c r="D21" s="30" t="s">
        <v>88</v>
      </c>
      <c r="E21" s="31" t="s">
        <v>6</v>
      </c>
      <c r="F21" s="28">
        <v>18</v>
      </c>
      <c r="G21" s="32">
        <v>25</v>
      </c>
    </row>
    <row r="22" spans="1:7" x14ac:dyDescent="0.3">
      <c r="A22" s="28">
        <f>A21+1</f>
        <v>2</v>
      </c>
      <c r="B22" s="29" t="s">
        <v>35</v>
      </c>
      <c r="C22" s="29" t="s">
        <v>79</v>
      </c>
      <c r="D22" s="30" t="s">
        <v>88</v>
      </c>
      <c r="E22" s="31" t="s">
        <v>6</v>
      </c>
      <c r="F22" s="28">
        <v>16</v>
      </c>
      <c r="G22" s="32">
        <v>26</v>
      </c>
    </row>
    <row r="23" spans="1:7" x14ac:dyDescent="0.3">
      <c r="A23" s="28">
        <f>A22+1</f>
        <v>3</v>
      </c>
      <c r="B23" s="29" t="s">
        <v>65</v>
      </c>
      <c r="C23" s="29" t="s">
        <v>64</v>
      </c>
      <c r="D23" s="30" t="s">
        <v>88</v>
      </c>
      <c r="E23" s="31" t="s">
        <v>6</v>
      </c>
      <c r="F23" s="28">
        <v>26</v>
      </c>
      <c r="G23" s="32">
        <v>27</v>
      </c>
    </row>
    <row r="24" spans="1:7" x14ac:dyDescent="0.3">
      <c r="A24" s="28">
        <f>A23+1</f>
        <v>4</v>
      </c>
      <c r="B24" s="29" t="s">
        <v>47</v>
      </c>
      <c r="C24" s="29" t="s">
        <v>46</v>
      </c>
      <c r="D24" s="30" t="s">
        <v>88</v>
      </c>
      <c r="E24" s="31" t="s">
        <v>6</v>
      </c>
      <c r="F24" s="28">
        <v>22</v>
      </c>
      <c r="G24" s="32">
        <v>27</v>
      </c>
    </row>
    <row r="25" spans="1:7" x14ac:dyDescent="0.3">
      <c r="A25" s="28">
        <f>A24+1</f>
        <v>5</v>
      </c>
      <c r="B25" s="29" t="s">
        <v>53</v>
      </c>
      <c r="C25" s="29" t="s">
        <v>52</v>
      </c>
      <c r="D25" s="30" t="s">
        <v>88</v>
      </c>
      <c r="E25" s="31" t="s">
        <v>6</v>
      </c>
      <c r="F25" s="28">
        <v>15</v>
      </c>
      <c r="G25" s="32">
        <v>27</v>
      </c>
    </row>
    <row r="26" spans="1:7" x14ac:dyDescent="0.3">
      <c r="A26" s="28">
        <f>A25+1</f>
        <v>6</v>
      </c>
      <c r="B26" s="29" t="s">
        <v>32</v>
      </c>
      <c r="C26" s="29" t="s">
        <v>31</v>
      </c>
      <c r="D26" s="30" t="s">
        <v>88</v>
      </c>
      <c r="E26" s="31" t="s">
        <v>6</v>
      </c>
      <c r="F26" s="28">
        <v>20</v>
      </c>
      <c r="G26" s="32">
        <v>27</v>
      </c>
    </row>
    <row r="27" spans="1:7" x14ac:dyDescent="0.3">
      <c r="A27" s="28">
        <f>A26+1</f>
        <v>7</v>
      </c>
      <c r="B27" s="29" t="s">
        <v>67</v>
      </c>
      <c r="C27" s="29" t="s">
        <v>66</v>
      </c>
      <c r="D27" s="30" t="s">
        <v>88</v>
      </c>
      <c r="E27" s="31" t="s">
        <v>6</v>
      </c>
      <c r="F27" s="28">
        <v>19</v>
      </c>
      <c r="G27" s="32">
        <v>28</v>
      </c>
    </row>
    <row r="28" spans="1:7" x14ac:dyDescent="0.3">
      <c r="A28" s="28">
        <f>A27+1</f>
        <v>8</v>
      </c>
      <c r="B28" s="29" t="s">
        <v>45</v>
      </c>
      <c r="C28" s="29" t="s">
        <v>44</v>
      </c>
      <c r="D28" s="30" t="s">
        <v>88</v>
      </c>
      <c r="E28" s="31" t="s">
        <v>6</v>
      </c>
      <c r="F28" s="28">
        <v>25</v>
      </c>
      <c r="G28" s="32">
        <v>28</v>
      </c>
    </row>
    <row r="29" spans="1:7" x14ac:dyDescent="0.3">
      <c r="A29" s="28">
        <f>A28+1</f>
        <v>9</v>
      </c>
      <c r="B29" s="29" t="s">
        <v>39</v>
      </c>
      <c r="C29" s="29" t="s">
        <v>38</v>
      </c>
      <c r="D29" s="30" t="s">
        <v>88</v>
      </c>
      <c r="E29" s="31" t="s">
        <v>6</v>
      </c>
      <c r="F29" s="28">
        <v>22</v>
      </c>
      <c r="G29" s="32">
        <v>29</v>
      </c>
    </row>
    <row r="30" spans="1:7" x14ac:dyDescent="0.3">
      <c r="A30" s="28">
        <f>A29+1</f>
        <v>10</v>
      </c>
      <c r="B30" s="29" t="s">
        <v>34</v>
      </c>
      <c r="C30" s="29" t="s">
        <v>33</v>
      </c>
      <c r="D30" s="30" t="s">
        <v>88</v>
      </c>
      <c r="E30" s="31" t="s">
        <v>6</v>
      </c>
      <c r="F30" s="28">
        <v>21</v>
      </c>
      <c r="G30" s="32">
        <v>29</v>
      </c>
    </row>
    <row r="31" spans="1:7" x14ac:dyDescent="0.3">
      <c r="A31" s="28">
        <f>A30+1</f>
        <v>11</v>
      </c>
      <c r="B31" s="29" t="s">
        <v>41</v>
      </c>
      <c r="C31" s="29" t="s">
        <v>40</v>
      </c>
      <c r="D31" s="30" t="s">
        <v>88</v>
      </c>
      <c r="E31" s="31" t="s">
        <v>6</v>
      </c>
      <c r="F31" s="28">
        <v>26</v>
      </c>
      <c r="G31" s="32">
        <v>29</v>
      </c>
    </row>
    <row r="32" spans="1:7" x14ac:dyDescent="0.3">
      <c r="A32" s="28">
        <f>A31+1</f>
        <v>12</v>
      </c>
      <c r="B32" s="29" t="s">
        <v>16</v>
      </c>
      <c r="C32" s="29" t="s">
        <v>15</v>
      </c>
      <c r="D32" s="30" t="s">
        <v>88</v>
      </c>
      <c r="E32" s="31" t="s">
        <v>6</v>
      </c>
      <c r="F32" s="28">
        <v>23</v>
      </c>
      <c r="G32" s="32">
        <v>29</v>
      </c>
    </row>
    <row r="33" spans="1:9" x14ac:dyDescent="0.3">
      <c r="A33" s="28">
        <f>A32+1</f>
        <v>13</v>
      </c>
      <c r="B33" s="29" t="s">
        <v>22</v>
      </c>
      <c r="C33" s="29" t="s">
        <v>21</v>
      </c>
      <c r="D33" s="30" t="s">
        <v>88</v>
      </c>
      <c r="E33" s="31" t="s">
        <v>6</v>
      </c>
      <c r="F33" s="28">
        <v>25</v>
      </c>
      <c r="G33" s="32">
        <v>30</v>
      </c>
      <c r="I33" s="27">
        <f>SLOPE(G28:G64,F28:F64)</f>
        <v>-5.4909720504575786E-2</v>
      </c>
    </row>
    <row r="34" spans="1:9" x14ac:dyDescent="0.3">
      <c r="A34" s="28">
        <f>A33+1</f>
        <v>14</v>
      </c>
      <c r="B34" s="29" t="s">
        <v>8</v>
      </c>
      <c r="C34" s="29" t="s">
        <v>7</v>
      </c>
      <c r="D34" s="30" t="s">
        <v>88</v>
      </c>
      <c r="E34" s="31" t="s">
        <v>6</v>
      </c>
      <c r="F34" s="28">
        <v>21</v>
      </c>
      <c r="G34" s="32">
        <v>30</v>
      </c>
    </row>
    <row r="35" spans="1:9" x14ac:dyDescent="0.3">
      <c r="A35" s="28">
        <f>A34+1</f>
        <v>15</v>
      </c>
      <c r="B35" s="29" t="s">
        <v>71</v>
      </c>
      <c r="C35" s="29" t="s">
        <v>70</v>
      </c>
      <c r="D35" s="30" t="s">
        <v>88</v>
      </c>
      <c r="E35" s="31" t="s">
        <v>6</v>
      </c>
      <c r="F35" s="28">
        <v>19</v>
      </c>
      <c r="G35" s="32">
        <v>30</v>
      </c>
    </row>
    <row r="36" spans="1:9" x14ac:dyDescent="0.3">
      <c r="A36" s="28">
        <f>A35+1</f>
        <v>16</v>
      </c>
      <c r="B36" s="29" t="s">
        <v>73</v>
      </c>
      <c r="C36" s="29" t="s">
        <v>72</v>
      </c>
      <c r="D36" s="30" t="s">
        <v>88</v>
      </c>
      <c r="E36" s="31" t="s">
        <v>6</v>
      </c>
      <c r="F36" s="28">
        <v>5</v>
      </c>
      <c r="G36" s="32">
        <v>30</v>
      </c>
    </row>
    <row r="37" spans="1:9" x14ac:dyDescent="0.3">
      <c r="A37" s="28">
        <f>A36+1</f>
        <v>17</v>
      </c>
      <c r="B37" s="29" t="s">
        <v>59</v>
      </c>
      <c r="C37" s="29" t="s">
        <v>58</v>
      </c>
      <c r="D37" s="30" t="s">
        <v>88</v>
      </c>
      <c r="E37" s="31" t="s">
        <v>6</v>
      </c>
      <c r="F37" s="28">
        <v>19</v>
      </c>
      <c r="G37" s="32">
        <v>30</v>
      </c>
    </row>
    <row r="38" spans="1:9" x14ac:dyDescent="0.3">
      <c r="A38" s="28">
        <f>A37+1</f>
        <v>18</v>
      </c>
      <c r="B38" s="29" t="s">
        <v>69</v>
      </c>
      <c r="C38" s="29" t="s">
        <v>68</v>
      </c>
      <c r="D38" s="30" t="s">
        <v>88</v>
      </c>
      <c r="E38" s="31" t="s">
        <v>6</v>
      </c>
      <c r="F38" s="28">
        <v>23</v>
      </c>
      <c r="G38" s="32">
        <v>30</v>
      </c>
    </row>
    <row r="39" spans="1:9" x14ac:dyDescent="0.3">
      <c r="A39" s="28">
        <f>A38+1</f>
        <v>19</v>
      </c>
      <c r="B39" s="29" t="s">
        <v>12</v>
      </c>
      <c r="C39" s="29" t="s">
        <v>11</v>
      </c>
      <c r="D39" s="30" t="s">
        <v>88</v>
      </c>
      <c r="E39" s="31" t="s">
        <v>6</v>
      </c>
      <c r="F39" s="28">
        <v>18</v>
      </c>
      <c r="G39" s="33">
        <v>30</v>
      </c>
    </row>
    <row r="40" spans="1:9" x14ac:dyDescent="0.3">
      <c r="B40" s="29"/>
    </row>
  </sheetData>
  <autoFilter ref="A1:I1" xr:uid="{00000000-0001-0000-0200-000000000000}">
    <sortState xmlns:xlrd2="http://schemas.microsoft.com/office/spreadsheetml/2017/richdata2" ref="A2:I39">
      <sortCondition ref="G1"/>
    </sortState>
  </autoFilter>
  <sortState xmlns:xlrd2="http://schemas.microsoft.com/office/spreadsheetml/2017/richdata2" ref="A2:G38">
    <sortCondition ref="A1:A38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"/>
  <sheetViews>
    <sheetView workbookViewId="0">
      <selection activeCell="I6" sqref="I6"/>
    </sheetView>
  </sheetViews>
  <sheetFormatPr defaultRowHeight="14.5" x14ac:dyDescent="0.35"/>
  <cols>
    <col min="2" max="2" width="14.36328125" customWidth="1"/>
    <col min="3" max="3" width="16" customWidth="1"/>
  </cols>
  <sheetData>
    <row r="1" spans="1:9" x14ac:dyDescent="0.35">
      <c r="A1" t="s">
        <v>99</v>
      </c>
    </row>
    <row r="2" spans="1:9" ht="15" thickBot="1" x14ac:dyDescent="0.4"/>
    <row r="3" spans="1:9" x14ac:dyDescent="0.35">
      <c r="A3" s="21" t="s">
        <v>100</v>
      </c>
      <c r="B3" s="21"/>
    </row>
    <row r="4" spans="1:9" x14ac:dyDescent="0.35">
      <c r="A4" s="18" t="s">
        <v>101</v>
      </c>
      <c r="B4" s="18">
        <v>0.60154512722188025</v>
      </c>
    </row>
    <row r="5" spans="1:9" x14ac:dyDescent="0.35">
      <c r="A5" s="18" t="s">
        <v>102</v>
      </c>
      <c r="B5" s="18">
        <v>0.36185654008438806</v>
      </c>
    </row>
    <row r="6" spans="1:9" x14ac:dyDescent="0.35">
      <c r="A6" s="18" t="s">
        <v>103</v>
      </c>
      <c r="B6" s="18">
        <v>0.3430876147927524</v>
      </c>
    </row>
    <row r="7" spans="1:9" x14ac:dyDescent="0.35">
      <c r="A7" s="18" t="s">
        <v>104</v>
      </c>
      <c r="B7" s="18">
        <v>2.1090839940878712</v>
      </c>
    </row>
    <row r="8" spans="1:9" ht="15" thickBot="1" x14ac:dyDescent="0.4">
      <c r="A8" s="19" t="s">
        <v>105</v>
      </c>
      <c r="B8" s="19">
        <v>36</v>
      </c>
    </row>
    <row r="10" spans="1:9" ht="15" thickBot="1" x14ac:dyDescent="0.4">
      <c r="A10" t="s">
        <v>106</v>
      </c>
    </row>
    <row r="11" spans="1:9" x14ac:dyDescent="0.35">
      <c r="A11" s="20"/>
      <c r="B11" s="20" t="s">
        <v>110</v>
      </c>
      <c r="C11" s="20" t="s">
        <v>111</v>
      </c>
      <c r="D11" s="20" t="s">
        <v>112</v>
      </c>
      <c r="E11" s="20" t="s">
        <v>113</v>
      </c>
      <c r="F11" s="20" t="s">
        <v>114</v>
      </c>
    </row>
    <row r="12" spans="1:9" x14ac:dyDescent="0.35">
      <c r="A12" s="18" t="s">
        <v>107</v>
      </c>
      <c r="B12" s="18">
        <v>1</v>
      </c>
      <c r="C12" s="18">
        <v>85.759999999999962</v>
      </c>
      <c r="D12" s="18">
        <v>85.759999999999962</v>
      </c>
      <c r="E12" s="18">
        <v>19.279555673102344</v>
      </c>
      <c r="F12" s="18">
        <v>1.0425764156487274E-4</v>
      </c>
    </row>
    <row r="13" spans="1:9" x14ac:dyDescent="0.35">
      <c r="A13" s="18" t="s">
        <v>108</v>
      </c>
      <c r="B13" s="18">
        <v>34</v>
      </c>
      <c r="C13" s="18">
        <v>151.24</v>
      </c>
      <c r="D13" s="18">
        <v>4.4482352941176471</v>
      </c>
      <c r="E13" s="18"/>
      <c r="F13" s="18"/>
    </row>
    <row r="14" spans="1:9" ht="15" thickBot="1" x14ac:dyDescent="0.4">
      <c r="A14" s="19" t="s">
        <v>97</v>
      </c>
      <c r="B14" s="19">
        <v>35</v>
      </c>
      <c r="C14" s="19">
        <v>236.99999999999997</v>
      </c>
      <c r="D14" s="19"/>
      <c r="E14" s="19"/>
      <c r="F14" s="19"/>
    </row>
    <row r="15" spans="1:9" ht="15" thickBot="1" x14ac:dyDescent="0.4"/>
    <row r="16" spans="1:9" x14ac:dyDescent="0.35">
      <c r="A16" s="20"/>
      <c r="B16" s="20" t="s">
        <v>115</v>
      </c>
      <c r="C16" s="20" t="s">
        <v>104</v>
      </c>
      <c r="D16" s="20" t="s">
        <v>116</v>
      </c>
      <c r="E16" s="20" t="s">
        <v>117</v>
      </c>
      <c r="F16" s="20" t="s">
        <v>118</v>
      </c>
      <c r="G16" s="20" t="s">
        <v>119</v>
      </c>
      <c r="H16" s="20" t="s">
        <v>120</v>
      </c>
      <c r="I16" s="20" t="s">
        <v>121</v>
      </c>
    </row>
    <row r="17" spans="1:9" x14ac:dyDescent="0.35">
      <c r="A17" s="18" t="s">
        <v>109</v>
      </c>
      <c r="B17" s="18">
        <v>8.0600000000000023</v>
      </c>
      <c r="C17" s="18">
        <v>2.7795660060049601</v>
      </c>
      <c r="D17" s="18">
        <v>2.8997332614470102</v>
      </c>
      <c r="E17" s="18">
        <v>6.500933032241237E-3</v>
      </c>
      <c r="F17" s="18">
        <v>2.4112422779144493</v>
      </c>
      <c r="G17" s="18">
        <v>13.708757722085554</v>
      </c>
      <c r="H17" s="18">
        <v>2.4112422779144493</v>
      </c>
      <c r="I17" s="18">
        <v>13.708757722085554</v>
      </c>
    </row>
    <row r="18" spans="1:9" ht="15" thickBot="1" x14ac:dyDescent="0.4">
      <c r="A18" s="19">
        <v>30</v>
      </c>
      <c r="B18" s="19">
        <v>0.48</v>
      </c>
      <c r="C18" s="19">
        <v>0.10931826416349213</v>
      </c>
      <c r="D18" s="19">
        <v>4.3908490833894938</v>
      </c>
      <c r="E18" s="19">
        <v>1.0425764156487236E-4</v>
      </c>
      <c r="F18" s="19">
        <v>0.25783855914036791</v>
      </c>
      <c r="G18" s="19">
        <v>0.70216144085963206</v>
      </c>
      <c r="H18" s="19">
        <v>0.25783855914036791</v>
      </c>
      <c r="I18" s="19">
        <v>0.70216144085963206</v>
      </c>
    </row>
    <row r="22" spans="1:9" x14ac:dyDescent="0.35">
      <c r="A22" t="s">
        <v>122</v>
      </c>
      <c r="E22" t="s">
        <v>126</v>
      </c>
    </row>
    <row r="23" spans="1:9" ht="15" thickBot="1" x14ac:dyDescent="0.4"/>
    <row r="24" spans="1:9" x14ac:dyDescent="0.35">
      <c r="A24" s="20" t="s">
        <v>123</v>
      </c>
      <c r="B24" s="20" t="s">
        <v>124</v>
      </c>
      <c r="C24" s="20" t="s">
        <v>125</v>
      </c>
      <c r="E24" s="20" t="s">
        <v>127</v>
      </c>
      <c r="F24" s="20">
        <v>23</v>
      </c>
    </row>
    <row r="25" spans="1:9" x14ac:dyDescent="0.35">
      <c r="A25" s="18">
        <v>1</v>
      </c>
      <c r="B25" s="18">
        <v>18.14</v>
      </c>
      <c r="C25" s="18">
        <v>-1.1400000000000006</v>
      </c>
      <c r="E25" s="18">
        <v>1.3888888888888888</v>
      </c>
      <c r="F25" s="18">
        <v>14</v>
      </c>
    </row>
    <row r="26" spans="1:9" x14ac:dyDescent="0.35">
      <c r="A26" s="18">
        <v>2</v>
      </c>
      <c r="B26" s="18">
        <v>19.580000000000002</v>
      </c>
      <c r="C26" s="18">
        <v>0.41999999999999815</v>
      </c>
      <c r="E26" s="18">
        <v>4.1666666666666661</v>
      </c>
      <c r="F26" s="18">
        <v>17</v>
      </c>
    </row>
    <row r="27" spans="1:9" x14ac:dyDescent="0.35">
      <c r="A27" s="18">
        <v>3</v>
      </c>
      <c r="B27" s="18">
        <v>22.46</v>
      </c>
      <c r="C27" s="18">
        <v>3.5399999999999991</v>
      </c>
      <c r="E27" s="18">
        <v>6.9444444444444446</v>
      </c>
      <c r="F27" s="18">
        <v>17</v>
      </c>
    </row>
    <row r="28" spans="1:9" x14ac:dyDescent="0.35">
      <c r="A28" s="18">
        <v>4</v>
      </c>
      <c r="B28" s="18">
        <v>18.62</v>
      </c>
      <c r="C28" s="18">
        <v>-1.620000000000001</v>
      </c>
      <c r="E28" s="18">
        <v>9.7222222222222214</v>
      </c>
      <c r="F28" s="18">
        <v>17</v>
      </c>
    </row>
    <row r="29" spans="1:9" x14ac:dyDescent="0.35">
      <c r="A29" s="18">
        <v>5</v>
      </c>
      <c r="B29" s="18">
        <v>19.580000000000002</v>
      </c>
      <c r="C29" s="18">
        <v>3.4199999999999982</v>
      </c>
      <c r="E29" s="18">
        <v>12.5</v>
      </c>
      <c r="F29" s="18">
        <v>17</v>
      </c>
    </row>
    <row r="30" spans="1:9" x14ac:dyDescent="0.35">
      <c r="A30" s="18">
        <v>6</v>
      </c>
      <c r="B30" s="18">
        <v>18.14</v>
      </c>
      <c r="C30" s="18">
        <v>-0.14000000000000057</v>
      </c>
      <c r="E30" s="18">
        <v>15.277777777777779</v>
      </c>
      <c r="F30" s="18">
        <v>17</v>
      </c>
    </row>
    <row r="31" spans="1:9" x14ac:dyDescent="0.35">
      <c r="A31" s="18">
        <v>7</v>
      </c>
      <c r="B31" s="18">
        <v>19.580000000000002</v>
      </c>
      <c r="C31" s="18">
        <v>2.4199999999999982</v>
      </c>
      <c r="E31" s="18">
        <v>18.055555555555554</v>
      </c>
      <c r="F31" s="18">
        <v>18</v>
      </c>
    </row>
    <row r="32" spans="1:9" x14ac:dyDescent="0.35">
      <c r="A32" s="18">
        <v>8</v>
      </c>
      <c r="B32" s="18">
        <v>21.980000000000004</v>
      </c>
      <c r="C32" s="18">
        <v>-4.980000000000004</v>
      </c>
      <c r="E32" s="18">
        <v>20.833333333333332</v>
      </c>
      <c r="F32" s="18">
        <v>18</v>
      </c>
    </row>
    <row r="33" spans="1:6" x14ac:dyDescent="0.35">
      <c r="A33" s="18">
        <v>9</v>
      </c>
      <c r="B33" s="18">
        <v>17.660000000000004</v>
      </c>
      <c r="C33" s="18">
        <v>1.3399999999999963</v>
      </c>
      <c r="E33" s="18">
        <v>23.611111111111111</v>
      </c>
      <c r="F33" s="18">
        <v>18</v>
      </c>
    </row>
    <row r="34" spans="1:6" x14ac:dyDescent="0.35">
      <c r="A34" s="18">
        <v>10</v>
      </c>
      <c r="B34" s="18">
        <v>20.060000000000002</v>
      </c>
      <c r="C34" s="18">
        <v>1.9399999999999977</v>
      </c>
      <c r="E34" s="18">
        <v>26.388888888888889</v>
      </c>
      <c r="F34" s="18">
        <v>18</v>
      </c>
    </row>
    <row r="35" spans="1:6" x14ac:dyDescent="0.35">
      <c r="A35" s="18">
        <v>11</v>
      </c>
      <c r="B35" s="18">
        <v>20.060000000000002</v>
      </c>
      <c r="C35" s="18">
        <v>-2.0600000000000023</v>
      </c>
      <c r="E35" s="18">
        <v>29.166666666666668</v>
      </c>
      <c r="F35" s="18">
        <v>19</v>
      </c>
    </row>
    <row r="36" spans="1:6" x14ac:dyDescent="0.35">
      <c r="A36" s="18">
        <v>12</v>
      </c>
      <c r="B36" s="18">
        <v>22.46</v>
      </c>
      <c r="C36" s="18">
        <v>-1.4600000000000009</v>
      </c>
      <c r="E36" s="18">
        <v>31.944444444444443</v>
      </c>
      <c r="F36" s="18">
        <v>19</v>
      </c>
    </row>
    <row r="37" spans="1:6" x14ac:dyDescent="0.35">
      <c r="A37" s="18">
        <v>13</v>
      </c>
      <c r="B37" s="18">
        <v>20.540000000000003</v>
      </c>
      <c r="C37" s="18">
        <v>-1.5400000000000027</v>
      </c>
      <c r="E37" s="18">
        <v>34.722222222222214</v>
      </c>
      <c r="F37" s="18">
        <v>19</v>
      </c>
    </row>
    <row r="38" spans="1:6" x14ac:dyDescent="0.35">
      <c r="A38" s="18">
        <v>14</v>
      </c>
      <c r="B38" s="18">
        <v>20.060000000000002</v>
      </c>
      <c r="C38" s="18">
        <v>2.9399999999999977</v>
      </c>
      <c r="E38" s="18">
        <v>37.499999999999993</v>
      </c>
      <c r="F38" s="18">
        <v>19</v>
      </c>
    </row>
    <row r="39" spans="1:6" x14ac:dyDescent="0.35">
      <c r="A39" s="18">
        <v>15</v>
      </c>
      <c r="B39" s="18">
        <v>19.100000000000001</v>
      </c>
      <c r="C39" s="18">
        <v>-0.10000000000000142</v>
      </c>
      <c r="E39" s="18">
        <v>40.277777777777771</v>
      </c>
      <c r="F39" s="18">
        <v>19</v>
      </c>
    </row>
    <row r="40" spans="1:6" x14ac:dyDescent="0.35">
      <c r="A40" s="18">
        <v>16</v>
      </c>
      <c r="B40" s="18">
        <v>20.060000000000002</v>
      </c>
      <c r="C40" s="18">
        <v>-1.0600000000000023</v>
      </c>
      <c r="E40" s="18">
        <v>43.05555555555555</v>
      </c>
      <c r="F40" s="18">
        <v>19</v>
      </c>
    </row>
    <row r="41" spans="1:6" x14ac:dyDescent="0.35">
      <c r="A41" s="18">
        <v>17</v>
      </c>
      <c r="B41" s="18">
        <v>21.5</v>
      </c>
      <c r="C41" s="18">
        <v>-1.5</v>
      </c>
      <c r="E41" s="18">
        <v>45.833333333333329</v>
      </c>
      <c r="F41" s="18">
        <v>20</v>
      </c>
    </row>
    <row r="42" spans="1:6" x14ac:dyDescent="0.35">
      <c r="A42" s="18">
        <v>18</v>
      </c>
      <c r="B42" s="18">
        <v>18.14</v>
      </c>
      <c r="C42" s="18">
        <v>-1.1400000000000006</v>
      </c>
      <c r="E42" s="18">
        <v>48.611111111111107</v>
      </c>
      <c r="F42" s="18">
        <v>20</v>
      </c>
    </row>
    <row r="43" spans="1:6" x14ac:dyDescent="0.35">
      <c r="A43" s="18">
        <v>19</v>
      </c>
      <c r="B43" s="18">
        <v>21.020000000000003</v>
      </c>
      <c r="C43" s="18">
        <v>0.97999999999999687</v>
      </c>
      <c r="E43" s="18">
        <v>51.388888888888886</v>
      </c>
      <c r="F43" s="18">
        <v>20</v>
      </c>
    </row>
    <row r="44" spans="1:6" x14ac:dyDescent="0.35">
      <c r="A44" s="18">
        <v>20</v>
      </c>
      <c r="B44" s="18">
        <v>22.46</v>
      </c>
      <c r="C44" s="18">
        <v>0.53999999999999915</v>
      </c>
      <c r="E44" s="18">
        <v>54.166666666666664</v>
      </c>
      <c r="F44" s="18">
        <v>21</v>
      </c>
    </row>
    <row r="45" spans="1:6" x14ac:dyDescent="0.35">
      <c r="A45" s="18">
        <v>21</v>
      </c>
      <c r="B45" s="18">
        <v>18.62</v>
      </c>
      <c r="C45" s="18">
        <v>0.37999999999999901</v>
      </c>
      <c r="E45" s="18">
        <v>56.944444444444443</v>
      </c>
      <c r="F45" s="18">
        <v>21</v>
      </c>
    </row>
    <row r="46" spans="1:6" x14ac:dyDescent="0.35">
      <c r="A46" s="18">
        <v>22</v>
      </c>
      <c r="B46" s="18">
        <v>17.660000000000004</v>
      </c>
      <c r="C46" s="18">
        <v>-3.6600000000000037</v>
      </c>
      <c r="E46" s="18">
        <v>59.722222222222214</v>
      </c>
      <c r="F46" s="18">
        <v>21</v>
      </c>
    </row>
    <row r="47" spans="1:6" x14ac:dyDescent="0.35">
      <c r="A47" s="18">
        <v>23</v>
      </c>
      <c r="B47" s="18">
        <v>19.100000000000001</v>
      </c>
      <c r="C47" s="18">
        <v>1.8999999999999986</v>
      </c>
      <c r="E47" s="18">
        <v>62.499999999999993</v>
      </c>
      <c r="F47" s="18">
        <v>21</v>
      </c>
    </row>
    <row r="48" spans="1:6" x14ac:dyDescent="0.35">
      <c r="A48" s="18">
        <v>24</v>
      </c>
      <c r="B48" s="18">
        <v>21.020000000000003</v>
      </c>
      <c r="C48" s="18">
        <v>0.97999999999999687</v>
      </c>
      <c r="E48" s="18">
        <v>65.277777777777771</v>
      </c>
      <c r="F48" s="18">
        <v>22</v>
      </c>
    </row>
    <row r="49" spans="1:6" x14ac:dyDescent="0.35">
      <c r="A49" s="18">
        <v>25</v>
      </c>
      <c r="B49" s="18">
        <v>22.46</v>
      </c>
      <c r="C49" s="18">
        <v>-1.4600000000000009</v>
      </c>
      <c r="E49" s="18">
        <v>68.055555555555543</v>
      </c>
      <c r="F49" s="18">
        <v>22</v>
      </c>
    </row>
    <row r="50" spans="1:6" x14ac:dyDescent="0.35">
      <c r="A50" s="18">
        <v>26</v>
      </c>
      <c r="B50" s="18">
        <v>22.46</v>
      </c>
      <c r="C50" s="18">
        <v>-0.46000000000000085</v>
      </c>
      <c r="E50" s="18">
        <v>70.833333333333329</v>
      </c>
      <c r="F50" s="18">
        <v>22</v>
      </c>
    </row>
    <row r="51" spans="1:6" x14ac:dyDescent="0.35">
      <c r="A51" s="18">
        <v>27</v>
      </c>
      <c r="B51" s="18">
        <v>18.14</v>
      </c>
      <c r="C51" s="18">
        <v>-0.14000000000000057</v>
      </c>
      <c r="E51" s="18">
        <v>73.6111111111111</v>
      </c>
      <c r="F51" s="18">
        <v>22</v>
      </c>
    </row>
    <row r="52" spans="1:6" x14ac:dyDescent="0.35">
      <c r="A52" s="18">
        <v>28</v>
      </c>
      <c r="B52" s="18">
        <v>20.060000000000002</v>
      </c>
      <c r="C52" s="18">
        <v>1.9399999999999977</v>
      </c>
      <c r="E52" s="18">
        <v>76.388888888888886</v>
      </c>
      <c r="F52" s="18">
        <v>22</v>
      </c>
    </row>
    <row r="53" spans="1:6" x14ac:dyDescent="0.35">
      <c r="A53" s="18">
        <v>29</v>
      </c>
      <c r="B53" s="18">
        <v>18.14</v>
      </c>
      <c r="C53" s="18">
        <v>-0.14000000000000057</v>
      </c>
      <c r="E53" s="18">
        <v>79.166666666666657</v>
      </c>
      <c r="F53" s="18">
        <v>22</v>
      </c>
    </row>
    <row r="54" spans="1:6" x14ac:dyDescent="0.35">
      <c r="A54" s="18">
        <v>30</v>
      </c>
      <c r="B54" s="18">
        <v>21.020000000000003</v>
      </c>
      <c r="C54" s="18">
        <v>0.97999999999999687</v>
      </c>
      <c r="E54" s="18">
        <v>81.944444444444443</v>
      </c>
      <c r="F54" s="18">
        <v>22</v>
      </c>
    </row>
    <row r="55" spans="1:6" x14ac:dyDescent="0.35">
      <c r="A55" s="18">
        <v>31</v>
      </c>
      <c r="B55" s="18">
        <v>22.46</v>
      </c>
      <c r="C55" s="18">
        <v>3.5399999999999991</v>
      </c>
      <c r="E55" s="18">
        <v>84.722222222222214</v>
      </c>
      <c r="F55" s="18">
        <v>22</v>
      </c>
    </row>
    <row r="56" spans="1:6" x14ac:dyDescent="0.35">
      <c r="A56" s="18">
        <v>32</v>
      </c>
      <c r="B56" s="18">
        <v>21.5</v>
      </c>
      <c r="C56" s="18">
        <v>-0.5</v>
      </c>
      <c r="E56" s="18">
        <v>87.5</v>
      </c>
      <c r="F56" s="18">
        <v>23</v>
      </c>
    </row>
    <row r="57" spans="1:6" x14ac:dyDescent="0.35">
      <c r="A57" s="18">
        <v>33</v>
      </c>
      <c r="B57" s="18">
        <v>20.540000000000003</v>
      </c>
      <c r="C57" s="18">
        <v>1.4599999999999973</v>
      </c>
      <c r="E57" s="18">
        <v>90.277777777777771</v>
      </c>
      <c r="F57" s="18">
        <v>23</v>
      </c>
    </row>
    <row r="58" spans="1:6" x14ac:dyDescent="0.35">
      <c r="A58" s="18">
        <v>34</v>
      </c>
      <c r="B58" s="18">
        <v>21.020000000000003</v>
      </c>
      <c r="C58" s="18">
        <v>-4.0200000000000031</v>
      </c>
      <c r="E58" s="18">
        <v>93.055555555555543</v>
      </c>
      <c r="F58" s="18">
        <v>23</v>
      </c>
    </row>
    <row r="59" spans="1:6" x14ac:dyDescent="0.35">
      <c r="A59" s="18">
        <v>35</v>
      </c>
      <c r="B59" s="18">
        <v>21.5</v>
      </c>
      <c r="C59" s="18">
        <v>-2.5</v>
      </c>
      <c r="E59" s="18">
        <v>95.833333333333329</v>
      </c>
      <c r="F59" s="18">
        <v>26</v>
      </c>
    </row>
    <row r="60" spans="1:6" ht="15" thickBot="1" x14ac:dyDescent="0.4">
      <c r="A60" s="19">
        <v>36</v>
      </c>
      <c r="B60" s="19">
        <v>19.100000000000001</v>
      </c>
      <c r="C60" s="19">
        <v>0.89999999999999858</v>
      </c>
      <c r="E60" s="19">
        <v>98.6111111111111</v>
      </c>
      <c r="F60" s="19">
        <v>26</v>
      </c>
    </row>
  </sheetData>
  <sortState xmlns:xlrd2="http://schemas.microsoft.com/office/spreadsheetml/2017/richdata2" ref="F25:F60">
    <sortCondition ref="F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409A-58C8-4834-97CC-3201AC9327C0}">
  <dimension ref="A1:I60"/>
  <sheetViews>
    <sheetView topLeftCell="A22" workbookViewId="0">
      <selection activeCell="G6" sqref="G6"/>
    </sheetView>
  </sheetViews>
  <sheetFormatPr defaultRowHeight="14.5" x14ac:dyDescent="0.35"/>
  <sheetData>
    <row r="1" spans="1:9" x14ac:dyDescent="0.35">
      <c r="A1" t="s">
        <v>99</v>
      </c>
    </row>
    <row r="2" spans="1:9" ht="15" thickBot="1" x14ac:dyDescent="0.4"/>
    <row r="3" spans="1:9" x14ac:dyDescent="0.35">
      <c r="A3" s="21" t="s">
        <v>100</v>
      </c>
      <c r="B3" s="21"/>
    </row>
    <row r="4" spans="1:9" x14ac:dyDescent="0.35">
      <c r="A4" s="18" t="s">
        <v>101</v>
      </c>
      <c r="B4" s="18">
        <v>0.39545625835640352</v>
      </c>
    </row>
    <row r="5" spans="1:9" x14ac:dyDescent="0.35">
      <c r="A5" s="18" t="s">
        <v>102</v>
      </c>
      <c r="B5" s="18">
        <v>0.15638565227324658</v>
      </c>
    </row>
    <row r="6" spans="1:9" x14ac:dyDescent="0.35">
      <c r="A6" s="18" t="s">
        <v>103</v>
      </c>
      <c r="B6" s="18">
        <v>0.13157346557540089</v>
      </c>
    </row>
    <row r="7" spans="1:9" x14ac:dyDescent="0.35">
      <c r="A7" s="18" t="s">
        <v>104</v>
      </c>
      <c r="B7" s="18">
        <v>3.008362527694961</v>
      </c>
    </row>
    <row r="8" spans="1:9" ht="15" thickBot="1" x14ac:dyDescent="0.4">
      <c r="A8" s="19" t="s">
        <v>105</v>
      </c>
      <c r="B8" s="19">
        <v>36</v>
      </c>
    </row>
    <row r="10" spans="1:9" ht="15" thickBot="1" x14ac:dyDescent="0.4">
      <c r="A10" t="s">
        <v>106</v>
      </c>
    </row>
    <row r="11" spans="1:9" x14ac:dyDescent="0.35">
      <c r="A11" s="20"/>
      <c r="B11" s="20" t="s">
        <v>110</v>
      </c>
      <c r="C11" s="20" t="s">
        <v>111</v>
      </c>
      <c r="D11" s="20" t="s">
        <v>112</v>
      </c>
      <c r="E11" s="20" t="s">
        <v>113</v>
      </c>
      <c r="F11" s="20" t="s">
        <v>114</v>
      </c>
    </row>
    <row r="12" spans="1:9" x14ac:dyDescent="0.35">
      <c r="A12" s="18" t="s">
        <v>107</v>
      </c>
      <c r="B12" s="18">
        <v>1</v>
      </c>
      <c r="C12" s="18">
        <v>57.041666666666686</v>
      </c>
      <c r="D12" s="18">
        <v>57.041666666666686</v>
      </c>
      <c r="E12" s="18">
        <v>6.3027758970886962</v>
      </c>
      <c r="F12" s="18">
        <v>1.6976107733895539E-2</v>
      </c>
    </row>
    <row r="13" spans="1:9" x14ac:dyDescent="0.35">
      <c r="A13" s="18" t="s">
        <v>108</v>
      </c>
      <c r="B13" s="18">
        <v>34</v>
      </c>
      <c r="C13" s="18">
        <v>307.70833333333331</v>
      </c>
      <c r="D13" s="18">
        <v>9.0502450980392144</v>
      </c>
      <c r="E13" s="18"/>
      <c r="F13" s="18"/>
    </row>
    <row r="14" spans="1:9" ht="15" thickBot="1" x14ac:dyDescent="0.4">
      <c r="A14" s="19" t="s">
        <v>97</v>
      </c>
      <c r="B14" s="19">
        <v>35</v>
      </c>
      <c r="C14" s="19">
        <v>364.75</v>
      </c>
      <c r="D14" s="19"/>
      <c r="E14" s="19"/>
      <c r="F14" s="19"/>
    </row>
    <row r="15" spans="1:9" ht="15" thickBot="1" x14ac:dyDescent="0.4"/>
    <row r="16" spans="1:9" x14ac:dyDescent="0.35">
      <c r="A16" s="20"/>
      <c r="B16" s="20" t="s">
        <v>115</v>
      </c>
      <c r="C16" s="20" t="s">
        <v>104</v>
      </c>
      <c r="D16" s="20" t="s">
        <v>116</v>
      </c>
      <c r="E16" s="20" t="s">
        <v>117</v>
      </c>
      <c r="F16" s="20" t="s">
        <v>118</v>
      </c>
      <c r="G16" s="20" t="s">
        <v>119</v>
      </c>
      <c r="H16" s="20" t="s">
        <v>120</v>
      </c>
      <c r="I16" s="20" t="s">
        <v>121</v>
      </c>
    </row>
    <row r="17" spans="1:9" x14ac:dyDescent="0.35">
      <c r="A17" s="18" t="s">
        <v>109</v>
      </c>
      <c r="B17" s="18">
        <v>14.62962962962963</v>
      </c>
      <c r="C17" s="18">
        <v>4.2599348533531822</v>
      </c>
      <c r="D17" s="18">
        <v>3.4342378776318618</v>
      </c>
      <c r="E17" s="18">
        <v>1.5817728164190272E-3</v>
      </c>
      <c r="F17" s="18">
        <v>5.9724004138514424</v>
      </c>
      <c r="G17" s="18">
        <v>23.286858845407817</v>
      </c>
      <c r="H17" s="18">
        <v>5.9724004138514424</v>
      </c>
      <c r="I17" s="18">
        <v>23.286858845407817</v>
      </c>
    </row>
    <row r="18" spans="1:9" ht="15" thickBot="1" x14ac:dyDescent="0.4">
      <c r="A18" s="19">
        <v>23</v>
      </c>
      <c r="B18" s="19">
        <v>0.51388888888888884</v>
      </c>
      <c r="C18" s="19">
        <v>0.20469314317116893</v>
      </c>
      <c r="D18" s="19">
        <v>2.5105329906393767</v>
      </c>
      <c r="E18" s="19">
        <v>1.6976107733895539E-2</v>
      </c>
      <c r="F18" s="19">
        <v>9.7902372584295017E-2</v>
      </c>
      <c r="G18" s="19">
        <v>0.92987540519348266</v>
      </c>
      <c r="H18" s="19">
        <v>9.7902372584295017E-2</v>
      </c>
      <c r="I18" s="19">
        <v>0.92987540519348266</v>
      </c>
    </row>
    <row r="22" spans="1:9" x14ac:dyDescent="0.35">
      <c r="A22" t="s">
        <v>122</v>
      </c>
      <c r="F22" t="s">
        <v>126</v>
      </c>
    </row>
    <row r="23" spans="1:9" ht="15" thickBot="1" x14ac:dyDescent="0.4"/>
    <row r="24" spans="1:9" x14ac:dyDescent="0.35">
      <c r="A24" s="20" t="s">
        <v>123</v>
      </c>
      <c r="B24" s="20" t="s">
        <v>135</v>
      </c>
      <c r="C24" s="20" t="s">
        <v>125</v>
      </c>
      <c r="D24" s="20" t="s">
        <v>134</v>
      </c>
      <c r="F24" s="20" t="s">
        <v>127</v>
      </c>
      <c r="G24" s="20">
        <v>30</v>
      </c>
    </row>
    <row r="25" spans="1:9" x14ac:dyDescent="0.35">
      <c r="A25" s="18">
        <v>1</v>
      </c>
      <c r="B25" s="18">
        <v>24.393518518518519</v>
      </c>
      <c r="C25" s="18">
        <v>5.606481481481481</v>
      </c>
      <c r="D25" s="18">
        <v>1.8908400180103442</v>
      </c>
      <c r="F25" s="18">
        <v>1.3888888888888888</v>
      </c>
      <c r="G25" s="18">
        <v>20</v>
      </c>
    </row>
    <row r="26" spans="1:9" x14ac:dyDescent="0.35">
      <c r="A26" s="18">
        <v>2</v>
      </c>
      <c r="B26" s="18">
        <v>25.421296296296298</v>
      </c>
      <c r="C26" s="18">
        <v>-1.4212962962962976</v>
      </c>
      <c r="D26" s="18">
        <v>-0.479345900519551</v>
      </c>
      <c r="F26" s="18">
        <v>4.1666666666666661</v>
      </c>
      <c r="G26" s="18">
        <v>20</v>
      </c>
    </row>
    <row r="27" spans="1:9" x14ac:dyDescent="0.35">
      <c r="A27" s="18">
        <v>3</v>
      </c>
      <c r="B27" s="18">
        <v>27.99074074074074</v>
      </c>
      <c r="C27" s="18">
        <v>-5.9907407407407405</v>
      </c>
      <c r="D27" s="18">
        <v>-2.0204351637534148</v>
      </c>
      <c r="F27" s="18">
        <v>6.9444444444444446</v>
      </c>
      <c r="G27" s="18">
        <v>21</v>
      </c>
    </row>
    <row r="28" spans="1:9" x14ac:dyDescent="0.35">
      <c r="A28" s="18">
        <v>4</v>
      </c>
      <c r="B28" s="18">
        <v>23.36574074074074</v>
      </c>
      <c r="C28" s="18">
        <v>-1.3657407407407405</v>
      </c>
      <c r="D28" s="18">
        <v>-0.46060925294223903</v>
      </c>
      <c r="F28" s="18">
        <v>9.7222222222222214</v>
      </c>
      <c r="G28" s="18">
        <v>21</v>
      </c>
    </row>
    <row r="29" spans="1:9" x14ac:dyDescent="0.35">
      <c r="A29" s="18">
        <v>5</v>
      </c>
      <c r="B29" s="18">
        <v>26.449074074074073</v>
      </c>
      <c r="C29" s="18">
        <v>-2.4490740740740726</v>
      </c>
      <c r="D29" s="18">
        <v>-0.82597388069981137</v>
      </c>
      <c r="F29" s="18">
        <v>12.5</v>
      </c>
      <c r="G29" s="18">
        <v>21</v>
      </c>
    </row>
    <row r="30" spans="1:9" x14ac:dyDescent="0.35">
      <c r="A30" s="18">
        <v>6</v>
      </c>
      <c r="B30" s="18">
        <v>23.87962962962963</v>
      </c>
      <c r="C30" s="18">
        <v>-2.8796296296296298</v>
      </c>
      <c r="D30" s="18">
        <v>-0.9711828994239754</v>
      </c>
      <c r="F30" s="18">
        <v>15.277777777777779</v>
      </c>
      <c r="G30" s="18">
        <v>21</v>
      </c>
    </row>
    <row r="31" spans="1:9" x14ac:dyDescent="0.35">
      <c r="A31" s="18">
        <v>7</v>
      </c>
      <c r="B31" s="18">
        <v>25.935185185185183</v>
      </c>
      <c r="C31" s="18">
        <v>-1.9351851851851833</v>
      </c>
      <c r="D31" s="18">
        <v>-0.65265989060968055</v>
      </c>
      <c r="F31" s="18">
        <v>18.055555555555554</v>
      </c>
      <c r="G31" s="18">
        <v>22</v>
      </c>
    </row>
    <row r="32" spans="1:9" x14ac:dyDescent="0.35">
      <c r="A32" s="18">
        <v>8</v>
      </c>
      <c r="B32" s="18">
        <v>24.393518518518519</v>
      </c>
      <c r="C32" s="18">
        <v>4.606481481481481</v>
      </c>
      <c r="D32" s="18">
        <v>1.5535803616187385</v>
      </c>
      <c r="F32" s="18">
        <v>20.833333333333332</v>
      </c>
      <c r="G32" s="18">
        <v>22</v>
      </c>
    </row>
    <row r="33" spans="1:7" x14ac:dyDescent="0.35">
      <c r="A33" s="18">
        <v>9</v>
      </c>
      <c r="B33" s="18">
        <v>24.393518518518519</v>
      </c>
      <c r="C33" s="18">
        <v>-4.393518518518519</v>
      </c>
      <c r="D33" s="18">
        <v>-1.4817565459057118</v>
      </c>
      <c r="F33" s="18">
        <v>23.611111111111111</v>
      </c>
      <c r="G33" s="18">
        <v>22</v>
      </c>
    </row>
    <row r="34" spans="1:7" x14ac:dyDescent="0.35">
      <c r="A34" s="18">
        <v>10</v>
      </c>
      <c r="B34" s="18">
        <v>25.935185185185183</v>
      </c>
      <c r="C34" s="18">
        <v>-0.93518518518518334</v>
      </c>
      <c r="D34" s="18">
        <v>-0.315400234218075</v>
      </c>
      <c r="F34" s="18">
        <v>26.388888888888889</v>
      </c>
      <c r="G34" s="18">
        <v>23</v>
      </c>
    </row>
    <row r="35" spans="1:7" x14ac:dyDescent="0.35">
      <c r="A35" s="18">
        <v>11</v>
      </c>
      <c r="B35" s="18">
        <v>23.87962962962963</v>
      </c>
      <c r="C35" s="18">
        <v>1.1203703703703702</v>
      </c>
      <c r="D35" s="18">
        <v>0.37785572614244695</v>
      </c>
      <c r="F35" s="18">
        <v>29.166666666666668</v>
      </c>
      <c r="G35" s="18">
        <v>23</v>
      </c>
    </row>
    <row r="36" spans="1:7" x14ac:dyDescent="0.35">
      <c r="A36" s="18">
        <v>12</v>
      </c>
      <c r="B36" s="18">
        <v>25.935185185185183</v>
      </c>
      <c r="C36" s="18">
        <v>4.0648148148148167</v>
      </c>
      <c r="D36" s="18">
        <v>1.3708980477399531</v>
      </c>
      <c r="F36" s="18">
        <v>31.944444444444443</v>
      </c>
      <c r="G36" s="18">
        <v>23</v>
      </c>
    </row>
    <row r="37" spans="1:7" x14ac:dyDescent="0.35">
      <c r="A37" s="18">
        <v>13</v>
      </c>
      <c r="B37" s="18">
        <v>25.935185185185183</v>
      </c>
      <c r="C37" s="18">
        <v>6.4814814814816657E-2</v>
      </c>
      <c r="D37" s="18">
        <v>2.1859422173530613E-2</v>
      </c>
      <c r="F37" s="18">
        <v>34.722222222222214</v>
      </c>
      <c r="G37" s="18">
        <v>24</v>
      </c>
    </row>
    <row r="38" spans="1:7" x14ac:dyDescent="0.35">
      <c r="A38" s="18">
        <v>14</v>
      </c>
      <c r="B38" s="18">
        <v>26.449074074074073</v>
      </c>
      <c r="C38" s="18">
        <v>-1.4490740740740726</v>
      </c>
      <c r="D38" s="18">
        <v>-0.48871422430820577</v>
      </c>
      <c r="F38" s="18">
        <v>37.499999999999993</v>
      </c>
      <c r="G38" s="18">
        <v>24</v>
      </c>
    </row>
    <row r="39" spans="1:7" x14ac:dyDescent="0.35">
      <c r="A39" s="18">
        <v>15</v>
      </c>
      <c r="B39" s="18">
        <v>25.935185185185183</v>
      </c>
      <c r="C39" s="18">
        <v>-2.9351851851851833</v>
      </c>
      <c r="D39" s="18">
        <v>-0.98991954700128615</v>
      </c>
      <c r="F39" s="18">
        <v>40.277777777777771</v>
      </c>
      <c r="G39" s="18">
        <v>24</v>
      </c>
    </row>
    <row r="40" spans="1:7" x14ac:dyDescent="0.35">
      <c r="A40" s="18">
        <v>16</v>
      </c>
      <c r="B40" s="18">
        <v>24.393518518518519</v>
      </c>
      <c r="C40" s="18">
        <v>0.60648148148148096</v>
      </c>
      <c r="D40" s="18">
        <v>0.20454173605231618</v>
      </c>
      <c r="F40" s="18">
        <v>43.05555555555555</v>
      </c>
      <c r="G40" s="18">
        <v>25</v>
      </c>
    </row>
    <row r="41" spans="1:7" x14ac:dyDescent="0.35">
      <c r="A41" s="18">
        <v>17</v>
      </c>
      <c r="B41" s="18">
        <v>24.907407407407405</v>
      </c>
      <c r="C41" s="18">
        <v>3.0925925925925952</v>
      </c>
      <c r="D41" s="18">
        <v>1.0430067151370033</v>
      </c>
      <c r="F41" s="18">
        <v>45.833333333333329</v>
      </c>
      <c r="G41" s="18">
        <v>25</v>
      </c>
    </row>
    <row r="42" spans="1:7" x14ac:dyDescent="0.35">
      <c r="A42" s="18">
        <v>18</v>
      </c>
      <c r="B42" s="18">
        <v>24.393518518518519</v>
      </c>
      <c r="C42" s="18">
        <v>-3.393518518518519</v>
      </c>
      <c r="D42" s="18">
        <v>-1.1444968895141061</v>
      </c>
      <c r="F42" s="18">
        <v>48.611111111111107</v>
      </c>
      <c r="G42" s="18">
        <v>25</v>
      </c>
    </row>
    <row r="43" spans="1:7" x14ac:dyDescent="0.35">
      <c r="A43" s="18">
        <v>19</v>
      </c>
      <c r="B43" s="18">
        <v>25.935185185185183</v>
      </c>
      <c r="C43" s="18">
        <v>1.0648148148148167</v>
      </c>
      <c r="D43" s="18">
        <v>0.3591190785651362</v>
      </c>
      <c r="F43" s="18">
        <v>51.388888888888886</v>
      </c>
      <c r="G43" s="18">
        <v>25</v>
      </c>
    </row>
    <row r="44" spans="1:7" x14ac:dyDescent="0.35">
      <c r="A44" s="18">
        <v>20</v>
      </c>
      <c r="B44" s="18">
        <v>26.449074074074073</v>
      </c>
      <c r="C44" s="18">
        <v>3.5509259259259274</v>
      </c>
      <c r="D44" s="18">
        <v>1.1975840576498222</v>
      </c>
      <c r="F44" s="18">
        <v>54.166666666666664</v>
      </c>
      <c r="G44" s="18">
        <v>25</v>
      </c>
    </row>
    <row r="45" spans="1:7" x14ac:dyDescent="0.35">
      <c r="A45" s="18">
        <v>21</v>
      </c>
      <c r="B45" s="18">
        <v>25.421296296296298</v>
      </c>
      <c r="C45" s="18">
        <v>-3.4212962962962976</v>
      </c>
      <c r="D45" s="18">
        <v>-1.1538652133027623</v>
      </c>
      <c r="F45" s="18">
        <v>56.944444444444443</v>
      </c>
      <c r="G45" s="18">
        <v>26</v>
      </c>
    </row>
    <row r="46" spans="1:7" x14ac:dyDescent="0.35">
      <c r="A46" s="18">
        <v>22</v>
      </c>
      <c r="B46" s="18">
        <v>21.824074074074073</v>
      </c>
      <c r="C46" s="18">
        <v>-1.8240740740740726</v>
      </c>
      <c r="D46" s="18">
        <v>-0.61518659545505783</v>
      </c>
      <c r="F46" s="18">
        <v>59.722222222222214</v>
      </c>
      <c r="G46" s="18">
        <v>26</v>
      </c>
    </row>
    <row r="47" spans="1:7" x14ac:dyDescent="0.35">
      <c r="A47" s="18">
        <v>23</v>
      </c>
      <c r="B47" s="18">
        <v>25.421296296296298</v>
      </c>
      <c r="C47" s="18">
        <v>-2.4212962962962976</v>
      </c>
      <c r="D47" s="18">
        <v>-0.81660555691115655</v>
      </c>
      <c r="F47" s="18">
        <v>62.499999999999993</v>
      </c>
      <c r="G47" s="18">
        <v>27</v>
      </c>
    </row>
    <row r="48" spans="1:7" x14ac:dyDescent="0.35">
      <c r="A48" s="18">
        <v>24</v>
      </c>
      <c r="B48" s="18">
        <v>26.449074074074073</v>
      </c>
      <c r="C48" s="18">
        <v>0.55092592592592737</v>
      </c>
      <c r="D48" s="18">
        <v>0.18580508847500543</v>
      </c>
      <c r="F48" s="18">
        <v>65.277777777777771</v>
      </c>
      <c r="G48" s="18">
        <v>27</v>
      </c>
    </row>
    <row r="49" spans="1:7" x14ac:dyDescent="0.35">
      <c r="A49" s="18">
        <v>25</v>
      </c>
      <c r="B49" s="18">
        <v>25.935185185185183</v>
      </c>
      <c r="C49" s="18">
        <v>4.0648148148148167</v>
      </c>
      <c r="D49" s="18">
        <v>1.3708980477399531</v>
      </c>
      <c r="F49" s="18">
        <v>68.055555555555543</v>
      </c>
      <c r="G49" s="18">
        <v>27</v>
      </c>
    </row>
    <row r="50" spans="1:7" x14ac:dyDescent="0.35">
      <c r="A50" s="18">
        <v>26</v>
      </c>
      <c r="B50" s="18">
        <v>25.935185185185183</v>
      </c>
      <c r="C50" s="18">
        <v>4.0648148148148167</v>
      </c>
      <c r="D50" s="18">
        <v>1.3708980477399531</v>
      </c>
      <c r="F50" s="18">
        <v>70.833333333333329</v>
      </c>
      <c r="G50" s="18">
        <v>27</v>
      </c>
    </row>
    <row r="51" spans="1:7" x14ac:dyDescent="0.35">
      <c r="A51" s="18">
        <v>27</v>
      </c>
      <c r="B51" s="18">
        <v>23.87962962962963</v>
      </c>
      <c r="C51" s="18">
        <v>-2.8796296296296298</v>
      </c>
      <c r="D51" s="18">
        <v>-0.9711828994239754</v>
      </c>
      <c r="F51" s="18">
        <v>73.6111111111111</v>
      </c>
      <c r="G51" s="18">
        <v>28</v>
      </c>
    </row>
    <row r="52" spans="1:7" x14ac:dyDescent="0.35">
      <c r="A52" s="18">
        <v>28</v>
      </c>
      <c r="B52" s="18">
        <v>25.935185185185183</v>
      </c>
      <c r="C52" s="18">
        <v>-0.93518518518518334</v>
      </c>
      <c r="D52" s="18">
        <v>-0.315400234218075</v>
      </c>
      <c r="F52" s="18">
        <v>76.388888888888886</v>
      </c>
      <c r="G52" s="18">
        <v>28</v>
      </c>
    </row>
    <row r="53" spans="1:7" x14ac:dyDescent="0.35">
      <c r="A53" s="18">
        <v>29</v>
      </c>
      <c r="B53" s="18">
        <v>23.87962962962963</v>
      </c>
      <c r="C53" s="18">
        <v>-2.8796296296296298</v>
      </c>
      <c r="D53" s="18">
        <v>-0.9711828994239754</v>
      </c>
      <c r="F53" s="18">
        <v>79.166666666666657</v>
      </c>
      <c r="G53" s="18">
        <v>28</v>
      </c>
    </row>
    <row r="54" spans="1:7" x14ac:dyDescent="0.35">
      <c r="A54" s="18">
        <v>30</v>
      </c>
      <c r="B54" s="18">
        <v>25.935185185185183</v>
      </c>
      <c r="C54" s="18">
        <v>1.0648148148148167</v>
      </c>
      <c r="D54" s="18">
        <v>0.3591190785651362</v>
      </c>
      <c r="F54" s="18">
        <v>81.944444444444443</v>
      </c>
      <c r="G54" s="18">
        <v>29</v>
      </c>
    </row>
    <row r="55" spans="1:7" x14ac:dyDescent="0.35">
      <c r="A55" s="18">
        <v>31</v>
      </c>
      <c r="B55" s="18">
        <v>27.99074074074074</v>
      </c>
      <c r="C55" s="18">
        <v>2.0092592592592595</v>
      </c>
      <c r="D55" s="18">
        <v>0.67764208737942988</v>
      </c>
      <c r="F55" s="18">
        <v>84.722222222222214</v>
      </c>
      <c r="G55" s="18">
        <v>30</v>
      </c>
    </row>
    <row r="56" spans="1:7" x14ac:dyDescent="0.35">
      <c r="A56" s="18">
        <v>32</v>
      </c>
      <c r="B56" s="18">
        <v>25.421296296296298</v>
      </c>
      <c r="C56" s="18">
        <v>2.5787037037037024</v>
      </c>
      <c r="D56" s="18">
        <v>0.86969272504687134</v>
      </c>
      <c r="F56" s="18">
        <v>87.5</v>
      </c>
      <c r="G56" s="18">
        <v>30</v>
      </c>
    </row>
    <row r="57" spans="1:7" x14ac:dyDescent="0.35">
      <c r="A57" s="18">
        <v>33</v>
      </c>
      <c r="B57" s="18">
        <v>25.935185185185183</v>
      </c>
      <c r="C57" s="18">
        <v>6.4814814814816657E-2</v>
      </c>
      <c r="D57" s="18">
        <v>2.1859422173530613E-2</v>
      </c>
      <c r="F57" s="18">
        <v>90.277777777777771</v>
      </c>
      <c r="G57" s="18">
        <v>30</v>
      </c>
    </row>
    <row r="58" spans="1:7" x14ac:dyDescent="0.35">
      <c r="A58" s="18">
        <v>34</v>
      </c>
      <c r="B58" s="18">
        <v>23.36574074074074</v>
      </c>
      <c r="C58" s="18">
        <v>3.6342592592592595</v>
      </c>
      <c r="D58" s="18">
        <v>1.2256890290157889</v>
      </c>
      <c r="F58" s="18">
        <v>93.055555555555543</v>
      </c>
      <c r="G58" s="18">
        <v>30</v>
      </c>
    </row>
    <row r="59" spans="1:7" x14ac:dyDescent="0.35">
      <c r="A59" s="18">
        <v>35</v>
      </c>
      <c r="B59" s="18">
        <v>24.393518518518519</v>
      </c>
      <c r="C59" s="18">
        <v>3.606481481481481</v>
      </c>
      <c r="D59" s="18">
        <v>1.216320705227133</v>
      </c>
      <c r="F59" s="18">
        <v>95.833333333333329</v>
      </c>
      <c r="G59" s="18">
        <v>30</v>
      </c>
    </row>
    <row r="60" spans="1:7" ht="15" thickBot="1" x14ac:dyDescent="0.4">
      <c r="A60" s="19">
        <v>36</v>
      </c>
      <c r="B60" s="19">
        <v>24.907407407407405</v>
      </c>
      <c r="C60" s="19">
        <v>-1.9074074074074048</v>
      </c>
      <c r="D60" s="19">
        <v>-0.64329156682102462</v>
      </c>
      <c r="F60" s="19">
        <v>98.6111111111111</v>
      </c>
      <c r="G60" s="19">
        <v>30</v>
      </c>
    </row>
  </sheetData>
  <sortState xmlns:xlrd2="http://schemas.microsoft.com/office/spreadsheetml/2017/richdata2" ref="G25:G60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0"/>
  <sheetViews>
    <sheetView topLeftCell="C1" workbookViewId="0">
      <selection activeCell="M1" sqref="M1:N1048576"/>
    </sheetView>
  </sheetViews>
  <sheetFormatPr defaultRowHeight="14.5" x14ac:dyDescent="0.35"/>
  <cols>
    <col min="1" max="1" width="8.90625" style="17"/>
    <col min="2" max="2" width="22.54296875" style="17" customWidth="1"/>
    <col min="3" max="3" width="16.36328125" style="17" customWidth="1"/>
    <col min="4" max="4" width="14.90625" style="17" customWidth="1"/>
    <col min="5" max="5" width="13" customWidth="1"/>
    <col min="6" max="6" width="10.08984375" style="3" customWidth="1"/>
    <col min="7" max="7" width="10.81640625" style="3" customWidth="1"/>
    <col min="8" max="8" width="9.81640625" style="3" customWidth="1"/>
    <col min="9" max="9" width="13.1796875" style="3" customWidth="1"/>
    <col min="10" max="10" width="11.6328125" style="3" customWidth="1"/>
    <col min="11" max="11" width="10" style="3" customWidth="1"/>
    <col min="12" max="12" width="12.453125" style="3" customWidth="1"/>
    <col min="13" max="13" width="8.90625" style="24"/>
    <col min="14" max="14" width="10.90625" customWidth="1"/>
  </cols>
  <sheetData>
    <row r="1" spans="1:16" x14ac:dyDescent="0.35">
      <c r="A1" s="12" t="s">
        <v>85</v>
      </c>
      <c r="B1" s="13" t="s">
        <v>1</v>
      </c>
      <c r="C1" s="13" t="s">
        <v>89</v>
      </c>
      <c r="D1" s="14" t="s">
        <v>2</v>
      </c>
      <c r="E1" s="4" t="s">
        <v>3</v>
      </c>
      <c r="F1" s="4" t="s">
        <v>90</v>
      </c>
      <c r="G1" s="4" t="s">
        <v>91</v>
      </c>
      <c r="H1" s="4" t="s">
        <v>92</v>
      </c>
      <c r="I1" s="4" t="s">
        <v>93</v>
      </c>
      <c r="J1" s="4" t="s">
        <v>94</v>
      </c>
      <c r="K1" s="4" t="s">
        <v>95</v>
      </c>
      <c r="L1" s="4" t="s">
        <v>96</v>
      </c>
      <c r="M1" s="22" t="s">
        <v>97</v>
      </c>
      <c r="N1" s="4" t="s">
        <v>98</v>
      </c>
    </row>
    <row r="2" spans="1:16" ht="15.5" x14ac:dyDescent="0.35">
      <c r="A2" s="11">
        <v>1</v>
      </c>
      <c r="B2" s="15" t="s">
        <v>37</v>
      </c>
      <c r="C2" s="15" t="s">
        <v>36</v>
      </c>
      <c r="D2" s="16" t="s">
        <v>88</v>
      </c>
      <c r="E2" s="5" t="s">
        <v>6</v>
      </c>
      <c r="F2" s="6">
        <v>3</v>
      </c>
      <c r="G2" s="6">
        <v>3</v>
      </c>
      <c r="H2" s="6">
        <v>4</v>
      </c>
      <c r="I2" s="6">
        <v>3</v>
      </c>
      <c r="J2" s="6">
        <v>2</v>
      </c>
      <c r="K2" s="6">
        <v>4</v>
      </c>
      <c r="L2" s="6">
        <v>4</v>
      </c>
      <c r="M2" s="23">
        <f>SUM(F2:L2)</f>
        <v>23</v>
      </c>
      <c r="N2" s="6">
        <v>30</v>
      </c>
    </row>
    <row r="3" spans="1:16" ht="15.5" x14ac:dyDescent="0.35">
      <c r="A3" s="11">
        <f>A2+1</f>
        <v>2</v>
      </c>
      <c r="B3" s="15" t="s">
        <v>55</v>
      </c>
      <c r="C3" s="15" t="s">
        <v>54</v>
      </c>
      <c r="D3" s="16" t="s">
        <v>88</v>
      </c>
      <c r="E3" s="5" t="s">
        <v>6</v>
      </c>
      <c r="F3" s="6">
        <v>3</v>
      </c>
      <c r="G3" s="6">
        <v>4</v>
      </c>
      <c r="H3" s="6">
        <v>2</v>
      </c>
      <c r="I3" s="6">
        <v>3</v>
      </c>
      <c r="J3" s="6">
        <v>3</v>
      </c>
      <c r="K3" s="6">
        <v>1</v>
      </c>
      <c r="L3" s="6">
        <v>3</v>
      </c>
      <c r="M3" s="7">
        <f t="shared" ref="M3:M38" si="0">SUM(F3:L3)</f>
        <v>19</v>
      </c>
      <c r="N3" s="6">
        <v>30</v>
      </c>
    </row>
    <row r="4" spans="1:16" ht="15.5" x14ac:dyDescent="0.35">
      <c r="A4" s="11">
        <f t="shared" ref="A4:A38" si="1">A3+1</f>
        <v>3</v>
      </c>
      <c r="B4" s="15" t="s">
        <v>26</v>
      </c>
      <c r="C4" s="15" t="s">
        <v>25</v>
      </c>
      <c r="D4" s="16" t="s">
        <v>88</v>
      </c>
      <c r="E4" s="5" t="s">
        <v>6</v>
      </c>
      <c r="F4" s="6">
        <v>2</v>
      </c>
      <c r="G4" s="6">
        <v>4</v>
      </c>
      <c r="H4" s="6">
        <v>4</v>
      </c>
      <c r="I4" s="6">
        <v>2</v>
      </c>
      <c r="J4" s="6">
        <v>3</v>
      </c>
      <c r="K4" s="6">
        <v>3</v>
      </c>
      <c r="L4" s="6">
        <v>3</v>
      </c>
      <c r="M4" s="7">
        <f t="shared" si="0"/>
        <v>21</v>
      </c>
      <c r="N4" s="6">
        <v>24</v>
      </c>
    </row>
    <row r="5" spans="1:16" ht="15.5" x14ac:dyDescent="0.35">
      <c r="A5" s="11">
        <f t="shared" si="1"/>
        <v>4</v>
      </c>
      <c r="B5" s="15" t="s">
        <v>63</v>
      </c>
      <c r="C5" s="15" t="s">
        <v>62</v>
      </c>
      <c r="D5" s="16" t="s">
        <v>88</v>
      </c>
      <c r="E5" s="5" t="s">
        <v>6</v>
      </c>
      <c r="F5" s="6">
        <v>4</v>
      </c>
      <c r="G5" s="6">
        <v>4</v>
      </c>
      <c r="H5" s="6">
        <v>3</v>
      </c>
      <c r="I5" s="6">
        <v>4</v>
      </c>
      <c r="J5" s="6">
        <v>4</v>
      </c>
      <c r="K5" s="6">
        <v>3</v>
      </c>
      <c r="L5" s="6">
        <v>4</v>
      </c>
      <c r="M5" s="23">
        <f t="shared" si="0"/>
        <v>26</v>
      </c>
      <c r="N5" s="6">
        <v>22</v>
      </c>
    </row>
    <row r="6" spans="1:16" ht="15.5" x14ac:dyDescent="0.35">
      <c r="A6" s="11">
        <f t="shared" si="1"/>
        <v>5</v>
      </c>
      <c r="B6" s="15" t="s">
        <v>39</v>
      </c>
      <c r="C6" s="15" t="s">
        <v>38</v>
      </c>
      <c r="D6" s="16" t="s">
        <v>88</v>
      </c>
      <c r="E6" s="5" t="s">
        <v>6</v>
      </c>
      <c r="F6" s="6">
        <v>3</v>
      </c>
      <c r="G6" s="6">
        <v>2</v>
      </c>
      <c r="H6" s="6">
        <v>2</v>
      </c>
      <c r="I6" s="6">
        <v>3</v>
      </c>
      <c r="J6" s="6">
        <v>3</v>
      </c>
      <c r="K6" s="6">
        <v>2</v>
      </c>
      <c r="L6" s="6">
        <v>2</v>
      </c>
      <c r="M6" s="7">
        <f t="shared" si="0"/>
        <v>17</v>
      </c>
      <c r="N6" s="6">
        <v>22</v>
      </c>
    </row>
    <row r="7" spans="1:16" ht="15.5" x14ac:dyDescent="0.35">
      <c r="A7" s="11">
        <f t="shared" si="1"/>
        <v>6</v>
      </c>
      <c r="B7" s="15" t="s">
        <v>22</v>
      </c>
      <c r="C7" s="15" t="s">
        <v>21</v>
      </c>
      <c r="D7" s="16" t="s">
        <v>88</v>
      </c>
      <c r="E7" s="5" t="s">
        <v>6</v>
      </c>
      <c r="F7" s="6">
        <v>4</v>
      </c>
      <c r="G7" s="6">
        <v>3</v>
      </c>
      <c r="H7" s="6">
        <v>3</v>
      </c>
      <c r="I7" s="6">
        <v>2</v>
      </c>
      <c r="J7" s="6">
        <v>4</v>
      </c>
      <c r="K7" s="6">
        <v>3</v>
      </c>
      <c r="L7" s="6">
        <v>4</v>
      </c>
      <c r="M7" s="7">
        <f t="shared" si="0"/>
        <v>23</v>
      </c>
      <c r="N7" s="6">
        <v>24</v>
      </c>
    </row>
    <row r="8" spans="1:16" ht="15.5" x14ac:dyDescent="0.35">
      <c r="A8" s="11">
        <f t="shared" si="1"/>
        <v>7</v>
      </c>
      <c r="B8" s="15" t="s">
        <v>51</v>
      </c>
      <c r="C8" s="15" t="s">
        <v>50</v>
      </c>
      <c r="D8" s="16" t="s">
        <v>88</v>
      </c>
      <c r="E8" s="5" t="s">
        <v>6</v>
      </c>
      <c r="F8" s="6">
        <v>3</v>
      </c>
      <c r="G8" s="6">
        <v>3</v>
      </c>
      <c r="H8" s="6">
        <v>3</v>
      </c>
      <c r="I8" s="6">
        <v>1</v>
      </c>
      <c r="J8" s="6">
        <v>2</v>
      </c>
      <c r="K8" s="6">
        <v>4</v>
      </c>
      <c r="L8" s="6">
        <v>2</v>
      </c>
      <c r="M8" s="7">
        <f t="shared" si="0"/>
        <v>18</v>
      </c>
      <c r="N8" s="6">
        <v>21</v>
      </c>
    </row>
    <row r="9" spans="1:16" ht="15.5" x14ac:dyDescent="0.35">
      <c r="A9" s="11">
        <f t="shared" si="1"/>
        <v>8</v>
      </c>
      <c r="B9" s="15" t="s">
        <v>49</v>
      </c>
      <c r="C9" s="15" t="s">
        <v>48</v>
      </c>
      <c r="D9" s="16" t="s">
        <v>88</v>
      </c>
      <c r="E9" s="5" t="s">
        <v>6</v>
      </c>
      <c r="F9" s="6">
        <v>2</v>
      </c>
      <c r="G9" s="6">
        <v>2</v>
      </c>
      <c r="H9" s="6">
        <v>4</v>
      </c>
      <c r="I9" s="6">
        <v>4</v>
      </c>
      <c r="J9" s="6">
        <v>3</v>
      </c>
      <c r="K9" s="6">
        <v>3</v>
      </c>
      <c r="L9" s="6">
        <v>4</v>
      </c>
      <c r="M9" s="7">
        <f t="shared" si="0"/>
        <v>22</v>
      </c>
      <c r="N9" s="6">
        <v>24</v>
      </c>
    </row>
    <row r="10" spans="1:16" ht="15.5" x14ac:dyDescent="0.35">
      <c r="A10" s="11">
        <f t="shared" si="1"/>
        <v>9</v>
      </c>
      <c r="B10" s="15" t="s">
        <v>28</v>
      </c>
      <c r="C10" s="15" t="s">
        <v>27</v>
      </c>
      <c r="D10" s="16" t="s">
        <v>88</v>
      </c>
      <c r="E10" s="5" t="s">
        <v>6</v>
      </c>
      <c r="F10" s="6">
        <v>2</v>
      </c>
      <c r="G10" s="6">
        <v>4</v>
      </c>
      <c r="H10" s="6">
        <v>4</v>
      </c>
      <c r="I10" s="6">
        <v>3</v>
      </c>
      <c r="J10" s="6">
        <v>2</v>
      </c>
      <c r="K10" s="6">
        <v>2</v>
      </c>
      <c r="L10" s="6">
        <v>2</v>
      </c>
      <c r="M10" s="7">
        <f t="shared" si="0"/>
        <v>19</v>
      </c>
      <c r="N10" s="6">
        <v>29</v>
      </c>
      <c r="P10">
        <f>SLOPE(M2:M38,N2:N38)</f>
        <v>0.31492871121051147</v>
      </c>
    </row>
    <row r="11" spans="1:16" ht="15.5" x14ac:dyDescent="0.35">
      <c r="A11" s="11">
        <f t="shared" si="1"/>
        <v>10</v>
      </c>
      <c r="B11" s="15" t="s">
        <v>75</v>
      </c>
      <c r="C11" s="15" t="s">
        <v>74</v>
      </c>
      <c r="D11" s="16" t="s">
        <v>88</v>
      </c>
      <c r="E11" s="5" t="s">
        <v>6</v>
      </c>
      <c r="F11" s="6">
        <v>1</v>
      </c>
      <c r="G11" s="6">
        <v>2</v>
      </c>
      <c r="H11" s="6">
        <v>3</v>
      </c>
      <c r="I11" s="6">
        <v>3</v>
      </c>
      <c r="J11" s="6">
        <v>3</v>
      </c>
      <c r="K11" s="6">
        <v>3</v>
      </c>
      <c r="L11" s="6">
        <v>4</v>
      </c>
      <c r="M11" s="7">
        <f t="shared" si="0"/>
        <v>19</v>
      </c>
      <c r="N11" s="6">
        <v>20</v>
      </c>
    </row>
    <row r="12" spans="1:16" ht="15.5" x14ac:dyDescent="0.35">
      <c r="A12" s="11">
        <f t="shared" si="1"/>
        <v>11</v>
      </c>
      <c r="B12" s="15" t="s">
        <v>5</v>
      </c>
      <c r="C12" s="15" t="s">
        <v>4</v>
      </c>
      <c r="D12" s="16" t="s">
        <v>88</v>
      </c>
      <c r="E12" s="5" t="s">
        <v>6</v>
      </c>
      <c r="F12" s="6">
        <v>4</v>
      </c>
      <c r="G12" s="6">
        <v>3</v>
      </c>
      <c r="H12" s="6">
        <v>3</v>
      </c>
      <c r="I12" s="6">
        <v>2</v>
      </c>
      <c r="J12" s="6">
        <v>3</v>
      </c>
      <c r="K12" s="6">
        <v>4</v>
      </c>
      <c r="L12" s="6">
        <v>3</v>
      </c>
      <c r="M12" s="7">
        <f t="shared" si="0"/>
        <v>22</v>
      </c>
      <c r="N12" s="6">
        <v>25</v>
      </c>
    </row>
    <row r="13" spans="1:16" ht="15.5" x14ac:dyDescent="0.35">
      <c r="A13" s="11">
        <f t="shared" si="1"/>
        <v>12</v>
      </c>
      <c r="B13" s="15" t="s">
        <v>34</v>
      </c>
      <c r="C13" s="15" t="s">
        <v>33</v>
      </c>
      <c r="D13" s="16" t="s">
        <v>88</v>
      </c>
      <c r="E13" s="5" t="s">
        <v>6</v>
      </c>
      <c r="F13" s="6">
        <v>3</v>
      </c>
      <c r="G13" s="6">
        <v>4</v>
      </c>
      <c r="H13" s="6">
        <v>2</v>
      </c>
      <c r="I13" s="6">
        <v>3</v>
      </c>
      <c r="J13" s="6">
        <v>1</v>
      </c>
      <c r="K13" s="6">
        <v>1</v>
      </c>
      <c r="L13" s="6">
        <v>4</v>
      </c>
      <c r="M13" s="7">
        <f t="shared" si="0"/>
        <v>18</v>
      </c>
      <c r="N13" s="6">
        <v>25</v>
      </c>
    </row>
    <row r="14" spans="1:16" ht="15.5" x14ac:dyDescent="0.35">
      <c r="A14" s="11">
        <f t="shared" si="1"/>
        <v>13</v>
      </c>
      <c r="B14" s="15" t="s">
        <v>18</v>
      </c>
      <c r="C14" s="15" t="s">
        <v>17</v>
      </c>
      <c r="D14" s="16" t="s">
        <v>88</v>
      </c>
      <c r="E14" s="5" t="s">
        <v>6</v>
      </c>
      <c r="F14" s="6">
        <v>4</v>
      </c>
      <c r="G14" s="6">
        <v>1</v>
      </c>
      <c r="H14" s="6">
        <v>4</v>
      </c>
      <c r="I14" s="6">
        <v>4</v>
      </c>
      <c r="J14" s="6">
        <v>3</v>
      </c>
      <c r="K14" s="6">
        <v>4</v>
      </c>
      <c r="L14" s="6">
        <v>2</v>
      </c>
      <c r="M14" s="7">
        <f t="shared" si="0"/>
        <v>22</v>
      </c>
      <c r="N14" s="6">
        <v>30</v>
      </c>
    </row>
    <row r="15" spans="1:16" ht="15.5" x14ac:dyDescent="0.35">
      <c r="A15" s="11">
        <f t="shared" si="1"/>
        <v>14</v>
      </c>
      <c r="B15" s="15" t="s">
        <v>67</v>
      </c>
      <c r="C15" s="15" t="s">
        <v>66</v>
      </c>
      <c r="D15" s="16" t="s">
        <v>88</v>
      </c>
      <c r="E15" s="5" t="s">
        <v>6</v>
      </c>
      <c r="F15" s="6">
        <v>2</v>
      </c>
      <c r="G15" s="6">
        <v>4</v>
      </c>
      <c r="H15" s="6">
        <v>3</v>
      </c>
      <c r="I15" s="6">
        <v>4</v>
      </c>
      <c r="J15" s="6">
        <v>3</v>
      </c>
      <c r="K15" s="6">
        <v>3</v>
      </c>
      <c r="L15" s="6">
        <v>3</v>
      </c>
      <c r="M15" s="7">
        <f t="shared" si="0"/>
        <v>22</v>
      </c>
      <c r="N15" s="6">
        <v>26</v>
      </c>
    </row>
    <row r="16" spans="1:16" ht="15.5" x14ac:dyDescent="0.35">
      <c r="A16" s="11">
        <f t="shared" si="1"/>
        <v>15</v>
      </c>
      <c r="B16" s="15" t="s">
        <v>14</v>
      </c>
      <c r="C16" s="15" t="s">
        <v>13</v>
      </c>
      <c r="D16" s="16" t="s">
        <v>88</v>
      </c>
      <c r="E16" s="5" t="s">
        <v>6</v>
      </c>
      <c r="F16" s="6">
        <v>4</v>
      </c>
      <c r="G16" s="6">
        <v>2</v>
      </c>
      <c r="H16" s="6">
        <v>4</v>
      </c>
      <c r="I16" s="6">
        <v>3</v>
      </c>
      <c r="J16" s="6">
        <v>4</v>
      </c>
      <c r="K16" s="6">
        <v>3</v>
      </c>
      <c r="L16" s="6">
        <v>3</v>
      </c>
      <c r="M16" s="7">
        <f t="shared" si="0"/>
        <v>23</v>
      </c>
      <c r="N16" s="6">
        <v>25</v>
      </c>
    </row>
    <row r="17" spans="1:14" ht="15.5" x14ac:dyDescent="0.35">
      <c r="A17" s="11">
        <f t="shared" si="1"/>
        <v>16</v>
      </c>
      <c r="B17" s="15" t="s">
        <v>10</v>
      </c>
      <c r="C17" s="15" t="s">
        <v>9</v>
      </c>
      <c r="D17" s="16" t="s">
        <v>88</v>
      </c>
      <c r="E17" s="5" t="s">
        <v>6</v>
      </c>
      <c r="F17" s="6">
        <v>2</v>
      </c>
      <c r="G17" s="6">
        <v>3</v>
      </c>
      <c r="H17" s="6">
        <v>3</v>
      </c>
      <c r="I17" s="6">
        <v>4</v>
      </c>
      <c r="J17" s="6">
        <v>2</v>
      </c>
      <c r="K17" s="6">
        <v>4</v>
      </c>
      <c r="L17" s="6">
        <v>4</v>
      </c>
      <c r="M17" s="7">
        <f t="shared" si="0"/>
        <v>22</v>
      </c>
      <c r="N17" s="6">
        <v>23</v>
      </c>
    </row>
    <row r="18" spans="1:14" ht="15.5" x14ac:dyDescent="0.35">
      <c r="A18" s="11">
        <f t="shared" si="1"/>
        <v>17</v>
      </c>
      <c r="B18" s="15" t="s">
        <v>20</v>
      </c>
      <c r="C18" s="15" t="s">
        <v>19</v>
      </c>
      <c r="D18" s="16" t="s">
        <v>88</v>
      </c>
      <c r="E18" s="5" t="s">
        <v>6</v>
      </c>
      <c r="F18" s="6">
        <v>2</v>
      </c>
      <c r="G18" s="6">
        <v>3</v>
      </c>
      <c r="H18" s="6">
        <v>2</v>
      </c>
      <c r="I18" s="6">
        <v>2</v>
      </c>
      <c r="J18" s="6">
        <v>4</v>
      </c>
      <c r="K18" s="6">
        <v>2</v>
      </c>
      <c r="L18" s="6">
        <v>4</v>
      </c>
      <c r="M18" s="7">
        <f t="shared" si="0"/>
        <v>19</v>
      </c>
      <c r="N18" s="6">
        <v>25</v>
      </c>
    </row>
    <row r="19" spans="1:14" ht="15.5" x14ac:dyDescent="0.35">
      <c r="A19" s="11">
        <f t="shared" si="1"/>
        <v>18</v>
      </c>
      <c r="B19" s="15" t="s">
        <v>8</v>
      </c>
      <c r="C19" s="15" t="s">
        <v>7</v>
      </c>
      <c r="D19" s="16" t="s">
        <v>88</v>
      </c>
      <c r="E19" s="5" t="s">
        <v>6</v>
      </c>
      <c r="F19" s="6">
        <v>3</v>
      </c>
      <c r="G19" s="6">
        <v>1</v>
      </c>
      <c r="H19" s="6">
        <v>3</v>
      </c>
      <c r="I19" s="6">
        <v>3</v>
      </c>
      <c r="J19" s="6">
        <v>4</v>
      </c>
      <c r="K19" s="6">
        <v>3</v>
      </c>
      <c r="L19" s="6">
        <v>3</v>
      </c>
      <c r="M19" s="7">
        <f t="shared" si="0"/>
        <v>20</v>
      </c>
      <c r="N19" s="6">
        <v>28</v>
      </c>
    </row>
    <row r="20" spans="1:14" ht="15.5" x14ac:dyDescent="0.35">
      <c r="A20" s="11">
        <f t="shared" si="1"/>
        <v>19</v>
      </c>
      <c r="B20" s="15" t="s">
        <v>65</v>
      </c>
      <c r="C20" s="15" t="s">
        <v>64</v>
      </c>
      <c r="D20" s="16" t="s">
        <v>88</v>
      </c>
      <c r="E20" s="5" t="s">
        <v>6</v>
      </c>
      <c r="F20" s="6">
        <v>1</v>
      </c>
      <c r="G20" s="6">
        <v>2</v>
      </c>
      <c r="H20" s="6">
        <v>4</v>
      </c>
      <c r="I20" s="6">
        <v>1</v>
      </c>
      <c r="J20" s="6">
        <v>3</v>
      </c>
      <c r="K20" s="6">
        <v>4</v>
      </c>
      <c r="L20" s="6">
        <v>4</v>
      </c>
      <c r="M20" s="7">
        <f t="shared" si="0"/>
        <v>19</v>
      </c>
      <c r="N20" s="6">
        <v>21</v>
      </c>
    </row>
    <row r="21" spans="1:14" ht="15.5" x14ac:dyDescent="0.35">
      <c r="A21" s="11">
        <f t="shared" si="1"/>
        <v>20</v>
      </c>
      <c r="B21" s="15" t="s">
        <v>47</v>
      </c>
      <c r="C21" s="15" t="s">
        <v>46</v>
      </c>
      <c r="D21" s="16" t="s">
        <v>88</v>
      </c>
      <c r="E21" s="5" t="s">
        <v>6</v>
      </c>
      <c r="F21" s="6">
        <v>3</v>
      </c>
      <c r="G21" s="6">
        <v>2</v>
      </c>
      <c r="H21" s="6">
        <v>3</v>
      </c>
      <c r="I21" s="6">
        <v>3</v>
      </c>
      <c r="J21" s="6">
        <v>4</v>
      </c>
      <c r="K21" s="6">
        <v>4</v>
      </c>
      <c r="L21" s="6">
        <v>3</v>
      </c>
      <c r="M21" s="7">
        <f t="shared" si="0"/>
        <v>22</v>
      </c>
      <c r="N21" s="6">
        <v>27</v>
      </c>
    </row>
    <row r="22" spans="1:14" ht="15.5" x14ac:dyDescent="0.35">
      <c r="A22" s="11">
        <f t="shared" si="1"/>
        <v>21</v>
      </c>
      <c r="B22" s="15" t="s">
        <v>71</v>
      </c>
      <c r="C22" s="15" t="s">
        <v>70</v>
      </c>
      <c r="D22" s="16" t="s">
        <v>88</v>
      </c>
      <c r="E22" s="5" t="s">
        <v>6</v>
      </c>
      <c r="F22" s="6">
        <v>2</v>
      </c>
      <c r="G22" s="6">
        <v>3</v>
      </c>
      <c r="H22" s="6">
        <v>4</v>
      </c>
      <c r="I22" s="6">
        <v>4</v>
      </c>
      <c r="J22" s="6">
        <v>3</v>
      </c>
      <c r="K22" s="6">
        <v>3</v>
      </c>
      <c r="L22" s="6">
        <v>4</v>
      </c>
      <c r="M22" s="23">
        <f t="shared" si="0"/>
        <v>23</v>
      </c>
      <c r="N22" s="6">
        <v>30</v>
      </c>
    </row>
    <row r="23" spans="1:14" ht="15.5" x14ac:dyDescent="0.35">
      <c r="A23" s="11">
        <f t="shared" si="1"/>
        <v>22</v>
      </c>
      <c r="B23" s="15" t="s">
        <v>73</v>
      </c>
      <c r="C23" s="15" t="s">
        <v>72</v>
      </c>
      <c r="D23" s="16" t="s">
        <v>88</v>
      </c>
      <c r="E23" s="5" t="s">
        <v>6</v>
      </c>
      <c r="F23" s="6">
        <v>4</v>
      </c>
      <c r="G23" s="6">
        <v>2</v>
      </c>
      <c r="H23" s="6">
        <v>4</v>
      </c>
      <c r="I23" s="6">
        <v>3</v>
      </c>
      <c r="J23" s="6">
        <v>4</v>
      </c>
      <c r="K23" s="6">
        <v>1</v>
      </c>
      <c r="L23" s="6">
        <v>3</v>
      </c>
      <c r="M23" s="7">
        <f t="shared" si="0"/>
        <v>21</v>
      </c>
      <c r="N23" s="6">
        <v>22</v>
      </c>
    </row>
    <row r="24" spans="1:14" ht="15.5" x14ac:dyDescent="0.35">
      <c r="A24" s="11">
        <f t="shared" si="1"/>
        <v>23</v>
      </c>
      <c r="B24" s="15" t="s">
        <v>30</v>
      </c>
      <c r="C24" s="15" t="s">
        <v>29</v>
      </c>
      <c r="D24" s="16" t="s">
        <v>88</v>
      </c>
      <c r="E24" s="5" t="s">
        <v>6</v>
      </c>
      <c r="F24" s="6">
        <v>2</v>
      </c>
      <c r="G24" s="6">
        <v>1</v>
      </c>
      <c r="H24" s="6">
        <v>3</v>
      </c>
      <c r="I24" s="6">
        <v>2</v>
      </c>
      <c r="J24" s="6">
        <v>2</v>
      </c>
      <c r="K24" s="6">
        <v>3</v>
      </c>
      <c r="L24" s="6">
        <v>1</v>
      </c>
      <c r="M24" s="7">
        <f t="shared" si="0"/>
        <v>14</v>
      </c>
      <c r="N24" s="6">
        <v>20</v>
      </c>
    </row>
    <row r="25" spans="1:14" ht="15.5" x14ac:dyDescent="0.35">
      <c r="A25" s="11">
        <f t="shared" si="1"/>
        <v>24</v>
      </c>
      <c r="B25" s="15" t="s">
        <v>41</v>
      </c>
      <c r="C25" s="15" t="s">
        <v>40</v>
      </c>
      <c r="D25" s="16" t="s">
        <v>88</v>
      </c>
      <c r="E25" s="5" t="s">
        <v>6</v>
      </c>
      <c r="F25" s="6">
        <v>4</v>
      </c>
      <c r="G25" s="6">
        <v>1</v>
      </c>
      <c r="H25" s="6">
        <v>3</v>
      </c>
      <c r="I25" s="6">
        <v>2</v>
      </c>
      <c r="J25" s="6">
        <v>3</v>
      </c>
      <c r="K25" s="6">
        <v>4</v>
      </c>
      <c r="L25" s="6">
        <v>4</v>
      </c>
      <c r="M25" s="7">
        <f t="shared" si="0"/>
        <v>21</v>
      </c>
      <c r="N25" s="6">
        <v>23</v>
      </c>
    </row>
    <row r="26" spans="1:14" ht="15.5" x14ac:dyDescent="0.35">
      <c r="A26" s="11">
        <f t="shared" si="1"/>
        <v>25</v>
      </c>
      <c r="B26" s="15" t="s">
        <v>57</v>
      </c>
      <c r="C26" s="15" t="s">
        <v>56</v>
      </c>
      <c r="D26" s="16" t="s">
        <v>88</v>
      </c>
      <c r="E26" s="5" t="s">
        <v>6</v>
      </c>
      <c r="F26" s="6">
        <v>2</v>
      </c>
      <c r="G26" s="6">
        <v>4</v>
      </c>
      <c r="H26" s="6">
        <v>4</v>
      </c>
      <c r="I26" s="6">
        <v>3</v>
      </c>
      <c r="J26" s="6">
        <v>3</v>
      </c>
      <c r="K26" s="6">
        <v>4</v>
      </c>
      <c r="L26" s="6">
        <v>3</v>
      </c>
      <c r="M26" s="7">
        <f t="shared" si="0"/>
        <v>23</v>
      </c>
      <c r="N26" s="6">
        <v>27</v>
      </c>
    </row>
    <row r="27" spans="1:14" ht="15.5" x14ac:dyDescent="0.35">
      <c r="A27" s="11">
        <f t="shared" si="1"/>
        <v>26</v>
      </c>
      <c r="B27" s="15" t="s">
        <v>77</v>
      </c>
      <c r="C27" s="15" t="s">
        <v>76</v>
      </c>
      <c r="D27" s="16" t="s">
        <v>88</v>
      </c>
      <c r="E27" s="5" t="s">
        <v>6</v>
      </c>
      <c r="F27" s="6">
        <v>4</v>
      </c>
      <c r="G27" s="6">
        <v>3</v>
      </c>
      <c r="H27" s="6">
        <v>3</v>
      </c>
      <c r="I27" s="6">
        <v>4</v>
      </c>
      <c r="J27" s="6">
        <v>1</v>
      </c>
      <c r="K27" s="6">
        <v>3</v>
      </c>
      <c r="L27" s="6">
        <v>4</v>
      </c>
      <c r="M27" s="7">
        <f t="shared" si="0"/>
        <v>22</v>
      </c>
      <c r="N27" s="6">
        <v>30</v>
      </c>
    </row>
    <row r="28" spans="1:14" ht="15.5" x14ac:dyDescent="0.35">
      <c r="A28" s="11">
        <f t="shared" si="1"/>
        <v>27</v>
      </c>
      <c r="B28" s="15" t="s">
        <v>59</v>
      </c>
      <c r="C28" s="15" t="s">
        <v>58</v>
      </c>
      <c r="D28" s="16" t="s">
        <v>88</v>
      </c>
      <c r="E28" s="5" t="s">
        <v>6</v>
      </c>
      <c r="F28" s="6">
        <v>4</v>
      </c>
      <c r="G28" s="6">
        <v>4</v>
      </c>
      <c r="H28" s="6">
        <v>4</v>
      </c>
      <c r="I28" s="6">
        <v>3</v>
      </c>
      <c r="J28" s="6">
        <v>2</v>
      </c>
      <c r="K28" s="6">
        <v>4</v>
      </c>
      <c r="L28" s="6">
        <v>1</v>
      </c>
      <c r="M28" s="23">
        <f t="shared" si="0"/>
        <v>22</v>
      </c>
      <c r="N28" s="6">
        <v>30</v>
      </c>
    </row>
    <row r="29" spans="1:14" ht="15.5" x14ac:dyDescent="0.35">
      <c r="A29" s="11">
        <f t="shared" si="1"/>
        <v>28</v>
      </c>
      <c r="B29" s="15" t="s">
        <v>69</v>
      </c>
      <c r="C29" s="15" t="s">
        <v>68</v>
      </c>
      <c r="D29" s="16" t="s">
        <v>88</v>
      </c>
      <c r="E29" s="5" t="s">
        <v>6</v>
      </c>
      <c r="F29" s="6">
        <v>3</v>
      </c>
      <c r="G29" s="6">
        <v>2</v>
      </c>
      <c r="H29" s="6">
        <v>4</v>
      </c>
      <c r="I29" s="6">
        <v>2</v>
      </c>
      <c r="J29" s="6">
        <v>3</v>
      </c>
      <c r="K29" s="6">
        <v>1</v>
      </c>
      <c r="L29" s="6">
        <v>3</v>
      </c>
      <c r="M29" s="7">
        <f t="shared" si="0"/>
        <v>18</v>
      </c>
      <c r="N29" s="6">
        <v>21</v>
      </c>
    </row>
    <row r="30" spans="1:14" ht="15.5" x14ac:dyDescent="0.35">
      <c r="A30" s="11">
        <f t="shared" si="1"/>
        <v>29</v>
      </c>
      <c r="B30" s="15" t="s">
        <v>43</v>
      </c>
      <c r="C30" s="15" t="s">
        <v>42</v>
      </c>
      <c r="D30" s="16" t="s">
        <v>88</v>
      </c>
      <c r="E30" s="5" t="s">
        <v>6</v>
      </c>
      <c r="F30" s="6">
        <v>2</v>
      </c>
      <c r="G30" s="6">
        <v>1</v>
      </c>
      <c r="H30" s="6">
        <v>4</v>
      </c>
      <c r="I30" s="6">
        <v>4</v>
      </c>
      <c r="J30" s="6">
        <v>3</v>
      </c>
      <c r="K30" s="6">
        <v>4</v>
      </c>
      <c r="L30" s="6">
        <v>4</v>
      </c>
      <c r="M30" s="7">
        <f t="shared" si="0"/>
        <v>22</v>
      </c>
      <c r="N30" s="6">
        <v>25</v>
      </c>
    </row>
    <row r="31" spans="1:14" ht="15.5" x14ac:dyDescent="0.35">
      <c r="A31" s="11">
        <f t="shared" si="1"/>
        <v>30</v>
      </c>
      <c r="B31" s="15" t="s">
        <v>24</v>
      </c>
      <c r="C31" s="15" t="s">
        <v>23</v>
      </c>
      <c r="D31" s="16" t="s">
        <v>88</v>
      </c>
      <c r="E31" s="5" t="s">
        <v>6</v>
      </c>
      <c r="F31" s="6">
        <v>2</v>
      </c>
      <c r="G31" s="6">
        <v>4</v>
      </c>
      <c r="H31" s="6">
        <v>3</v>
      </c>
      <c r="I31" s="6">
        <v>1</v>
      </c>
      <c r="J31" s="6">
        <v>2</v>
      </c>
      <c r="K31" s="6">
        <v>3</v>
      </c>
      <c r="L31" s="6">
        <v>3</v>
      </c>
      <c r="M31" s="7">
        <f t="shared" si="0"/>
        <v>18</v>
      </c>
      <c r="N31" s="6">
        <v>21</v>
      </c>
    </row>
    <row r="32" spans="1:14" ht="15.5" x14ac:dyDescent="0.35">
      <c r="A32" s="11">
        <f t="shared" si="1"/>
        <v>31</v>
      </c>
      <c r="B32" s="15" t="s">
        <v>45</v>
      </c>
      <c r="C32" s="15" t="s">
        <v>44</v>
      </c>
      <c r="D32" s="16" t="s">
        <v>88</v>
      </c>
      <c r="E32" s="5" t="s">
        <v>6</v>
      </c>
      <c r="F32" s="6">
        <v>3</v>
      </c>
      <c r="G32" s="6">
        <v>3</v>
      </c>
      <c r="H32" s="6">
        <v>4</v>
      </c>
      <c r="I32" s="6">
        <v>3</v>
      </c>
      <c r="J32" s="6">
        <v>2</v>
      </c>
      <c r="K32" s="6">
        <v>4</v>
      </c>
      <c r="L32" s="6">
        <v>3</v>
      </c>
      <c r="M32" s="7">
        <f t="shared" si="0"/>
        <v>22</v>
      </c>
      <c r="N32" s="6">
        <v>27</v>
      </c>
    </row>
    <row r="33" spans="1:14" ht="15.5" x14ac:dyDescent="0.35">
      <c r="A33" s="11">
        <f t="shared" si="1"/>
        <v>32</v>
      </c>
      <c r="B33" s="15" t="s">
        <v>61</v>
      </c>
      <c r="C33" s="15" t="s">
        <v>60</v>
      </c>
      <c r="D33" s="16" t="s">
        <v>88</v>
      </c>
      <c r="E33" s="5" t="s">
        <v>6</v>
      </c>
      <c r="F33" s="6">
        <v>3</v>
      </c>
      <c r="G33" s="6">
        <v>3</v>
      </c>
      <c r="H33" s="6">
        <v>4</v>
      </c>
      <c r="I33" s="6">
        <v>4</v>
      </c>
      <c r="J33" s="6">
        <v>4</v>
      </c>
      <c r="K33" s="6">
        <v>4</v>
      </c>
      <c r="L33" s="6">
        <v>4</v>
      </c>
      <c r="M33" s="23">
        <f t="shared" si="0"/>
        <v>26</v>
      </c>
      <c r="N33" s="6">
        <v>30</v>
      </c>
    </row>
    <row r="34" spans="1:14" ht="15.5" x14ac:dyDescent="0.35">
      <c r="A34" s="11">
        <f t="shared" si="1"/>
        <v>33</v>
      </c>
      <c r="B34" s="15" t="s">
        <v>35</v>
      </c>
      <c r="C34" s="15" t="s">
        <v>79</v>
      </c>
      <c r="D34" s="16" t="s">
        <v>88</v>
      </c>
      <c r="E34" s="5" t="s">
        <v>6</v>
      </c>
      <c r="F34" s="6">
        <v>4</v>
      </c>
      <c r="G34" s="6">
        <v>3</v>
      </c>
      <c r="H34" s="6">
        <v>2</v>
      </c>
      <c r="I34" s="6">
        <v>2</v>
      </c>
      <c r="J34" s="6">
        <v>3</v>
      </c>
      <c r="K34" s="6">
        <v>3</v>
      </c>
      <c r="L34" s="6">
        <v>4</v>
      </c>
      <c r="M34" s="7">
        <f t="shared" si="0"/>
        <v>21</v>
      </c>
      <c r="N34" s="6">
        <v>28</v>
      </c>
    </row>
    <row r="35" spans="1:14" ht="15.5" x14ac:dyDescent="0.35">
      <c r="A35" s="11">
        <f t="shared" si="1"/>
        <v>34</v>
      </c>
      <c r="B35" s="15" t="s">
        <v>12</v>
      </c>
      <c r="C35" s="15" t="s">
        <v>11</v>
      </c>
      <c r="D35" s="16" t="s">
        <v>88</v>
      </c>
      <c r="E35" s="5" t="s">
        <v>6</v>
      </c>
      <c r="F35" s="6">
        <v>1</v>
      </c>
      <c r="G35" s="6">
        <v>4</v>
      </c>
      <c r="H35" s="6">
        <v>3</v>
      </c>
      <c r="I35" s="6">
        <v>3</v>
      </c>
      <c r="J35" s="6">
        <v>4</v>
      </c>
      <c r="K35" s="6">
        <v>4</v>
      </c>
      <c r="L35" s="6">
        <v>3</v>
      </c>
      <c r="M35" s="7">
        <f t="shared" si="0"/>
        <v>22</v>
      </c>
      <c r="N35" s="6">
        <v>26</v>
      </c>
    </row>
    <row r="36" spans="1:14" x14ac:dyDescent="0.35">
      <c r="A36" s="11">
        <f t="shared" si="1"/>
        <v>35</v>
      </c>
      <c r="B36" s="15" t="s">
        <v>53</v>
      </c>
      <c r="C36" s="15" t="s">
        <v>52</v>
      </c>
      <c r="D36" s="16" t="s">
        <v>88</v>
      </c>
      <c r="E36" s="5" t="s">
        <v>6</v>
      </c>
      <c r="F36" s="3">
        <v>2</v>
      </c>
      <c r="G36" s="3">
        <v>1</v>
      </c>
      <c r="H36" s="3">
        <v>4</v>
      </c>
      <c r="I36" s="3">
        <v>3</v>
      </c>
      <c r="J36" s="3">
        <v>2</v>
      </c>
      <c r="K36" s="3">
        <v>4</v>
      </c>
      <c r="L36" s="3">
        <v>1</v>
      </c>
      <c r="M36" s="24">
        <f t="shared" si="0"/>
        <v>17</v>
      </c>
      <c r="N36" s="6">
        <v>27</v>
      </c>
    </row>
    <row r="37" spans="1:14" x14ac:dyDescent="0.35">
      <c r="A37" s="11">
        <f t="shared" si="1"/>
        <v>36</v>
      </c>
      <c r="B37" s="15" t="s">
        <v>32</v>
      </c>
      <c r="C37" s="15" t="s">
        <v>31</v>
      </c>
      <c r="D37" s="16" t="s">
        <v>88</v>
      </c>
      <c r="E37" s="5" t="s">
        <v>6</v>
      </c>
      <c r="F37" s="3">
        <v>3</v>
      </c>
      <c r="G37" s="3">
        <v>4</v>
      </c>
      <c r="H37" s="3">
        <v>3</v>
      </c>
      <c r="I37" s="3">
        <v>2</v>
      </c>
      <c r="J37" s="3">
        <v>2</v>
      </c>
      <c r="K37" s="3">
        <v>4</v>
      </c>
      <c r="L37" s="3">
        <v>1</v>
      </c>
      <c r="M37" s="24">
        <f t="shared" si="0"/>
        <v>19</v>
      </c>
      <c r="N37" s="6">
        <v>28</v>
      </c>
    </row>
    <row r="38" spans="1:14" x14ac:dyDescent="0.35">
      <c r="A38" s="11">
        <f t="shared" si="1"/>
        <v>37</v>
      </c>
      <c r="B38" s="15" t="s">
        <v>16</v>
      </c>
      <c r="C38" s="15" t="s">
        <v>15</v>
      </c>
      <c r="D38" s="16" t="s">
        <v>88</v>
      </c>
      <c r="E38" s="5" t="s">
        <v>6</v>
      </c>
      <c r="F38" s="3">
        <v>4</v>
      </c>
      <c r="G38" s="3">
        <v>3</v>
      </c>
      <c r="H38" s="3">
        <v>2</v>
      </c>
      <c r="I38" s="3">
        <v>4</v>
      </c>
      <c r="J38" s="3">
        <v>3</v>
      </c>
      <c r="K38" s="3">
        <v>1</v>
      </c>
      <c r="L38" s="3">
        <v>3</v>
      </c>
      <c r="M38" s="24">
        <f t="shared" si="0"/>
        <v>20</v>
      </c>
      <c r="N38" s="6">
        <v>23</v>
      </c>
    </row>
    <row r="39" spans="1:14" ht="15.5" x14ac:dyDescent="0.35">
      <c r="K39" s="9"/>
      <c r="L39" s="10"/>
      <c r="M39" s="24">
        <f>AVERAGE(M2:M38)</f>
        <v>20.72972972972973</v>
      </c>
      <c r="N39">
        <f>AVERAGE(N2:N38)</f>
        <v>25.378378378378379</v>
      </c>
    </row>
    <row r="40" spans="1:14" ht="15.5" x14ac:dyDescent="0.35">
      <c r="K40" s="9"/>
      <c r="L40" s="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71"/>
  <sheetViews>
    <sheetView workbookViewId="0">
      <selection activeCell="C2" sqref="C2"/>
    </sheetView>
  </sheetViews>
  <sheetFormatPr defaultRowHeight="14.5" x14ac:dyDescent="0.35"/>
  <cols>
    <col min="3" max="3" width="17.90625" customWidth="1"/>
  </cols>
  <sheetData>
    <row r="1" spans="2:5" x14ac:dyDescent="0.35">
      <c r="B1" t="s">
        <v>128</v>
      </c>
      <c r="C1" s="20" t="s">
        <v>124</v>
      </c>
      <c r="D1" t="s">
        <v>129</v>
      </c>
    </row>
    <row r="2" spans="2:5" x14ac:dyDescent="0.35">
      <c r="B2">
        <v>23</v>
      </c>
      <c r="C2" s="18">
        <v>18.14</v>
      </c>
      <c r="E2">
        <f>ABS(B2-C2)/B2*100</f>
        <v>21.130434782608692</v>
      </c>
    </row>
    <row r="3" spans="2:5" x14ac:dyDescent="0.35">
      <c r="B3">
        <v>19</v>
      </c>
      <c r="C3" s="18">
        <v>19.580000000000002</v>
      </c>
      <c r="E3">
        <f t="shared" ref="E3:E66" si="0">ABS(B3-C3)/B3*100</f>
        <v>3.0526315789473779</v>
      </c>
    </row>
    <row r="4" spans="2:5" x14ac:dyDescent="0.35">
      <c r="B4">
        <v>21</v>
      </c>
      <c r="C4" s="18">
        <v>22.46</v>
      </c>
      <c r="E4">
        <f t="shared" si="0"/>
        <v>6.952380952380957</v>
      </c>
    </row>
    <row r="5" spans="2:5" x14ac:dyDescent="0.35">
      <c r="B5">
        <v>26</v>
      </c>
      <c r="C5" s="18">
        <v>18.62</v>
      </c>
      <c r="E5">
        <f t="shared" si="0"/>
        <v>28.38461538461538</v>
      </c>
    </row>
    <row r="6" spans="2:5" x14ac:dyDescent="0.35">
      <c r="B6">
        <v>17</v>
      </c>
      <c r="C6" s="18">
        <v>19.580000000000002</v>
      </c>
      <c r="E6">
        <f t="shared" si="0"/>
        <v>15.176470588235306</v>
      </c>
    </row>
    <row r="7" spans="2:5" x14ac:dyDescent="0.35">
      <c r="B7">
        <v>23</v>
      </c>
      <c r="C7" s="18">
        <v>18.14</v>
      </c>
      <c r="E7">
        <f t="shared" si="0"/>
        <v>21.130434782608692</v>
      </c>
    </row>
    <row r="8" spans="2:5" x14ac:dyDescent="0.35">
      <c r="B8">
        <v>18</v>
      </c>
      <c r="C8" s="18">
        <v>19.580000000000002</v>
      </c>
      <c r="E8">
        <f t="shared" si="0"/>
        <v>8.7777777777777892</v>
      </c>
    </row>
    <row r="9" spans="2:5" x14ac:dyDescent="0.35">
      <c r="B9">
        <v>22</v>
      </c>
      <c r="C9" s="18">
        <v>21.980000000000004</v>
      </c>
      <c r="E9">
        <f t="shared" si="0"/>
        <v>9.0909090909072829E-2</v>
      </c>
    </row>
    <row r="10" spans="2:5" x14ac:dyDescent="0.35">
      <c r="B10">
        <v>19</v>
      </c>
      <c r="C10" s="18">
        <v>17.660000000000004</v>
      </c>
      <c r="E10">
        <f t="shared" si="0"/>
        <v>7.0526315789473495</v>
      </c>
    </row>
    <row r="11" spans="2:5" x14ac:dyDescent="0.35">
      <c r="B11">
        <v>19</v>
      </c>
      <c r="C11" s="18">
        <v>20.060000000000002</v>
      </c>
      <c r="E11">
        <f t="shared" si="0"/>
        <v>5.5789473684210646</v>
      </c>
    </row>
    <row r="12" spans="2:5" x14ac:dyDescent="0.35">
      <c r="B12">
        <v>22</v>
      </c>
      <c r="C12" s="18">
        <v>20.060000000000002</v>
      </c>
      <c r="E12">
        <f t="shared" si="0"/>
        <v>8.8181818181818077</v>
      </c>
    </row>
    <row r="13" spans="2:5" x14ac:dyDescent="0.35">
      <c r="B13">
        <v>18</v>
      </c>
      <c r="C13" s="18">
        <v>22.46</v>
      </c>
      <c r="E13">
        <f t="shared" si="0"/>
        <v>24.777777777777782</v>
      </c>
    </row>
    <row r="14" spans="2:5" x14ac:dyDescent="0.35">
      <c r="B14">
        <v>22</v>
      </c>
      <c r="C14" s="18">
        <v>20.540000000000003</v>
      </c>
      <c r="E14">
        <f t="shared" si="0"/>
        <v>6.6363636363636234</v>
      </c>
    </row>
    <row r="15" spans="2:5" x14ac:dyDescent="0.35">
      <c r="B15">
        <v>22</v>
      </c>
      <c r="C15" s="18">
        <v>20.060000000000002</v>
      </c>
      <c r="E15">
        <f t="shared" si="0"/>
        <v>8.8181818181818077</v>
      </c>
    </row>
    <row r="16" spans="2:5" x14ac:dyDescent="0.35">
      <c r="B16">
        <v>23</v>
      </c>
      <c r="C16" s="18">
        <v>19.100000000000001</v>
      </c>
      <c r="E16">
        <f t="shared" si="0"/>
        <v>16.95652173913043</v>
      </c>
    </row>
    <row r="17" spans="2:5" x14ac:dyDescent="0.35">
      <c r="B17">
        <v>22</v>
      </c>
      <c r="C17" s="18">
        <v>20.060000000000002</v>
      </c>
      <c r="E17">
        <f t="shared" si="0"/>
        <v>8.8181818181818077</v>
      </c>
    </row>
    <row r="18" spans="2:5" x14ac:dyDescent="0.35">
      <c r="B18">
        <v>19</v>
      </c>
      <c r="C18" s="18">
        <v>21.5</v>
      </c>
      <c r="E18">
        <f t="shared" si="0"/>
        <v>13.157894736842104</v>
      </c>
    </row>
    <row r="19" spans="2:5" x14ac:dyDescent="0.35">
      <c r="B19">
        <v>20</v>
      </c>
      <c r="C19" s="18">
        <v>18.14</v>
      </c>
      <c r="E19">
        <f t="shared" si="0"/>
        <v>9.2999999999999972</v>
      </c>
    </row>
    <row r="20" spans="2:5" x14ac:dyDescent="0.35">
      <c r="B20">
        <v>19</v>
      </c>
      <c r="C20" s="18">
        <v>21.020000000000003</v>
      </c>
      <c r="E20">
        <f t="shared" si="0"/>
        <v>10.631578947368437</v>
      </c>
    </row>
    <row r="21" spans="2:5" x14ac:dyDescent="0.35">
      <c r="B21">
        <v>22</v>
      </c>
      <c r="C21" s="18">
        <v>22.46</v>
      </c>
      <c r="E21">
        <f t="shared" si="0"/>
        <v>2.0909090909090948</v>
      </c>
    </row>
    <row r="22" spans="2:5" x14ac:dyDescent="0.35">
      <c r="B22">
        <v>23</v>
      </c>
      <c r="C22" s="18">
        <v>18.62</v>
      </c>
      <c r="E22">
        <f t="shared" si="0"/>
        <v>19.043478260869563</v>
      </c>
    </row>
    <row r="23" spans="2:5" x14ac:dyDescent="0.35">
      <c r="B23">
        <v>21</v>
      </c>
      <c r="C23" s="18">
        <v>17.660000000000004</v>
      </c>
      <c r="E23">
        <f t="shared" si="0"/>
        <v>15.904761904761887</v>
      </c>
    </row>
    <row r="24" spans="2:5" x14ac:dyDescent="0.35">
      <c r="B24">
        <v>14</v>
      </c>
      <c r="C24" s="18">
        <v>19.100000000000001</v>
      </c>
      <c r="E24">
        <f t="shared" si="0"/>
        <v>36.428571428571438</v>
      </c>
    </row>
    <row r="25" spans="2:5" x14ac:dyDescent="0.35">
      <c r="B25">
        <v>21</v>
      </c>
      <c r="C25" s="18">
        <v>21.020000000000003</v>
      </c>
      <c r="E25">
        <f t="shared" si="0"/>
        <v>9.5238095238110124E-2</v>
      </c>
    </row>
    <row r="26" spans="2:5" x14ac:dyDescent="0.35">
      <c r="B26">
        <v>23</v>
      </c>
      <c r="C26" s="18">
        <v>22.46</v>
      </c>
      <c r="E26">
        <f t="shared" si="0"/>
        <v>2.347826086956518</v>
      </c>
    </row>
    <row r="27" spans="2:5" x14ac:dyDescent="0.35">
      <c r="B27">
        <v>22</v>
      </c>
      <c r="C27" s="18">
        <v>22.46</v>
      </c>
      <c r="E27">
        <f t="shared" si="0"/>
        <v>2.0909090909090948</v>
      </c>
    </row>
    <row r="28" spans="2:5" x14ac:dyDescent="0.35">
      <c r="B28">
        <v>22</v>
      </c>
      <c r="C28" s="18">
        <v>18.14</v>
      </c>
      <c r="E28">
        <f t="shared" si="0"/>
        <v>17.545454545454543</v>
      </c>
    </row>
    <row r="29" spans="2:5" x14ac:dyDescent="0.35">
      <c r="B29">
        <v>18</v>
      </c>
      <c r="C29" s="18">
        <v>20.060000000000002</v>
      </c>
      <c r="E29">
        <f t="shared" si="0"/>
        <v>11.444444444444457</v>
      </c>
    </row>
    <row r="30" spans="2:5" x14ac:dyDescent="0.35">
      <c r="B30">
        <v>22</v>
      </c>
      <c r="C30" s="18">
        <v>18.14</v>
      </c>
      <c r="E30">
        <f t="shared" si="0"/>
        <v>17.545454545454543</v>
      </c>
    </row>
    <row r="31" spans="2:5" x14ac:dyDescent="0.35">
      <c r="B31">
        <v>18</v>
      </c>
      <c r="C31" s="18">
        <v>21.020000000000003</v>
      </c>
      <c r="E31">
        <f t="shared" si="0"/>
        <v>16.777777777777793</v>
      </c>
    </row>
    <row r="32" spans="2:5" x14ac:dyDescent="0.35">
      <c r="B32">
        <v>22</v>
      </c>
      <c r="C32" s="18">
        <v>22.46</v>
      </c>
      <c r="E32">
        <f t="shared" si="0"/>
        <v>2.0909090909090948</v>
      </c>
    </row>
    <row r="33" spans="2:9" x14ac:dyDescent="0.35">
      <c r="B33">
        <v>26</v>
      </c>
      <c r="C33" s="18">
        <v>21.5</v>
      </c>
      <c r="E33">
        <f t="shared" si="0"/>
        <v>17.307692307692307</v>
      </c>
    </row>
    <row r="34" spans="2:9" x14ac:dyDescent="0.35">
      <c r="B34">
        <v>21</v>
      </c>
      <c r="C34" s="18">
        <v>20.540000000000003</v>
      </c>
      <c r="E34">
        <f t="shared" si="0"/>
        <v>2.1904761904761778</v>
      </c>
    </row>
    <row r="35" spans="2:9" x14ac:dyDescent="0.35">
      <c r="B35">
        <v>22</v>
      </c>
      <c r="C35" s="18">
        <v>21.020000000000003</v>
      </c>
      <c r="E35">
        <f t="shared" si="0"/>
        <v>4.4545454545454399</v>
      </c>
      <c r="H35" s="25">
        <f>AVERAGE(E2:E37)</f>
        <v>11.655479681033821</v>
      </c>
      <c r="I35" s="25" t="s">
        <v>130</v>
      </c>
    </row>
    <row r="36" spans="2:9" x14ac:dyDescent="0.35">
      <c r="B36">
        <v>17</v>
      </c>
      <c r="C36" s="18">
        <v>21.5</v>
      </c>
      <c r="E36">
        <f t="shared" si="0"/>
        <v>26.47058823529412</v>
      </c>
      <c r="H36" s="25">
        <v>10.31</v>
      </c>
      <c r="I36" s="25" t="s">
        <v>131</v>
      </c>
    </row>
    <row r="37" spans="2:9" ht="15" thickBot="1" x14ac:dyDescent="0.4">
      <c r="B37">
        <v>19</v>
      </c>
      <c r="C37" s="19">
        <v>19.100000000000001</v>
      </c>
      <c r="E37">
        <f t="shared" si="0"/>
        <v>0.52631578947369162</v>
      </c>
      <c r="H37" s="25">
        <v>11.21</v>
      </c>
      <c r="I37" s="25" t="s">
        <v>132</v>
      </c>
    </row>
    <row r="38" spans="2:9" x14ac:dyDescent="0.35">
      <c r="B38" s="26">
        <v>22</v>
      </c>
      <c r="C38" s="18">
        <v>22.820342730790493</v>
      </c>
      <c r="E38">
        <f t="shared" si="0"/>
        <v>3.7288305945022415</v>
      </c>
    </row>
    <row r="39" spans="2:9" x14ac:dyDescent="0.35">
      <c r="B39" s="26">
        <v>23</v>
      </c>
      <c r="C39" s="18">
        <v>21.276395798783859</v>
      </c>
      <c r="E39">
        <f t="shared" si="0"/>
        <v>7.4939313096353928</v>
      </c>
    </row>
    <row r="40" spans="2:9" x14ac:dyDescent="0.35">
      <c r="B40" s="26">
        <v>20</v>
      </c>
      <c r="C40" s="18">
        <v>24.364289662797127</v>
      </c>
      <c r="E40">
        <f t="shared" si="0"/>
        <v>21.821448313985634</v>
      </c>
    </row>
    <row r="41" spans="2:9" x14ac:dyDescent="0.35">
      <c r="B41" s="26">
        <v>22</v>
      </c>
      <c r="C41" s="18">
        <v>23.334991708126037</v>
      </c>
      <c r="E41">
        <f t="shared" si="0"/>
        <v>6.0681441278456205</v>
      </c>
    </row>
    <row r="42" spans="2:9" x14ac:dyDescent="0.35">
      <c r="B42" s="26">
        <v>22</v>
      </c>
      <c r="C42" s="18">
        <v>21.276395798783859</v>
      </c>
      <c r="E42">
        <f t="shared" si="0"/>
        <v>3.2891100055279114</v>
      </c>
    </row>
    <row r="43" spans="2:9" x14ac:dyDescent="0.35">
      <c r="B43" s="26">
        <v>23</v>
      </c>
      <c r="C43" s="18">
        <v>19.732448866777226</v>
      </c>
      <c r="E43">
        <f t="shared" si="0"/>
        <v>14.206744057490322</v>
      </c>
    </row>
    <row r="44" spans="2:9" x14ac:dyDescent="0.35">
      <c r="B44" s="26">
        <v>17</v>
      </c>
      <c r="C44" s="18">
        <v>20.247097844112769</v>
      </c>
      <c r="E44">
        <f t="shared" si="0"/>
        <v>19.100575553604525</v>
      </c>
    </row>
    <row r="45" spans="2:9" x14ac:dyDescent="0.35">
      <c r="B45" s="26">
        <v>20</v>
      </c>
      <c r="C45" s="18">
        <v>19.732448866777226</v>
      </c>
      <c r="E45">
        <f t="shared" si="0"/>
        <v>1.3377556661138712</v>
      </c>
    </row>
    <row r="46" spans="2:9" x14ac:dyDescent="0.35">
      <c r="B46" s="26">
        <v>17</v>
      </c>
      <c r="C46" s="18">
        <v>19.217799889441679</v>
      </c>
      <c r="E46">
        <f t="shared" si="0"/>
        <v>13.045881702598111</v>
      </c>
    </row>
    <row r="47" spans="2:9" x14ac:dyDescent="0.35">
      <c r="B47" s="26">
        <v>19</v>
      </c>
      <c r="C47" s="18">
        <v>21.791044776119403</v>
      </c>
      <c r="E47">
        <f t="shared" si="0"/>
        <v>14.689709347996857</v>
      </c>
    </row>
    <row r="48" spans="2:9" x14ac:dyDescent="0.35">
      <c r="B48" s="26">
        <v>22</v>
      </c>
      <c r="C48" s="18">
        <v>24.364289662797127</v>
      </c>
      <c r="E48">
        <f t="shared" si="0"/>
        <v>10.746771194532394</v>
      </c>
    </row>
    <row r="49" spans="2:5" x14ac:dyDescent="0.35">
      <c r="B49" s="26">
        <v>22</v>
      </c>
      <c r="C49" s="18">
        <v>24.364289662797127</v>
      </c>
      <c r="E49">
        <f t="shared" si="0"/>
        <v>10.746771194532394</v>
      </c>
    </row>
    <row r="50" spans="2:5" x14ac:dyDescent="0.35">
      <c r="B50" s="26">
        <v>20</v>
      </c>
      <c r="C50" s="18">
        <v>21.276395798783859</v>
      </c>
      <c r="E50">
        <f t="shared" si="0"/>
        <v>6.3819789939192972</v>
      </c>
    </row>
    <row r="51" spans="2:5" x14ac:dyDescent="0.35">
      <c r="B51" s="26">
        <v>21</v>
      </c>
      <c r="C51" s="18">
        <v>21.791044776119403</v>
      </c>
      <c r="E51">
        <f t="shared" si="0"/>
        <v>3.766879886282871</v>
      </c>
    </row>
    <row r="52" spans="2:5" x14ac:dyDescent="0.35">
      <c r="B52" s="26">
        <v>23</v>
      </c>
      <c r="C52" s="18">
        <v>20.761746821448313</v>
      </c>
      <c r="E52">
        <f t="shared" si="0"/>
        <v>9.7315355589203811</v>
      </c>
    </row>
    <row r="53" spans="2:5" x14ac:dyDescent="0.35">
      <c r="B53" s="26">
        <v>19</v>
      </c>
      <c r="C53" s="18">
        <v>23.334991708126037</v>
      </c>
      <c r="E53">
        <f t="shared" si="0"/>
        <v>22.8157458322423</v>
      </c>
    </row>
    <row r="54" spans="2:5" x14ac:dyDescent="0.35">
      <c r="B54" s="26">
        <v>23</v>
      </c>
      <c r="C54" s="18">
        <v>23.334991708126037</v>
      </c>
      <c r="E54">
        <f t="shared" si="0"/>
        <v>1.4564856875045065</v>
      </c>
    </row>
    <row r="55" spans="2:5" x14ac:dyDescent="0.35">
      <c r="B55" s="26">
        <v>22</v>
      </c>
      <c r="C55" s="18">
        <v>19.732448866777226</v>
      </c>
      <c r="E55">
        <f t="shared" si="0"/>
        <v>10.307050605558064</v>
      </c>
    </row>
    <row r="56" spans="2:5" x14ac:dyDescent="0.35">
      <c r="B56" s="26">
        <v>17</v>
      </c>
      <c r="C56" s="18">
        <v>22.820342730790493</v>
      </c>
      <c r="E56">
        <f t="shared" si="0"/>
        <v>34.237310181120549</v>
      </c>
    </row>
    <row r="57" spans="2:5" x14ac:dyDescent="0.35">
      <c r="B57" s="26">
        <v>19</v>
      </c>
      <c r="C57" s="18">
        <v>24.364289662797127</v>
      </c>
      <c r="E57">
        <f t="shared" si="0"/>
        <v>28.233103488405931</v>
      </c>
    </row>
    <row r="58" spans="2:5" x14ac:dyDescent="0.35">
      <c r="B58" s="26">
        <v>22</v>
      </c>
      <c r="C58" s="18">
        <v>23.334991708126037</v>
      </c>
      <c r="E58">
        <f t="shared" si="0"/>
        <v>6.0681441278456205</v>
      </c>
    </row>
    <row r="59" spans="2:5" x14ac:dyDescent="0.35">
      <c r="B59" s="26">
        <v>22</v>
      </c>
      <c r="C59" s="18">
        <v>20.761746821448313</v>
      </c>
      <c r="E59">
        <f t="shared" si="0"/>
        <v>5.6284235388713073</v>
      </c>
    </row>
    <row r="60" spans="2:5" x14ac:dyDescent="0.35">
      <c r="B60" s="26">
        <v>20</v>
      </c>
      <c r="C60" s="18">
        <v>20.761746821448313</v>
      </c>
      <c r="E60">
        <f t="shared" si="0"/>
        <v>3.8087341072415626</v>
      </c>
    </row>
    <row r="61" spans="2:5" x14ac:dyDescent="0.35">
      <c r="B61" s="26">
        <v>21</v>
      </c>
      <c r="C61" s="18">
        <v>22.820342730790493</v>
      </c>
      <c r="E61">
        <f t="shared" si="0"/>
        <v>8.668298718049968</v>
      </c>
    </row>
    <row r="62" spans="2:5" x14ac:dyDescent="0.35">
      <c r="B62" s="26">
        <v>22</v>
      </c>
      <c r="C62" s="18">
        <v>24.364289662797127</v>
      </c>
      <c r="E62">
        <f t="shared" si="0"/>
        <v>10.746771194532394</v>
      </c>
    </row>
    <row r="63" spans="2:5" x14ac:dyDescent="0.35">
      <c r="B63" s="26">
        <v>22</v>
      </c>
      <c r="C63" s="18">
        <v>24.364289662797127</v>
      </c>
      <c r="E63">
        <f t="shared" si="0"/>
        <v>10.746771194532394</v>
      </c>
    </row>
    <row r="64" spans="2:5" x14ac:dyDescent="0.35">
      <c r="B64" s="26">
        <v>24</v>
      </c>
      <c r="C64" s="18">
        <v>19.732448866777226</v>
      </c>
      <c r="E64">
        <f t="shared" si="0"/>
        <v>17.781463055094893</v>
      </c>
    </row>
    <row r="65" spans="2:5" x14ac:dyDescent="0.35">
      <c r="B65" s="26">
        <v>19</v>
      </c>
      <c r="C65" s="18">
        <v>21.791044776119403</v>
      </c>
      <c r="E65">
        <f t="shared" si="0"/>
        <v>14.689709347996857</v>
      </c>
    </row>
    <row r="66" spans="2:5" x14ac:dyDescent="0.35">
      <c r="B66" s="26">
        <v>22</v>
      </c>
      <c r="C66" s="18">
        <v>22.305693753454946</v>
      </c>
      <c r="E66">
        <f t="shared" si="0"/>
        <v>1.3895170611588463</v>
      </c>
    </row>
    <row r="67" spans="2:5" x14ac:dyDescent="0.35">
      <c r="B67" s="26">
        <v>22</v>
      </c>
      <c r="C67" s="18">
        <v>22.820342730790493</v>
      </c>
      <c r="E67">
        <f t="shared" ref="E67:E70" si="1">ABS(B67-C67)/B67*100</f>
        <v>3.7288305945022415</v>
      </c>
    </row>
    <row r="68" spans="2:5" x14ac:dyDescent="0.35">
      <c r="B68" s="26">
        <v>22</v>
      </c>
      <c r="C68" s="18">
        <v>24.364289662797127</v>
      </c>
      <c r="E68">
        <f t="shared" si="1"/>
        <v>10.746771194532394</v>
      </c>
    </row>
    <row r="69" spans="2:5" x14ac:dyDescent="0.35">
      <c r="B69" s="26">
        <v>26</v>
      </c>
      <c r="C69" s="18">
        <v>23.334991708126037</v>
      </c>
      <c r="E69">
        <f t="shared" si="1"/>
        <v>10.250031891822935</v>
      </c>
    </row>
    <row r="70" spans="2:5" ht="15" thickBot="1" x14ac:dyDescent="0.4">
      <c r="B70" s="26">
        <v>24</v>
      </c>
      <c r="C70" s="19">
        <v>22.305693753454946</v>
      </c>
      <c r="E70">
        <f t="shared" si="1"/>
        <v>7.0596093606043908</v>
      </c>
    </row>
    <row r="71" spans="2:5" x14ac:dyDescent="0.35">
      <c r="E71" s="25">
        <f>AVERAGE(E2:E70)</f>
        <v>11.219074017482933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8F46E-DC01-44A8-91EA-C202629FD3CC}">
  <dimension ref="A1:J75"/>
  <sheetViews>
    <sheetView workbookViewId="0">
      <selection activeCell="L14" sqref="L14"/>
    </sheetView>
  </sheetViews>
  <sheetFormatPr defaultRowHeight="14.5" x14ac:dyDescent="0.35"/>
  <cols>
    <col min="1" max="1" width="13.36328125" customWidth="1"/>
    <col min="3" max="3" width="18.36328125" style="33" customWidth="1"/>
    <col min="14" max="14" width="11.81640625" bestFit="1" customWidth="1"/>
  </cols>
  <sheetData>
    <row r="1" spans="1:9" x14ac:dyDescent="0.35">
      <c r="A1" t="s">
        <v>98</v>
      </c>
      <c r="C1" s="12" t="s">
        <v>78</v>
      </c>
      <c r="E1" t="s">
        <v>136</v>
      </c>
      <c r="F1" t="s">
        <v>97</v>
      </c>
    </row>
    <row r="2" spans="1:9" x14ac:dyDescent="0.35">
      <c r="A2" s="32">
        <v>20</v>
      </c>
      <c r="B2">
        <f>A2/100</f>
        <v>0.2</v>
      </c>
      <c r="C2" s="28">
        <v>24</v>
      </c>
      <c r="D2">
        <f>C2/100</f>
        <v>0.24</v>
      </c>
      <c r="E2">
        <v>0.2</v>
      </c>
      <c r="F2">
        <f>D2*E2</f>
        <v>4.8000000000000001E-2</v>
      </c>
      <c r="I2">
        <f>B2*D2*E2</f>
        <v>9.6000000000000009E-3</v>
      </c>
    </row>
    <row r="3" spans="1:9" x14ac:dyDescent="0.35">
      <c r="A3" s="32">
        <v>22</v>
      </c>
      <c r="B3">
        <f t="shared" ref="B3:B66" si="0">A3/100</f>
        <v>0.22</v>
      </c>
      <c r="C3" s="28">
        <v>20</v>
      </c>
      <c r="D3">
        <f t="shared" ref="D3:D66" si="1">C3/100</f>
        <v>0.2</v>
      </c>
      <c r="E3">
        <v>0.2</v>
      </c>
      <c r="F3">
        <f t="shared" ref="F3:F66" si="2">D3*E3</f>
        <v>4.0000000000000008E-2</v>
      </c>
      <c r="I3">
        <f t="shared" ref="I3:I66" si="3">B3*D3*E3</f>
        <v>8.8000000000000005E-3</v>
      </c>
    </row>
    <row r="4" spans="1:9" x14ac:dyDescent="0.35">
      <c r="A4" s="32">
        <v>22</v>
      </c>
      <c r="B4">
        <f t="shared" si="0"/>
        <v>0.22</v>
      </c>
      <c r="C4" s="28">
        <v>15</v>
      </c>
      <c r="D4">
        <f t="shared" si="1"/>
        <v>0.15</v>
      </c>
      <c r="E4">
        <v>0.2</v>
      </c>
      <c r="F4">
        <f t="shared" si="2"/>
        <v>0.03</v>
      </c>
      <c r="I4">
        <f t="shared" si="3"/>
        <v>6.6000000000000008E-3</v>
      </c>
    </row>
    <row r="5" spans="1:9" x14ac:dyDescent="0.35">
      <c r="A5" s="32">
        <v>21</v>
      </c>
      <c r="B5">
        <f t="shared" si="0"/>
        <v>0.21</v>
      </c>
      <c r="C5" s="28">
        <v>19</v>
      </c>
      <c r="D5">
        <f t="shared" si="1"/>
        <v>0.19</v>
      </c>
      <c r="E5">
        <v>0.2</v>
      </c>
      <c r="F5">
        <f t="shared" si="2"/>
        <v>3.8000000000000006E-2</v>
      </c>
      <c r="I5">
        <f t="shared" si="3"/>
        <v>7.9799999999999992E-3</v>
      </c>
    </row>
    <row r="6" spans="1:9" x14ac:dyDescent="0.35">
      <c r="A6" s="32">
        <v>29</v>
      </c>
      <c r="B6">
        <f t="shared" si="0"/>
        <v>0.28999999999999998</v>
      </c>
      <c r="C6" s="28">
        <v>22</v>
      </c>
      <c r="D6">
        <f t="shared" si="1"/>
        <v>0.22</v>
      </c>
      <c r="E6">
        <v>0.2</v>
      </c>
      <c r="F6">
        <f t="shared" si="2"/>
        <v>4.4000000000000004E-2</v>
      </c>
      <c r="I6">
        <f t="shared" si="3"/>
        <v>1.2760000000000001E-2</v>
      </c>
    </row>
    <row r="7" spans="1:9" x14ac:dyDescent="0.35">
      <c r="A7" s="32">
        <v>30</v>
      </c>
      <c r="B7">
        <f t="shared" si="0"/>
        <v>0.3</v>
      </c>
      <c r="C7" s="28">
        <v>25</v>
      </c>
      <c r="D7">
        <f t="shared" si="1"/>
        <v>0.25</v>
      </c>
      <c r="E7">
        <v>0.2</v>
      </c>
      <c r="F7">
        <f t="shared" si="2"/>
        <v>0.05</v>
      </c>
      <c r="I7">
        <f t="shared" si="3"/>
        <v>1.4999999999999999E-2</v>
      </c>
    </row>
    <row r="8" spans="1:9" x14ac:dyDescent="0.35">
      <c r="A8" s="32">
        <v>19</v>
      </c>
      <c r="B8">
        <f t="shared" si="0"/>
        <v>0.19</v>
      </c>
      <c r="C8" s="28">
        <v>25</v>
      </c>
      <c r="D8">
        <f t="shared" si="1"/>
        <v>0.25</v>
      </c>
      <c r="E8">
        <v>0.2</v>
      </c>
      <c r="F8">
        <f t="shared" si="2"/>
        <v>0.05</v>
      </c>
      <c r="I8">
        <f t="shared" si="3"/>
        <v>9.5000000000000015E-3</v>
      </c>
    </row>
    <row r="9" spans="1:9" x14ac:dyDescent="0.35">
      <c r="A9" s="32">
        <v>20</v>
      </c>
      <c r="B9">
        <f t="shared" si="0"/>
        <v>0.2</v>
      </c>
      <c r="C9" s="28">
        <v>26</v>
      </c>
      <c r="D9">
        <f t="shared" si="1"/>
        <v>0.26</v>
      </c>
      <c r="E9">
        <v>0.2</v>
      </c>
      <c r="F9">
        <f t="shared" si="2"/>
        <v>5.2000000000000005E-2</v>
      </c>
      <c r="I9">
        <f t="shared" si="3"/>
        <v>1.0400000000000001E-2</v>
      </c>
    </row>
    <row r="10" spans="1:9" x14ac:dyDescent="0.35">
      <c r="A10" s="32">
        <v>17</v>
      </c>
      <c r="B10">
        <f t="shared" si="0"/>
        <v>0.17</v>
      </c>
      <c r="C10" s="28">
        <v>21</v>
      </c>
      <c r="D10">
        <f t="shared" si="1"/>
        <v>0.21</v>
      </c>
      <c r="E10">
        <v>0.2</v>
      </c>
      <c r="F10">
        <f t="shared" si="2"/>
        <v>4.2000000000000003E-2</v>
      </c>
      <c r="I10">
        <f t="shared" si="3"/>
        <v>7.1400000000000005E-3</v>
      </c>
    </row>
    <row r="11" spans="1:9" x14ac:dyDescent="0.35">
      <c r="A11" s="32">
        <v>23</v>
      </c>
      <c r="B11">
        <f t="shared" si="0"/>
        <v>0.23</v>
      </c>
      <c r="C11" s="28">
        <v>18</v>
      </c>
      <c r="D11">
        <f t="shared" si="1"/>
        <v>0.18</v>
      </c>
      <c r="E11">
        <v>0.2</v>
      </c>
      <c r="F11">
        <f t="shared" si="2"/>
        <v>3.5999999999999997E-2</v>
      </c>
      <c r="I11">
        <f t="shared" si="3"/>
        <v>8.2800000000000009E-3</v>
      </c>
    </row>
    <row r="12" spans="1:9" x14ac:dyDescent="0.35">
      <c r="A12" s="32">
        <v>25</v>
      </c>
      <c r="B12">
        <f t="shared" si="0"/>
        <v>0.25</v>
      </c>
      <c r="C12" s="28">
        <v>18</v>
      </c>
      <c r="D12">
        <f t="shared" si="1"/>
        <v>0.18</v>
      </c>
      <c r="E12">
        <v>0.2</v>
      </c>
      <c r="F12">
        <f t="shared" si="2"/>
        <v>3.5999999999999997E-2</v>
      </c>
      <c r="I12">
        <f t="shared" si="3"/>
        <v>8.9999999999999993E-3</v>
      </c>
    </row>
    <row r="13" spans="1:9" x14ac:dyDescent="0.35">
      <c r="A13" s="32">
        <v>29</v>
      </c>
      <c r="B13">
        <f t="shared" si="0"/>
        <v>0.28999999999999998</v>
      </c>
      <c r="C13" s="28">
        <v>21</v>
      </c>
      <c r="D13">
        <f t="shared" si="1"/>
        <v>0.21</v>
      </c>
      <c r="E13">
        <v>0.2</v>
      </c>
      <c r="F13">
        <f t="shared" si="2"/>
        <v>4.2000000000000003E-2</v>
      </c>
      <c r="I13">
        <f t="shared" si="3"/>
        <v>1.218E-2</v>
      </c>
    </row>
    <row r="14" spans="1:9" x14ac:dyDescent="0.35">
      <c r="A14" s="32">
        <v>16</v>
      </c>
      <c r="B14">
        <f t="shared" si="0"/>
        <v>0.16</v>
      </c>
      <c r="C14" s="28">
        <v>22</v>
      </c>
      <c r="D14">
        <f t="shared" si="1"/>
        <v>0.22</v>
      </c>
      <c r="E14">
        <v>0.2</v>
      </c>
      <c r="F14">
        <f t="shared" si="2"/>
        <v>4.4000000000000004E-2</v>
      </c>
      <c r="I14">
        <f t="shared" si="3"/>
        <v>7.0400000000000011E-3</v>
      </c>
    </row>
    <row r="15" spans="1:9" x14ac:dyDescent="0.35">
      <c r="A15" s="32">
        <v>28</v>
      </c>
      <c r="B15">
        <f t="shared" si="0"/>
        <v>0.28000000000000003</v>
      </c>
      <c r="C15" s="28">
        <v>19</v>
      </c>
      <c r="D15">
        <f t="shared" si="1"/>
        <v>0.19</v>
      </c>
      <c r="E15">
        <v>0.2</v>
      </c>
      <c r="F15">
        <f t="shared" si="2"/>
        <v>3.8000000000000006E-2</v>
      </c>
      <c r="I15">
        <f t="shared" si="3"/>
        <v>1.0640000000000002E-2</v>
      </c>
    </row>
    <row r="16" spans="1:9" x14ac:dyDescent="0.35">
      <c r="A16" s="32">
        <v>20</v>
      </c>
      <c r="B16">
        <f t="shared" si="0"/>
        <v>0.2</v>
      </c>
      <c r="C16" s="28">
        <v>25</v>
      </c>
      <c r="D16">
        <f t="shared" si="1"/>
        <v>0.25</v>
      </c>
      <c r="E16">
        <v>0.2</v>
      </c>
      <c r="F16">
        <f t="shared" si="2"/>
        <v>0.05</v>
      </c>
      <c r="I16">
        <f t="shared" si="3"/>
        <v>1.0000000000000002E-2</v>
      </c>
    </row>
    <row r="17" spans="1:9" x14ac:dyDescent="0.35">
      <c r="A17" s="32">
        <v>24</v>
      </c>
      <c r="B17">
        <f t="shared" si="0"/>
        <v>0.24</v>
      </c>
      <c r="C17" s="28">
        <v>21</v>
      </c>
      <c r="D17">
        <f t="shared" si="1"/>
        <v>0.21</v>
      </c>
      <c r="E17">
        <v>0.2</v>
      </c>
      <c r="F17">
        <f t="shared" si="2"/>
        <v>4.2000000000000003E-2</v>
      </c>
      <c r="I17">
        <f t="shared" si="3"/>
        <v>1.0079999999999999E-2</v>
      </c>
    </row>
    <row r="18" spans="1:9" x14ac:dyDescent="0.35">
      <c r="A18" s="32">
        <v>21</v>
      </c>
      <c r="B18">
        <f t="shared" si="0"/>
        <v>0.21</v>
      </c>
      <c r="C18" s="28">
        <v>20</v>
      </c>
      <c r="D18">
        <f t="shared" si="1"/>
        <v>0.2</v>
      </c>
      <c r="E18">
        <v>0.2</v>
      </c>
      <c r="F18">
        <f t="shared" si="2"/>
        <v>4.0000000000000008E-2</v>
      </c>
      <c r="I18">
        <f t="shared" si="3"/>
        <v>8.4000000000000012E-3</v>
      </c>
    </row>
    <row r="19" spans="1:9" x14ac:dyDescent="0.35">
      <c r="A19" s="32">
        <v>30</v>
      </c>
      <c r="B19">
        <f t="shared" si="0"/>
        <v>0.3</v>
      </c>
      <c r="C19" s="28">
        <v>21</v>
      </c>
      <c r="D19">
        <f t="shared" si="1"/>
        <v>0.21</v>
      </c>
      <c r="E19">
        <v>0.2</v>
      </c>
      <c r="F19">
        <f t="shared" si="2"/>
        <v>4.2000000000000003E-2</v>
      </c>
      <c r="I19">
        <f t="shared" si="3"/>
        <v>1.26E-2</v>
      </c>
    </row>
    <row r="20" spans="1:9" x14ac:dyDescent="0.35">
      <c r="A20" s="32">
        <v>27</v>
      </c>
      <c r="B20">
        <f t="shared" si="0"/>
        <v>0.27</v>
      </c>
      <c r="C20" s="28">
        <v>26</v>
      </c>
      <c r="D20">
        <f t="shared" si="1"/>
        <v>0.26</v>
      </c>
      <c r="E20">
        <v>0.2</v>
      </c>
      <c r="F20">
        <f t="shared" si="2"/>
        <v>5.2000000000000005E-2</v>
      </c>
      <c r="I20">
        <f t="shared" si="3"/>
        <v>1.4040000000000004E-2</v>
      </c>
    </row>
    <row r="21" spans="1:9" x14ac:dyDescent="0.35">
      <c r="A21" s="32">
        <v>27</v>
      </c>
      <c r="B21">
        <f t="shared" si="0"/>
        <v>0.27</v>
      </c>
      <c r="C21" s="28">
        <v>22</v>
      </c>
      <c r="D21">
        <f t="shared" si="1"/>
        <v>0.22</v>
      </c>
      <c r="E21">
        <v>0.2</v>
      </c>
      <c r="F21">
        <f t="shared" si="2"/>
        <v>4.4000000000000004E-2</v>
      </c>
      <c r="I21">
        <f t="shared" si="3"/>
        <v>1.1880000000000002E-2</v>
      </c>
    </row>
    <row r="22" spans="1:9" x14ac:dyDescent="0.35">
      <c r="A22" s="32">
        <v>30</v>
      </c>
      <c r="B22">
        <f t="shared" si="0"/>
        <v>0.3</v>
      </c>
      <c r="C22" s="28">
        <v>19</v>
      </c>
      <c r="D22">
        <f t="shared" si="1"/>
        <v>0.19</v>
      </c>
      <c r="E22">
        <v>0.2</v>
      </c>
      <c r="F22">
        <f t="shared" si="2"/>
        <v>3.8000000000000006E-2</v>
      </c>
      <c r="I22">
        <f t="shared" si="3"/>
        <v>1.14E-2</v>
      </c>
    </row>
    <row r="23" spans="1:9" x14ac:dyDescent="0.35">
      <c r="A23" s="32">
        <v>30</v>
      </c>
      <c r="B23">
        <f t="shared" si="0"/>
        <v>0.3</v>
      </c>
      <c r="C23" s="28">
        <v>5</v>
      </c>
      <c r="D23">
        <f t="shared" si="1"/>
        <v>0.05</v>
      </c>
      <c r="E23">
        <v>0.2</v>
      </c>
      <c r="F23">
        <f t="shared" si="2"/>
        <v>1.0000000000000002E-2</v>
      </c>
      <c r="I23">
        <f t="shared" si="3"/>
        <v>3.0000000000000001E-3</v>
      </c>
    </row>
    <row r="24" spans="1:9" x14ac:dyDescent="0.35">
      <c r="A24" s="32">
        <v>24</v>
      </c>
      <c r="B24">
        <f t="shared" si="0"/>
        <v>0.24</v>
      </c>
      <c r="C24" s="28">
        <v>20</v>
      </c>
      <c r="D24">
        <f t="shared" si="1"/>
        <v>0.2</v>
      </c>
      <c r="E24">
        <v>0.2</v>
      </c>
      <c r="F24">
        <f t="shared" si="2"/>
        <v>4.0000000000000008E-2</v>
      </c>
      <c r="I24">
        <f t="shared" si="3"/>
        <v>9.6000000000000009E-3</v>
      </c>
    </row>
    <row r="25" spans="1:9" x14ac:dyDescent="0.35">
      <c r="A25" s="32">
        <v>29</v>
      </c>
      <c r="B25">
        <f t="shared" si="0"/>
        <v>0.28999999999999998</v>
      </c>
      <c r="C25" s="28">
        <v>26</v>
      </c>
      <c r="D25">
        <f t="shared" si="1"/>
        <v>0.26</v>
      </c>
      <c r="E25">
        <v>0.2</v>
      </c>
      <c r="F25">
        <f t="shared" si="2"/>
        <v>5.2000000000000005E-2</v>
      </c>
      <c r="I25">
        <f t="shared" si="3"/>
        <v>1.508E-2</v>
      </c>
    </row>
    <row r="26" spans="1:9" x14ac:dyDescent="0.35">
      <c r="A26" s="32">
        <v>18</v>
      </c>
      <c r="B26">
        <f t="shared" si="0"/>
        <v>0.18</v>
      </c>
      <c r="C26" s="28">
        <v>23</v>
      </c>
      <c r="D26">
        <f t="shared" si="1"/>
        <v>0.23</v>
      </c>
      <c r="E26">
        <v>0.2</v>
      </c>
      <c r="F26">
        <f t="shared" si="2"/>
        <v>4.6000000000000006E-2</v>
      </c>
      <c r="I26">
        <f t="shared" si="3"/>
        <v>8.2800000000000009E-3</v>
      </c>
    </row>
    <row r="27" spans="1:9" x14ac:dyDescent="0.35">
      <c r="A27" s="32">
        <v>19</v>
      </c>
      <c r="B27">
        <f t="shared" si="0"/>
        <v>0.19</v>
      </c>
      <c r="C27" s="28">
        <v>20</v>
      </c>
      <c r="D27">
        <f t="shared" si="1"/>
        <v>0.2</v>
      </c>
      <c r="E27">
        <v>0.2</v>
      </c>
      <c r="F27">
        <f t="shared" si="2"/>
        <v>4.0000000000000008E-2</v>
      </c>
      <c r="I27">
        <f t="shared" si="3"/>
        <v>7.6000000000000017E-3</v>
      </c>
    </row>
    <row r="28" spans="1:9" x14ac:dyDescent="0.35">
      <c r="A28" s="32">
        <v>30</v>
      </c>
      <c r="B28">
        <f t="shared" si="0"/>
        <v>0.3</v>
      </c>
      <c r="C28" s="28">
        <v>19</v>
      </c>
      <c r="D28">
        <f t="shared" si="1"/>
        <v>0.19</v>
      </c>
      <c r="E28">
        <v>0.2</v>
      </c>
      <c r="F28">
        <f t="shared" si="2"/>
        <v>3.8000000000000006E-2</v>
      </c>
      <c r="I28">
        <f t="shared" si="3"/>
        <v>1.14E-2</v>
      </c>
    </row>
    <row r="29" spans="1:9" x14ac:dyDescent="0.35">
      <c r="A29" s="32">
        <v>30</v>
      </c>
      <c r="B29">
        <f t="shared" si="0"/>
        <v>0.3</v>
      </c>
      <c r="C29" s="28">
        <v>23</v>
      </c>
      <c r="D29">
        <f t="shared" si="1"/>
        <v>0.23</v>
      </c>
      <c r="E29">
        <v>0.2</v>
      </c>
      <c r="F29">
        <f t="shared" si="2"/>
        <v>4.6000000000000006E-2</v>
      </c>
      <c r="I29">
        <f t="shared" si="3"/>
        <v>1.3800000000000002E-2</v>
      </c>
    </row>
    <row r="30" spans="1:9" x14ac:dyDescent="0.35">
      <c r="A30" s="32">
        <v>20</v>
      </c>
      <c r="B30">
        <f t="shared" si="0"/>
        <v>0.2</v>
      </c>
      <c r="C30" s="28">
        <v>25</v>
      </c>
      <c r="D30">
        <f t="shared" si="1"/>
        <v>0.25</v>
      </c>
      <c r="E30">
        <v>0.2</v>
      </c>
      <c r="F30">
        <f t="shared" si="2"/>
        <v>0.05</v>
      </c>
      <c r="I30">
        <f t="shared" si="3"/>
        <v>1.0000000000000002E-2</v>
      </c>
    </row>
    <row r="31" spans="1:9" x14ac:dyDescent="0.35">
      <c r="A31" s="32">
        <v>21</v>
      </c>
      <c r="B31">
        <f t="shared" si="0"/>
        <v>0.21</v>
      </c>
      <c r="C31" s="28">
        <v>25</v>
      </c>
      <c r="D31">
        <f t="shared" si="1"/>
        <v>0.25</v>
      </c>
      <c r="E31">
        <v>0.2</v>
      </c>
      <c r="F31">
        <f t="shared" si="2"/>
        <v>0.05</v>
      </c>
      <c r="I31">
        <f t="shared" si="3"/>
        <v>1.0500000000000001E-2</v>
      </c>
    </row>
    <row r="32" spans="1:9" x14ac:dyDescent="0.35">
      <c r="A32" s="32">
        <v>28</v>
      </c>
      <c r="B32">
        <f t="shared" si="0"/>
        <v>0.28000000000000003</v>
      </c>
      <c r="C32" s="28">
        <v>25</v>
      </c>
      <c r="D32">
        <f t="shared" si="1"/>
        <v>0.25</v>
      </c>
      <c r="E32">
        <v>0.2</v>
      </c>
      <c r="F32">
        <f t="shared" si="2"/>
        <v>0.05</v>
      </c>
      <c r="I32">
        <f t="shared" si="3"/>
        <v>1.4000000000000002E-2</v>
      </c>
    </row>
    <row r="33" spans="1:10" x14ac:dyDescent="0.35">
      <c r="A33" s="32">
        <v>21</v>
      </c>
      <c r="B33">
        <f t="shared" si="0"/>
        <v>0.21</v>
      </c>
      <c r="C33" s="28">
        <v>15</v>
      </c>
      <c r="D33">
        <f t="shared" si="1"/>
        <v>0.15</v>
      </c>
      <c r="E33">
        <v>0.2</v>
      </c>
      <c r="F33">
        <f t="shared" si="2"/>
        <v>0.03</v>
      </c>
      <c r="I33">
        <f t="shared" si="3"/>
        <v>6.3E-3</v>
      </c>
    </row>
    <row r="34" spans="1:10" x14ac:dyDescent="0.35">
      <c r="A34" s="32">
        <v>26</v>
      </c>
      <c r="B34">
        <f t="shared" si="0"/>
        <v>0.26</v>
      </c>
      <c r="C34" s="28">
        <v>16</v>
      </c>
      <c r="D34">
        <f t="shared" si="1"/>
        <v>0.16</v>
      </c>
      <c r="E34">
        <v>0.2</v>
      </c>
      <c r="F34">
        <f t="shared" si="2"/>
        <v>3.2000000000000001E-2</v>
      </c>
      <c r="I34">
        <f t="shared" si="3"/>
        <v>8.320000000000001E-3</v>
      </c>
    </row>
    <row r="35" spans="1:10" x14ac:dyDescent="0.35">
      <c r="A35" s="32">
        <v>30</v>
      </c>
      <c r="B35">
        <f t="shared" si="0"/>
        <v>0.3</v>
      </c>
      <c r="C35" s="28">
        <v>18</v>
      </c>
      <c r="D35">
        <f t="shared" si="1"/>
        <v>0.18</v>
      </c>
      <c r="E35">
        <v>0.2</v>
      </c>
      <c r="F35">
        <f t="shared" si="2"/>
        <v>3.5999999999999997E-2</v>
      </c>
      <c r="I35">
        <f t="shared" si="3"/>
        <v>1.0800000000000001E-2</v>
      </c>
    </row>
    <row r="36" spans="1:10" x14ac:dyDescent="0.35">
      <c r="A36" s="32">
        <v>27</v>
      </c>
      <c r="B36">
        <f t="shared" si="0"/>
        <v>0.27</v>
      </c>
      <c r="C36" s="28">
        <v>15</v>
      </c>
      <c r="D36">
        <f t="shared" si="1"/>
        <v>0.15</v>
      </c>
      <c r="E36">
        <v>0.2</v>
      </c>
      <c r="F36">
        <f t="shared" si="2"/>
        <v>0.03</v>
      </c>
      <c r="I36">
        <f t="shared" si="3"/>
        <v>8.1000000000000013E-3</v>
      </c>
    </row>
    <row r="37" spans="1:10" x14ac:dyDescent="0.35">
      <c r="A37" s="32">
        <v>27</v>
      </c>
      <c r="B37">
        <f t="shared" si="0"/>
        <v>0.27</v>
      </c>
      <c r="C37" s="28">
        <v>20</v>
      </c>
      <c r="D37">
        <f t="shared" si="1"/>
        <v>0.2</v>
      </c>
      <c r="E37">
        <v>0.2</v>
      </c>
      <c r="F37">
        <f t="shared" si="2"/>
        <v>4.0000000000000008E-2</v>
      </c>
      <c r="I37">
        <f t="shared" si="3"/>
        <v>1.0800000000000002E-2</v>
      </c>
    </row>
    <row r="38" spans="1:10" x14ac:dyDescent="0.35">
      <c r="A38" s="32">
        <v>29</v>
      </c>
      <c r="B38">
        <f t="shared" si="0"/>
        <v>0.28999999999999998</v>
      </c>
      <c r="C38" s="28">
        <v>23</v>
      </c>
      <c r="D38">
        <f t="shared" si="1"/>
        <v>0.23</v>
      </c>
      <c r="E38">
        <v>0.2</v>
      </c>
      <c r="F38">
        <f t="shared" si="2"/>
        <v>4.6000000000000006E-2</v>
      </c>
      <c r="I38">
        <f t="shared" si="3"/>
        <v>1.3339999999999999E-2</v>
      </c>
      <c r="J38" s="28"/>
    </row>
    <row r="39" spans="1:10" x14ac:dyDescent="0.35">
      <c r="A39" s="6">
        <v>30</v>
      </c>
      <c r="B39">
        <f t="shared" si="0"/>
        <v>0.3</v>
      </c>
      <c r="C39">
        <v>23</v>
      </c>
      <c r="D39">
        <f t="shared" si="1"/>
        <v>0.23</v>
      </c>
      <c r="E39">
        <v>1</v>
      </c>
      <c r="F39">
        <f t="shared" si="2"/>
        <v>0.23</v>
      </c>
      <c r="I39">
        <f t="shared" si="3"/>
        <v>6.9000000000000006E-2</v>
      </c>
      <c r="J39" s="28"/>
    </row>
    <row r="40" spans="1:10" x14ac:dyDescent="0.35">
      <c r="A40" s="6">
        <v>30</v>
      </c>
      <c r="B40">
        <f t="shared" si="0"/>
        <v>0.3</v>
      </c>
      <c r="C40">
        <v>19</v>
      </c>
      <c r="D40">
        <f t="shared" si="1"/>
        <v>0.19</v>
      </c>
      <c r="E40">
        <v>1</v>
      </c>
      <c r="F40">
        <f t="shared" si="2"/>
        <v>0.19</v>
      </c>
      <c r="I40">
        <f t="shared" si="3"/>
        <v>5.6999999999999995E-2</v>
      </c>
      <c r="J40" s="28"/>
    </row>
    <row r="41" spans="1:10" x14ac:dyDescent="0.35">
      <c r="A41" s="6">
        <v>24</v>
      </c>
      <c r="B41">
        <f t="shared" si="0"/>
        <v>0.24</v>
      </c>
      <c r="C41">
        <v>21</v>
      </c>
      <c r="D41">
        <f t="shared" si="1"/>
        <v>0.21</v>
      </c>
      <c r="E41">
        <v>1</v>
      </c>
      <c r="F41">
        <f t="shared" si="2"/>
        <v>0.21</v>
      </c>
      <c r="I41">
        <f t="shared" si="3"/>
        <v>5.0399999999999993E-2</v>
      </c>
      <c r="J41" s="28"/>
    </row>
    <row r="42" spans="1:10" x14ac:dyDescent="0.35">
      <c r="A42" s="6">
        <v>22</v>
      </c>
      <c r="B42">
        <f t="shared" si="0"/>
        <v>0.22</v>
      </c>
      <c r="C42">
        <v>26</v>
      </c>
      <c r="D42">
        <f t="shared" si="1"/>
        <v>0.26</v>
      </c>
      <c r="E42">
        <v>1</v>
      </c>
      <c r="F42">
        <f t="shared" si="2"/>
        <v>0.26</v>
      </c>
      <c r="I42">
        <f t="shared" si="3"/>
        <v>5.7200000000000001E-2</v>
      </c>
      <c r="J42" s="28"/>
    </row>
    <row r="43" spans="1:10" x14ac:dyDescent="0.35">
      <c r="A43" s="6">
        <v>22</v>
      </c>
      <c r="B43">
        <f t="shared" si="0"/>
        <v>0.22</v>
      </c>
      <c r="C43">
        <v>17</v>
      </c>
      <c r="D43">
        <f t="shared" si="1"/>
        <v>0.17</v>
      </c>
      <c r="E43">
        <v>1</v>
      </c>
      <c r="F43">
        <f t="shared" si="2"/>
        <v>0.17</v>
      </c>
      <c r="I43">
        <f t="shared" si="3"/>
        <v>3.7400000000000003E-2</v>
      </c>
      <c r="J43" s="28"/>
    </row>
    <row r="44" spans="1:10" x14ac:dyDescent="0.35">
      <c r="A44" s="6">
        <v>24</v>
      </c>
      <c r="B44">
        <f t="shared" si="0"/>
        <v>0.24</v>
      </c>
      <c r="C44">
        <v>23</v>
      </c>
      <c r="D44">
        <f t="shared" si="1"/>
        <v>0.23</v>
      </c>
      <c r="E44">
        <v>1</v>
      </c>
      <c r="F44">
        <f t="shared" si="2"/>
        <v>0.23</v>
      </c>
      <c r="I44">
        <f t="shared" si="3"/>
        <v>5.5199999999999999E-2</v>
      </c>
      <c r="J44" s="28"/>
    </row>
    <row r="45" spans="1:10" x14ac:dyDescent="0.35">
      <c r="A45" s="6">
        <v>21</v>
      </c>
      <c r="B45">
        <f t="shared" si="0"/>
        <v>0.21</v>
      </c>
      <c r="C45">
        <v>18</v>
      </c>
      <c r="D45">
        <f t="shared" si="1"/>
        <v>0.18</v>
      </c>
      <c r="E45">
        <v>1</v>
      </c>
      <c r="F45">
        <f t="shared" si="2"/>
        <v>0.18</v>
      </c>
      <c r="I45">
        <f t="shared" si="3"/>
        <v>3.78E-2</v>
      </c>
      <c r="J45" s="28"/>
    </row>
    <row r="46" spans="1:10" x14ac:dyDescent="0.35">
      <c r="A46" s="6">
        <v>24</v>
      </c>
      <c r="B46">
        <f t="shared" si="0"/>
        <v>0.24</v>
      </c>
      <c r="C46">
        <v>22</v>
      </c>
      <c r="D46">
        <f t="shared" si="1"/>
        <v>0.22</v>
      </c>
      <c r="E46">
        <v>1</v>
      </c>
      <c r="F46">
        <f t="shared" si="2"/>
        <v>0.22</v>
      </c>
      <c r="I46">
        <f t="shared" si="3"/>
        <v>5.28E-2</v>
      </c>
      <c r="J46" s="28"/>
    </row>
    <row r="47" spans="1:10" x14ac:dyDescent="0.35">
      <c r="A47" s="6">
        <v>29</v>
      </c>
      <c r="B47">
        <f t="shared" si="0"/>
        <v>0.28999999999999998</v>
      </c>
      <c r="C47">
        <v>19</v>
      </c>
      <c r="D47">
        <f t="shared" si="1"/>
        <v>0.19</v>
      </c>
      <c r="E47">
        <v>1</v>
      </c>
      <c r="F47">
        <f t="shared" si="2"/>
        <v>0.19</v>
      </c>
      <c r="I47">
        <f t="shared" si="3"/>
        <v>5.5099999999999996E-2</v>
      </c>
      <c r="J47" s="28"/>
    </row>
    <row r="48" spans="1:10" x14ac:dyDescent="0.35">
      <c r="A48" s="6">
        <v>20</v>
      </c>
      <c r="B48">
        <f t="shared" si="0"/>
        <v>0.2</v>
      </c>
      <c r="C48">
        <v>19</v>
      </c>
      <c r="D48">
        <f t="shared" si="1"/>
        <v>0.19</v>
      </c>
      <c r="E48">
        <v>1</v>
      </c>
      <c r="F48">
        <f t="shared" si="2"/>
        <v>0.19</v>
      </c>
      <c r="I48">
        <f t="shared" si="3"/>
        <v>3.8000000000000006E-2</v>
      </c>
      <c r="J48" s="28"/>
    </row>
    <row r="49" spans="1:10" x14ac:dyDescent="0.35">
      <c r="A49" s="6">
        <v>25</v>
      </c>
      <c r="B49">
        <f t="shared" si="0"/>
        <v>0.25</v>
      </c>
      <c r="C49">
        <v>22</v>
      </c>
      <c r="D49">
        <f t="shared" si="1"/>
        <v>0.22</v>
      </c>
      <c r="E49">
        <v>1</v>
      </c>
      <c r="F49">
        <f t="shared" si="2"/>
        <v>0.22</v>
      </c>
      <c r="I49">
        <f t="shared" si="3"/>
        <v>5.5E-2</v>
      </c>
      <c r="J49" s="28"/>
    </row>
    <row r="50" spans="1:10" x14ac:dyDescent="0.35">
      <c r="A50" s="6">
        <v>25</v>
      </c>
      <c r="B50">
        <f t="shared" si="0"/>
        <v>0.25</v>
      </c>
      <c r="C50">
        <v>18</v>
      </c>
      <c r="D50">
        <f t="shared" si="1"/>
        <v>0.18</v>
      </c>
      <c r="E50">
        <v>1</v>
      </c>
      <c r="F50">
        <f t="shared" si="2"/>
        <v>0.18</v>
      </c>
      <c r="I50">
        <f t="shared" si="3"/>
        <v>4.4999999999999998E-2</v>
      </c>
      <c r="J50" s="28"/>
    </row>
    <row r="51" spans="1:10" x14ac:dyDescent="0.35">
      <c r="A51" s="6">
        <v>30</v>
      </c>
      <c r="B51">
        <f t="shared" si="0"/>
        <v>0.3</v>
      </c>
      <c r="C51">
        <v>22</v>
      </c>
      <c r="D51">
        <f t="shared" si="1"/>
        <v>0.22</v>
      </c>
      <c r="E51">
        <v>1</v>
      </c>
      <c r="F51">
        <f t="shared" si="2"/>
        <v>0.22</v>
      </c>
      <c r="I51">
        <f t="shared" si="3"/>
        <v>6.6000000000000003E-2</v>
      </c>
      <c r="J51" s="28"/>
    </row>
    <row r="52" spans="1:10" x14ac:dyDescent="0.35">
      <c r="A52" s="6">
        <v>26</v>
      </c>
      <c r="B52">
        <f t="shared" si="0"/>
        <v>0.26</v>
      </c>
      <c r="C52">
        <v>22</v>
      </c>
      <c r="D52">
        <f t="shared" si="1"/>
        <v>0.22</v>
      </c>
      <c r="E52">
        <v>1</v>
      </c>
      <c r="F52">
        <f t="shared" si="2"/>
        <v>0.22</v>
      </c>
      <c r="I52">
        <f t="shared" si="3"/>
        <v>5.7200000000000001E-2</v>
      </c>
      <c r="J52" s="28"/>
    </row>
    <row r="53" spans="1:10" x14ac:dyDescent="0.35">
      <c r="A53" s="6">
        <v>25</v>
      </c>
      <c r="B53">
        <f t="shared" si="0"/>
        <v>0.25</v>
      </c>
      <c r="C53">
        <v>23</v>
      </c>
      <c r="D53">
        <f t="shared" si="1"/>
        <v>0.23</v>
      </c>
      <c r="E53">
        <v>1</v>
      </c>
      <c r="F53">
        <f t="shared" si="2"/>
        <v>0.23</v>
      </c>
      <c r="I53">
        <f t="shared" si="3"/>
        <v>5.7500000000000002E-2</v>
      </c>
      <c r="J53" s="28"/>
    </row>
    <row r="54" spans="1:10" x14ac:dyDescent="0.35">
      <c r="A54" s="6">
        <v>23</v>
      </c>
      <c r="B54">
        <f t="shared" si="0"/>
        <v>0.23</v>
      </c>
      <c r="C54">
        <v>22</v>
      </c>
      <c r="D54">
        <f t="shared" si="1"/>
        <v>0.22</v>
      </c>
      <c r="E54">
        <v>1</v>
      </c>
      <c r="F54">
        <f t="shared" si="2"/>
        <v>0.22</v>
      </c>
      <c r="I54">
        <f t="shared" si="3"/>
        <v>5.0599999999999999E-2</v>
      </c>
      <c r="J54" s="28"/>
    </row>
    <row r="55" spans="1:10" x14ac:dyDescent="0.35">
      <c r="A55" s="6">
        <v>25</v>
      </c>
      <c r="B55">
        <f t="shared" si="0"/>
        <v>0.25</v>
      </c>
      <c r="C55">
        <v>19</v>
      </c>
      <c r="D55">
        <f t="shared" si="1"/>
        <v>0.19</v>
      </c>
      <c r="E55">
        <v>1</v>
      </c>
      <c r="F55">
        <f t="shared" si="2"/>
        <v>0.19</v>
      </c>
      <c r="I55">
        <f t="shared" si="3"/>
        <v>4.7500000000000001E-2</v>
      </c>
      <c r="J55" s="28"/>
    </row>
    <row r="56" spans="1:10" x14ac:dyDescent="0.35">
      <c r="A56" s="6">
        <v>28</v>
      </c>
      <c r="B56">
        <f t="shared" si="0"/>
        <v>0.28000000000000003</v>
      </c>
      <c r="C56">
        <v>20</v>
      </c>
      <c r="D56">
        <f t="shared" si="1"/>
        <v>0.2</v>
      </c>
      <c r="E56">
        <v>1</v>
      </c>
      <c r="F56">
        <f t="shared" si="2"/>
        <v>0.2</v>
      </c>
      <c r="I56">
        <f t="shared" si="3"/>
        <v>5.6000000000000008E-2</v>
      </c>
      <c r="J56" s="28"/>
    </row>
    <row r="57" spans="1:10" x14ac:dyDescent="0.35">
      <c r="A57" s="6">
        <v>21</v>
      </c>
      <c r="B57">
        <f t="shared" si="0"/>
        <v>0.21</v>
      </c>
      <c r="C57">
        <v>19</v>
      </c>
      <c r="D57">
        <f t="shared" si="1"/>
        <v>0.19</v>
      </c>
      <c r="E57">
        <v>1</v>
      </c>
      <c r="F57">
        <f t="shared" si="2"/>
        <v>0.19</v>
      </c>
      <c r="I57">
        <f t="shared" si="3"/>
        <v>3.9899999999999998E-2</v>
      </c>
      <c r="J57" s="28"/>
    </row>
    <row r="58" spans="1:10" x14ac:dyDescent="0.35">
      <c r="A58" s="6">
        <v>27</v>
      </c>
      <c r="B58">
        <f t="shared" si="0"/>
        <v>0.27</v>
      </c>
      <c r="C58">
        <v>22</v>
      </c>
      <c r="D58">
        <f t="shared" si="1"/>
        <v>0.22</v>
      </c>
      <c r="E58">
        <v>1</v>
      </c>
      <c r="F58">
        <f t="shared" si="2"/>
        <v>0.22</v>
      </c>
      <c r="I58">
        <f t="shared" si="3"/>
        <v>5.9400000000000001E-2</v>
      </c>
      <c r="J58" s="28"/>
    </row>
    <row r="59" spans="1:10" x14ac:dyDescent="0.35">
      <c r="A59" s="6">
        <v>30</v>
      </c>
      <c r="B59">
        <f t="shared" si="0"/>
        <v>0.3</v>
      </c>
      <c r="C59">
        <v>23</v>
      </c>
      <c r="D59">
        <f t="shared" si="1"/>
        <v>0.23</v>
      </c>
      <c r="E59">
        <v>1</v>
      </c>
      <c r="F59">
        <f t="shared" si="2"/>
        <v>0.23</v>
      </c>
      <c r="I59">
        <f t="shared" si="3"/>
        <v>6.9000000000000006E-2</v>
      </c>
      <c r="J59" s="28"/>
    </row>
    <row r="60" spans="1:10" x14ac:dyDescent="0.35">
      <c r="A60" s="6">
        <v>22</v>
      </c>
      <c r="B60">
        <f t="shared" si="0"/>
        <v>0.22</v>
      </c>
      <c r="C60">
        <v>21</v>
      </c>
      <c r="D60">
        <f t="shared" si="1"/>
        <v>0.21</v>
      </c>
      <c r="E60">
        <v>1</v>
      </c>
      <c r="F60">
        <f t="shared" si="2"/>
        <v>0.21</v>
      </c>
      <c r="I60">
        <f t="shared" si="3"/>
        <v>4.6199999999999998E-2</v>
      </c>
      <c r="J60" s="28"/>
    </row>
    <row r="61" spans="1:10" x14ac:dyDescent="0.35">
      <c r="A61" s="6">
        <v>20</v>
      </c>
      <c r="B61">
        <f t="shared" si="0"/>
        <v>0.2</v>
      </c>
      <c r="C61">
        <v>14</v>
      </c>
      <c r="D61">
        <f t="shared" si="1"/>
        <v>0.14000000000000001</v>
      </c>
      <c r="E61">
        <v>1</v>
      </c>
      <c r="F61">
        <f t="shared" si="2"/>
        <v>0.14000000000000001</v>
      </c>
      <c r="I61">
        <f t="shared" si="3"/>
        <v>2.8000000000000004E-2</v>
      </c>
      <c r="J61" s="28"/>
    </row>
    <row r="62" spans="1:10" x14ac:dyDescent="0.35">
      <c r="A62" s="6">
        <v>23</v>
      </c>
      <c r="B62">
        <f t="shared" si="0"/>
        <v>0.23</v>
      </c>
      <c r="C62">
        <v>21</v>
      </c>
      <c r="D62">
        <f t="shared" si="1"/>
        <v>0.21</v>
      </c>
      <c r="E62">
        <v>1</v>
      </c>
      <c r="F62">
        <f t="shared" si="2"/>
        <v>0.21</v>
      </c>
      <c r="I62">
        <f t="shared" si="3"/>
        <v>4.8300000000000003E-2</v>
      </c>
      <c r="J62" s="28"/>
    </row>
    <row r="63" spans="1:10" x14ac:dyDescent="0.35">
      <c r="A63" s="6">
        <v>27</v>
      </c>
      <c r="B63">
        <f t="shared" si="0"/>
        <v>0.27</v>
      </c>
      <c r="C63">
        <v>23</v>
      </c>
      <c r="D63">
        <f t="shared" si="1"/>
        <v>0.23</v>
      </c>
      <c r="E63">
        <v>1</v>
      </c>
      <c r="F63">
        <f t="shared" si="2"/>
        <v>0.23</v>
      </c>
      <c r="I63">
        <f t="shared" si="3"/>
        <v>6.2100000000000009E-2</v>
      </c>
      <c r="J63" s="28"/>
    </row>
    <row r="64" spans="1:10" x14ac:dyDescent="0.35">
      <c r="A64" s="6">
        <v>30</v>
      </c>
      <c r="B64">
        <f t="shared" si="0"/>
        <v>0.3</v>
      </c>
      <c r="C64">
        <v>22</v>
      </c>
      <c r="D64">
        <f t="shared" si="1"/>
        <v>0.22</v>
      </c>
      <c r="E64">
        <v>1</v>
      </c>
      <c r="F64">
        <f t="shared" si="2"/>
        <v>0.22</v>
      </c>
      <c r="I64">
        <f t="shared" si="3"/>
        <v>6.6000000000000003E-2</v>
      </c>
      <c r="J64" s="28"/>
    </row>
    <row r="65" spans="1:10" x14ac:dyDescent="0.35">
      <c r="A65" s="6">
        <v>30</v>
      </c>
      <c r="B65">
        <f t="shared" si="0"/>
        <v>0.3</v>
      </c>
      <c r="C65">
        <v>22</v>
      </c>
      <c r="D65">
        <f t="shared" si="1"/>
        <v>0.22</v>
      </c>
      <c r="E65">
        <v>1</v>
      </c>
      <c r="F65">
        <f t="shared" si="2"/>
        <v>0.22</v>
      </c>
      <c r="I65">
        <f t="shared" si="3"/>
        <v>6.6000000000000003E-2</v>
      </c>
      <c r="J65" s="28"/>
    </row>
    <row r="66" spans="1:10" x14ac:dyDescent="0.35">
      <c r="A66" s="6">
        <v>21</v>
      </c>
      <c r="B66">
        <f t="shared" si="0"/>
        <v>0.21</v>
      </c>
      <c r="C66">
        <v>18</v>
      </c>
      <c r="D66">
        <f t="shared" si="1"/>
        <v>0.18</v>
      </c>
      <c r="E66">
        <v>1</v>
      </c>
      <c r="F66">
        <f t="shared" si="2"/>
        <v>0.18</v>
      </c>
      <c r="I66">
        <f t="shared" si="3"/>
        <v>3.78E-2</v>
      </c>
      <c r="J66" s="28"/>
    </row>
    <row r="67" spans="1:10" x14ac:dyDescent="0.35">
      <c r="A67" s="6">
        <v>25</v>
      </c>
      <c r="B67">
        <f t="shared" ref="B67:B75" si="4">A67/100</f>
        <v>0.25</v>
      </c>
      <c r="C67">
        <v>22</v>
      </c>
      <c r="D67">
        <f t="shared" ref="D67:D75" si="5">C67/100</f>
        <v>0.22</v>
      </c>
      <c r="E67">
        <v>1</v>
      </c>
      <c r="F67">
        <f t="shared" ref="F67:F75" si="6">D67*E67</f>
        <v>0.22</v>
      </c>
      <c r="I67">
        <f t="shared" ref="I67:I75" si="7">B67*D67*E67</f>
        <v>5.5E-2</v>
      </c>
      <c r="J67" s="28"/>
    </row>
    <row r="68" spans="1:10" x14ac:dyDescent="0.35">
      <c r="A68" s="6">
        <v>21</v>
      </c>
      <c r="B68">
        <f t="shared" si="4"/>
        <v>0.21</v>
      </c>
      <c r="C68">
        <v>18</v>
      </c>
      <c r="D68">
        <f t="shared" si="5"/>
        <v>0.18</v>
      </c>
      <c r="E68">
        <v>1</v>
      </c>
      <c r="F68">
        <f t="shared" si="6"/>
        <v>0.18</v>
      </c>
      <c r="I68">
        <f t="shared" si="7"/>
        <v>3.78E-2</v>
      </c>
      <c r="J68" s="28"/>
    </row>
    <row r="69" spans="1:10" x14ac:dyDescent="0.35">
      <c r="A69" s="6">
        <v>27</v>
      </c>
      <c r="B69">
        <f t="shared" si="4"/>
        <v>0.27</v>
      </c>
      <c r="C69">
        <v>22</v>
      </c>
      <c r="D69">
        <f t="shared" si="5"/>
        <v>0.22</v>
      </c>
      <c r="E69">
        <v>1</v>
      </c>
      <c r="F69">
        <f t="shared" si="6"/>
        <v>0.22</v>
      </c>
      <c r="I69">
        <f t="shared" si="7"/>
        <v>5.9400000000000001E-2</v>
      </c>
      <c r="J69" s="28"/>
    </row>
    <row r="70" spans="1:10" x14ac:dyDescent="0.35">
      <c r="A70" s="6">
        <v>30</v>
      </c>
      <c r="B70">
        <f t="shared" si="4"/>
        <v>0.3</v>
      </c>
      <c r="C70">
        <v>26</v>
      </c>
      <c r="D70">
        <f t="shared" si="5"/>
        <v>0.26</v>
      </c>
      <c r="E70">
        <v>1</v>
      </c>
      <c r="F70">
        <f t="shared" si="6"/>
        <v>0.26</v>
      </c>
      <c r="I70">
        <f t="shared" si="7"/>
        <v>7.8E-2</v>
      </c>
      <c r="J70" s="28"/>
    </row>
    <row r="71" spans="1:10" x14ac:dyDescent="0.35">
      <c r="A71" s="6">
        <v>28</v>
      </c>
      <c r="B71">
        <f t="shared" si="4"/>
        <v>0.28000000000000003</v>
      </c>
      <c r="C71">
        <v>21</v>
      </c>
      <c r="D71">
        <f t="shared" si="5"/>
        <v>0.21</v>
      </c>
      <c r="E71">
        <v>1</v>
      </c>
      <c r="F71">
        <f t="shared" si="6"/>
        <v>0.21</v>
      </c>
      <c r="I71">
        <f t="shared" si="7"/>
        <v>5.8800000000000005E-2</v>
      </c>
      <c r="J71" s="28"/>
    </row>
    <row r="72" spans="1:10" x14ac:dyDescent="0.35">
      <c r="A72" s="6">
        <v>26</v>
      </c>
      <c r="B72">
        <f t="shared" si="4"/>
        <v>0.26</v>
      </c>
      <c r="C72">
        <v>22</v>
      </c>
      <c r="D72">
        <f t="shared" si="5"/>
        <v>0.22</v>
      </c>
      <c r="E72">
        <v>1</v>
      </c>
      <c r="F72">
        <f t="shared" si="6"/>
        <v>0.22</v>
      </c>
      <c r="I72">
        <f t="shared" si="7"/>
        <v>5.7200000000000001E-2</v>
      </c>
      <c r="J72" s="28"/>
    </row>
    <row r="73" spans="1:10" x14ac:dyDescent="0.35">
      <c r="A73" s="6">
        <v>27</v>
      </c>
      <c r="B73">
        <f t="shared" si="4"/>
        <v>0.27</v>
      </c>
      <c r="C73">
        <v>17</v>
      </c>
      <c r="D73">
        <f t="shared" si="5"/>
        <v>0.17</v>
      </c>
      <c r="E73">
        <v>1</v>
      </c>
      <c r="F73">
        <f t="shared" si="6"/>
        <v>0.17</v>
      </c>
      <c r="I73">
        <f t="shared" si="7"/>
        <v>4.5900000000000003E-2</v>
      </c>
      <c r="J73" s="28"/>
    </row>
    <row r="74" spans="1:10" x14ac:dyDescent="0.35">
      <c r="A74" s="6">
        <v>28</v>
      </c>
      <c r="B74">
        <f t="shared" si="4"/>
        <v>0.28000000000000003</v>
      </c>
      <c r="C74">
        <v>19</v>
      </c>
      <c r="D74">
        <f t="shared" si="5"/>
        <v>0.19</v>
      </c>
      <c r="E74">
        <v>1</v>
      </c>
      <c r="F74">
        <f t="shared" si="6"/>
        <v>0.19</v>
      </c>
      <c r="I74">
        <f t="shared" si="7"/>
        <v>5.3200000000000004E-2</v>
      </c>
      <c r="J74" s="28"/>
    </row>
    <row r="75" spans="1:10" x14ac:dyDescent="0.35">
      <c r="A75" s="6">
        <v>23</v>
      </c>
      <c r="B75">
        <f t="shared" si="4"/>
        <v>0.23</v>
      </c>
      <c r="C75">
        <v>20</v>
      </c>
      <c r="D75">
        <f t="shared" si="5"/>
        <v>0.2</v>
      </c>
      <c r="E75">
        <v>1</v>
      </c>
      <c r="F75">
        <f t="shared" si="6"/>
        <v>0.2</v>
      </c>
      <c r="I75">
        <f t="shared" si="7"/>
        <v>4.6000000000000006E-2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4C94-3F3D-46B8-B613-20EED9C996CE}">
  <dimension ref="A1:R75"/>
  <sheetViews>
    <sheetView topLeftCell="A22" workbookViewId="0">
      <selection activeCell="L53" sqref="L53"/>
    </sheetView>
  </sheetViews>
  <sheetFormatPr defaultRowHeight="14.5" x14ac:dyDescent="0.35"/>
  <sheetData>
    <row r="1" spans="1:18" x14ac:dyDescent="0.35">
      <c r="A1" s="35" t="s">
        <v>137</v>
      </c>
      <c r="B1" s="35"/>
      <c r="E1" s="35" t="s">
        <v>138</v>
      </c>
      <c r="F1" s="35"/>
      <c r="I1" s="35" t="s">
        <v>137</v>
      </c>
      <c r="J1" s="35"/>
      <c r="M1" s="35" t="s">
        <v>138</v>
      </c>
      <c r="N1" s="35"/>
      <c r="Q1" t="s">
        <v>139</v>
      </c>
    </row>
    <row r="2" spans="1:18" x14ac:dyDescent="0.35">
      <c r="A2" t="s">
        <v>140</v>
      </c>
      <c r="B2" t="s">
        <v>98</v>
      </c>
      <c r="E2" t="s">
        <v>140</v>
      </c>
      <c r="F2" t="s">
        <v>98</v>
      </c>
      <c r="I2" t="s">
        <v>140</v>
      </c>
      <c r="J2" t="s">
        <v>98</v>
      </c>
      <c r="M2" t="s">
        <v>140</v>
      </c>
      <c r="N2" t="s">
        <v>98</v>
      </c>
      <c r="Q2">
        <f>ROUND(I3*0.2,0)</f>
        <v>16</v>
      </c>
      <c r="R2">
        <v>67</v>
      </c>
    </row>
    <row r="3" spans="1:18" x14ac:dyDescent="0.35">
      <c r="A3">
        <v>24</v>
      </c>
      <c r="B3">
        <v>20</v>
      </c>
      <c r="E3">
        <v>23</v>
      </c>
      <c r="F3">
        <v>30</v>
      </c>
      <c r="I3">
        <f>ROUND(A3*10/3,0)</f>
        <v>80</v>
      </c>
      <c r="J3">
        <f>ROUND(B3*10/3,0)</f>
        <v>67</v>
      </c>
      <c r="M3">
        <f>ROUND(E3*10/3,0)</f>
        <v>77</v>
      </c>
      <c r="N3">
        <f>ROUND(F3*10/3,0)</f>
        <v>100</v>
      </c>
      <c r="Q3">
        <f t="shared" ref="Q3:Q38" si="0">ROUND(I4*0.2,0)</f>
        <v>13</v>
      </c>
      <c r="R3">
        <v>73</v>
      </c>
    </row>
    <row r="4" spans="1:18" x14ac:dyDescent="0.35">
      <c r="A4">
        <v>20</v>
      </c>
      <c r="B4">
        <v>22</v>
      </c>
      <c r="E4">
        <v>19</v>
      </c>
      <c r="F4">
        <v>30</v>
      </c>
      <c r="I4">
        <f t="shared" ref="I4:J39" si="1">ROUND(A4*10/3,0)</f>
        <v>67</v>
      </c>
      <c r="J4">
        <f t="shared" si="1"/>
        <v>73</v>
      </c>
      <c r="M4">
        <f t="shared" ref="M4:N39" si="2">ROUND(E4*10/3,0)</f>
        <v>63</v>
      </c>
      <c r="N4">
        <f t="shared" si="2"/>
        <v>100</v>
      </c>
      <c r="Q4">
        <f t="shared" si="0"/>
        <v>10</v>
      </c>
      <c r="R4">
        <v>73</v>
      </c>
    </row>
    <row r="5" spans="1:18" x14ac:dyDescent="0.35">
      <c r="A5">
        <v>15</v>
      </c>
      <c r="B5">
        <v>22</v>
      </c>
      <c r="E5">
        <v>21</v>
      </c>
      <c r="F5">
        <v>24</v>
      </c>
      <c r="I5">
        <f t="shared" si="1"/>
        <v>50</v>
      </c>
      <c r="J5">
        <f t="shared" si="1"/>
        <v>73</v>
      </c>
      <c r="M5">
        <f t="shared" si="2"/>
        <v>70</v>
      </c>
      <c r="N5">
        <f t="shared" si="2"/>
        <v>80</v>
      </c>
      <c r="Q5">
        <f t="shared" si="0"/>
        <v>13</v>
      </c>
      <c r="R5">
        <v>70</v>
      </c>
    </row>
    <row r="6" spans="1:18" x14ac:dyDescent="0.35">
      <c r="A6">
        <v>19</v>
      </c>
      <c r="B6">
        <v>21</v>
      </c>
      <c r="E6">
        <v>26</v>
      </c>
      <c r="F6">
        <v>22</v>
      </c>
      <c r="I6">
        <f t="shared" si="1"/>
        <v>63</v>
      </c>
      <c r="J6">
        <f t="shared" si="1"/>
        <v>70</v>
      </c>
      <c r="M6">
        <f t="shared" si="2"/>
        <v>87</v>
      </c>
      <c r="N6">
        <f t="shared" si="2"/>
        <v>73</v>
      </c>
      <c r="Q6">
        <f t="shared" si="0"/>
        <v>15</v>
      </c>
      <c r="R6">
        <v>97</v>
      </c>
    </row>
    <row r="7" spans="1:18" x14ac:dyDescent="0.35">
      <c r="A7">
        <v>22</v>
      </c>
      <c r="B7">
        <v>29</v>
      </c>
      <c r="E7">
        <v>17</v>
      </c>
      <c r="F7">
        <v>22</v>
      </c>
      <c r="I7">
        <f t="shared" si="1"/>
        <v>73</v>
      </c>
      <c r="J7">
        <f t="shared" si="1"/>
        <v>97</v>
      </c>
      <c r="M7">
        <f t="shared" si="2"/>
        <v>57</v>
      </c>
      <c r="N7">
        <f t="shared" si="2"/>
        <v>73</v>
      </c>
      <c r="Q7">
        <f t="shared" si="0"/>
        <v>17</v>
      </c>
      <c r="R7">
        <v>100</v>
      </c>
    </row>
    <row r="8" spans="1:18" x14ac:dyDescent="0.35">
      <c r="A8">
        <v>25</v>
      </c>
      <c r="B8">
        <v>30</v>
      </c>
      <c r="E8">
        <v>23</v>
      </c>
      <c r="F8">
        <v>24</v>
      </c>
      <c r="I8">
        <f t="shared" si="1"/>
        <v>83</v>
      </c>
      <c r="J8">
        <f t="shared" si="1"/>
        <v>100</v>
      </c>
      <c r="M8">
        <f t="shared" si="2"/>
        <v>77</v>
      </c>
      <c r="N8">
        <f t="shared" si="2"/>
        <v>80</v>
      </c>
      <c r="Q8">
        <f t="shared" si="0"/>
        <v>17</v>
      </c>
      <c r="R8">
        <v>63</v>
      </c>
    </row>
    <row r="9" spans="1:18" x14ac:dyDescent="0.35">
      <c r="A9">
        <v>25</v>
      </c>
      <c r="B9">
        <v>19</v>
      </c>
      <c r="E9">
        <v>18</v>
      </c>
      <c r="F9">
        <v>21</v>
      </c>
      <c r="I9">
        <f t="shared" si="1"/>
        <v>83</v>
      </c>
      <c r="J9">
        <f t="shared" si="1"/>
        <v>63</v>
      </c>
      <c r="M9">
        <f t="shared" si="2"/>
        <v>60</v>
      </c>
      <c r="N9">
        <f t="shared" si="2"/>
        <v>70</v>
      </c>
      <c r="Q9">
        <f t="shared" si="0"/>
        <v>17</v>
      </c>
      <c r="R9">
        <v>67</v>
      </c>
    </row>
    <row r="10" spans="1:18" x14ac:dyDescent="0.35">
      <c r="A10">
        <v>26</v>
      </c>
      <c r="B10">
        <v>20</v>
      </c>
      <c r="E10">
        <v>22</v>
      </c>
      <c r="F10">
        <v>24</v>
      </c>
      <c r="I10">
        <f t="shared" si="1"/>
        <v>87</v>
      </c>
      <c r="J10">
        <f t="shared" si="1"/>
        <v>67</v>
      </c>
      <c r="M10">
        <f t="shared" si="2"/>
        <v>73</v>
      </c>
      <c r="N10">
        <f t="shared" si="2"/>
        <v>80</v>
      </c>
      <c r="Q10">
        <f t="shared" si="0"/>
        <v>14</v>
      </c>
      <c r="R10">
        <v>57</v>
      </c>
    </row>
    <row r="11" spans="1:18" x14ac:dyDescent="0.35">
      <c r="A11">
        <v>21</v>
      </c>
      <c r="B11">
        <v>17</v>
      </c>
      <c r="E11">
        <v>19</v>
      </c>
      <c r="F11">
        <v>29</v>
      </c>
      <c r="I11">
        <f t="shared" si="1"/>
        <v>70</v>
      </c>
      <c r="J11">
        <f t="shared" si="1"/>
        <v>57</v>
      </c>
      <c r="M11">
        <f t="shared" si="2"/>
        <v>63</v>
      </c>
      <c r="N11">
        <f t="shared" si="2"/>
        <v>97</v>
      </c>
      <c r="Q11">
        <f t="shared" si="0"/>
        <v>12</v>
      </c>
      <c r="R11">
        <v>77</v>
      </c>
    </row>
    <row r="12" spans="1:18" x14ac:dyDescent="0.35">
      <c r="A12">
        <v>18</v>
      </c>
      <c r="B12">
        <v>23</v>
      </c>
      <c r="E12">
        <v>19</v>
      </c>
      <c r="F12">
        <v>20</v>
      </c>
      <c r="I12">
        <f t="shared" si="1"/>
        <v>60</v>
      </c>
      <c r="J12">
        <f t="shared" si="1"/>
        <v>77</v>
      </c>
      <c r="M12">
        <f t="shared" si="2"/>
        <v>63</v>
      </c>
      <c r="N12">
        <f t="shared" si="2"/>
        <v>67</v>
      </c>
      <c r="Q12">
        <f t="shared" si="0"/>
        <v>12</v>
      </c>
      <c r="R12">
        <v>83</v>
      </c>
    </row>
    <row r="13" spans="1:18" x14ac:dyDescent="0.35">
      <c r="A13">
        <v>18</v>
      </c>
      <c r="B13">
        <v>25</v>
      </c>
      <c r="E13">
        <v>22</v>
      </c>
      <c r="F13">
        <v>25</v>
      </c>
      <c r="I13">
        <f t="shared" si="1"/>
        <v>60</v>
      </c>
      <c r="J13">
        <f t="shared" si="1"/>
        <v>83</v>
      </c>
      <c r="M13">
        <f t="shared" si="2"/>
        <v>73</v>
      </c>
      <c r="N13">
        <f t="shared" si="2"/>
        <v>83</v>
      </c>
      <c r="Q13">
        <f t="shared" si="0"/>
        <v>14</v>
      </c>
      <c r="R13">
        <v>97</v>
      </c>
    </row>
    <row r="14" spans="1:18" x14ac:dyDescent="0.35">
      <c r="A14">
        <v>21</v>
      </c>
      <c r="B14">
        <v>29</v>
      </c>
      <c r="E14">
        <v>18</v>
      </c>
      <c r="F14">
        <v>25</v>
      </c>
      <c r="I14">
        <f t="shared" si="1"/>
        <v>70</v>
      </c>
      <c r="J14">
        <f t="shared" si="1"/>
        <v>97</v>
      </c>
      <c r="M14">
        <f t="shared" si="2"/>
        <v>60</v>
      </c>
      <c r="N14">
        <f t="shared" si="2"/>
        <v>83</v>
      </c>
      <c r="Q14">
        <f t="shared" si="0"/>
        <v>15</v>
      </c>
      <c r="R14">
        <v>53</v>
      </c>
    </row>
    <row r="15" spans="1:18" x14ac:dyDescent="0.35">
      <c r="A15">
        <v>22</v>
      </c>
      <c r="B15">
        <v>16</v>
      </c>
      <c r="E15">
        <v>22</v>
      </c>
      <c r="F15">
        <v>30</v>
      </c>
      <c r="I15">
        <f t="shared" si="1"/>
        <v>73</v>
      </c>
      <c r="J15">
        <f t="shared" si="1"/>
        <v>53</v>
      </c>
      <c r="M15">
        <f t="shared" si="2"/>
        <v>73</v>
      </c>
      <c r="N15">
        <f t="shared" si="2"/>
        <v>100</v>
      </c>
      <c r="Q15">
        <f t="shared" si="0"/>
        <v>13</v>
      </c>
      <c r="R15">
        <v>93</v>
      </c>
    </row>
    <row r="16" spans="1:18" x14ac:dyDescent="0.35">
      <c r="A16">
        <v>19</v>
      </c>
      <c r="B16">
        <v>28</v>
      </c>
      <c r="E16">
        <v>22</v>
      </c>
      <c r="F16">
        <v>26</v>
      </c>
      <c r="I16">
        <f t="shared" si="1"/>
        <v>63</v>
      </c>
      <c r="J16">
        <f t="shared" si="1"/>
        <v>93</v>
      </c>
      <c r="M16">
        <f t="shared" si="2"/>
        <v>73</v>
      </c>
      <c r="N16">
        <f t="shared" si="2"/>
        <v>87</v>
      </c>
      <c r="Q16">
        <f t="shared" si="0"/>
        <v>17</v>
      </c>
      <c r="R16">
        <v>67</v>
      </c>
    </row>
    <row r="17" spans="1:18" x14ac:dyDescent="0.35">
      <c r="A17">
        <v>25</v>
      </c>
      <c r="B17">
        <v>20</v>
      </c>
      <c r="E17">
        <v>23</v>
      </c>
      <c r="F17">
        <v>25</v>
      </c>
      <c r="I17">
        <f t="shared" si="1"/>
        <v>83</v>
      </c>
      <c r="J17">
        <f t="shared" si="1"/>
        <v>67</v>
      </c>
      <c r="M17">
        <f t="shared" si="2"/>
        <v>77</v>
      </c>
      <c r="N17">
        <f t="shared" si="2"/>
        <v>83</v>
      </c>
      <c r="Q17">
        <f t="shared" si="0"/>
        <v>14</v>
      </c>
      <c r="R17">
        <v>80</v>
      </c>
    </row>
    <row r="18" spans="1:18" x14ac:dyDescent="0.35">
      <c r="A18">
        <v>21</v>
      </c>
      <c r="B18">
        <v>24</v>
      </c>
      <c r="E18">
        <v>22</v>
      </c>
      <c r="F18">
        <v>23</v>
      </c>
      <c r="I18">
        <f t="shared" si="1"/>
        <v>70</v>
      </c>
      <c r="J18">
        <f t="shared" si="1"/>
        <v>80</v>
      </c>
      <c r="M18">
        <f t="shared" si="2"/>
        <v>73</v>
      </c>
      <c r="N18">
        <f t="shared" si="2"/>
        <v>77</v>
      </c>
      <c r="Q18">
        <f t="shared" si="0"/>
        <v>13</v>
      </c>
      <c r="R18">
        <v>70</v>
      </c>
    </row>
    <row r="19" spans="1:18" x14ac:dyDescent="0.35">
      <c r="A19">
        <v>20</v>
      </c>
      <c r="B19">
        <v>21</v>
      </c>
      <c r="E19">
        <v>19</v>
      </c>
      <c r="F19">
        <v>25</v>
      </c>
      <c r="I19">
        <f t="shared" si="1"/>
        <v>67</v>
      </c>
      <c r="J19">
        <f t="shared" si="1"/>
        <v>70</v>
      </c>
      <c r="M19">
        <f t="shared" si="2"/>
        <v>63</v>
      </c>
      <c r="N19">
        <f t="shared" si="2"/>
        <v>83</v>
      </c>
      <c r="Q19">
        <f t="shared" si="0"/>
        <v>14</v>
      </c>
      <c r="R19">
        <v>100</v>
      </c>
    </row>
    <row r="20" spans="1:18" x14ac:dyDescent="0.35">
      <c r="A20">
        <v>21</v>
      </c>
      <c r="B20">
        <v>30</v>
      </c>
      <c r="E20">
        <v>20</v>
      </c>
      <c r="F20">
        <v>28</v>
      </c>
      <c r="I20">
        <f t="shared" si="1"/>
        <v>70</v>
      </c>
      <c r="J20">
        <f t="shared" si="1"/>
        <v>100</v>
      </c>
      <c r="M20">
        <f t="shared" si="2"/>
        <v>67</v>
      </c>
      <c r="N20">
        <f t="shared" si="2"/>
        <v>93</v>
      </c>
      <c r="Q20">
        <f t="shared" si="0"/>
        <v>17</v>
      </c>
      <c r="R20">
        <v>90</v>
      </c>
    </row>
    <row r="21" spans="1:18" x14ac:dyDescent="0.35">
      <c r="A21">
        <v>26</v>
      </c>
      <c r="B21">
        <v>27</v>
      </c>
      <c r="E21">
        <v>19</v>
      </c>
      <c r="F21">
        <v>21</v>
      </c>
      <c r="I21">
        <f t="shared" si="1"/>
        <v>87</v>
      </c>
      <c r="J21">
        <f t="shared" si="1"/>
        <v>90</v>
      </c>
      <c r="M21">
        <f t="shared" si="2"/>
        <v>63</v>
      </c>
      <c r="N21">
        <f t="shared" si="2"/>
        <v>70</v>
      </c>
      <c r="Q21">
        <f t="shared" si="0"/>
        <v>15</v>
      </c>
      <c r="R21">
        <v>90</v>
      </c>
    </row>
    <row r="22" spans="1:18" x14ac:dyDescent="0.35">
      <c r="A22">
        <v>22</v>
      </c>
      <c r="B22">
        <v>27</v>
      </c>
      <c r="E22">
        <v>22</v>
      </c>
      <c r="F22">
        <v>27</v>
      </c>
      <c r="I22">
        <f t="shared" si="1"/>
        <v>73</v>
      </c>
      <c r="J22">
        <f t="shared" si="1"/>
        <v>90</v>
      </c>
      <c r="M22">
        <f t="shared" si="2"/>
        <v>73</v>
      </c>
      <c r="N22">
        <f t="shared" si="2"/>
        <v>90</v>
      </c>
      <c r="Q22">
        <f t="shared" si="0"/>
        <v>13</v>
      </c>
      <c r="R22">
        <v>100</v>
      </c>
    </row>
    <row r="23" spans="1:18" x14ac:dyDescent="0.35">
      <c r="A23">
        <v>19</v>
      </c>
      <c r="B23">
        <v>30</v>
      </c>
      <c r="E23">
        <v>23</v>
      </c>
      <c r="F23">
        <v>30</v>
      </c>
      <c r="I23">
        <f t="shared" si="1"/>
        <v>63</v>
      </c>
      <c r="J23">
        <f t="shared" si="1"/>
        <v>100</v>
      </c>
      <c r="M23">
        <f t="shared" si="2"/>
        <v>77</v>
      </c>
      <c r="N23">
        <f t="shared" si="2"/>
        <v>100</v>
      </c>
      <c r="Q23">
        <f t="shared" si="0"/>
        <v>3</v>
      </c>
      <c r="R23">
        <v>100</v>
      </c>
    </row>
    <row r="24" spans="1:18" x14ac:dyDescent="0.35">
      <c r="A24">
        <v>5</v>
      </c>
      <c r="B24">
        <v>30</v>
      </c>
      <c r="E24">
        <v>21</v>
      </c>
      <c r="F24">
        <v>22</v>
      </c>
      <c r="I24">
        <f t="shared" si="1"/>
        <v>17</v>
      </c>
      <c r="J24">
        <f t="shared" si="1"/>
        <v>100</v>
      </c>
      <c r="M24">
        <f t="shared" si="2"/>
        <v>70</v>
      </c>
      <c r="N24">
        <f t="shared" si="2"/>
        <v>73</v>
      </c>
      <c r="Q24">
        <f t="shared" si="0"/>
        <v>13</v>
      </c>
      <c r="R24">
        <v>80</v>
      </c>
    </row>
    <row r="25" spans="1:18" x14ac:dyDescent="0.35">
      <c r="A25">
        <v>20</v>
      </c>
      <c r="B25">
        <v>24</v>
      </c>
      <c r="E25">
        <v>14</v>
      </c>
      <c r="F25">
        <v>20</v>
      </c>
      <c r="I25">
        <f t="shared" si="1"/>
        <v>67</v>
      </c>
      <c r="J25">
        <f t="shared" si="1"/>
        <v>80</v>
      </c>
      <c r="M25">
        <f t="shared" si="2"/>
        <v>47</v>
      </c>
      <c r="N25">
        <f t="shared" si="2"/>
        <v>67</v>
      </c>
      <c r="Q25">
        <f t="shared" si="0"/>
        <v>17</v>
      </c>
      <c r="R25">
        <v>97</v>
      </c>
    </row>
    <row r="26" spans="1:18" x14ac:dyDescent="0.35">
      <c r="A26">
        <v>26</v>
      </c>
      <c r="B26">
        <v>29</v>
      </c>
      <c r="E26">
        <v>21</v>
      </c>
      <c r="F26">
        <v>23</v>
      </c>
      <c r="I26">
        <f t="shared" si="1"/>
        <v>87</v>
      </c>
      <c r="J26">
        <f t="shared" si="1"/>
        <v>97</v>
      </c>
      <c r="M26">
        <f t="shared" si="2"/>
        <v>70</v>
      </c>
      <c r="N26">
        <f t="shared" si="2"/>
        <v>77</v>
      </c>
      <c r="Q26">
        <f t="shared" si="0"/>
        <v>15</v>
      </c>
      <c r="R26">
        <v>60</v>
      </c>
    </row>
    <row r="27" spans="1:18" x14ac:dyDescent="0.35">
      <c r="A27">
        <v>23</v>
      </c>
      <c r="B27">
        <v>18</v>
      </c>
      <c r="E27">
        <v>23</v>
      </c>
      <c r="F27">
        <v>27</v>
      </c>
      <c r="I27">
        <f t="shared" si="1"/>
        <v>77</v>
      </c>
      <c r="J27">
        <f t="shared" si="1"/>
        <v>60</v>
      </c>
      <c r="M27">
        <f t="shared" si="2"/>
        <v>77</v>
      </c>
      <c r="N27">
        <f t="shared" si="2"/>
        <v>90</v>
      </c>
      <c r="Q27">
        <f t="shared" si="0"/>
        <v>13</v>
      </c>
      <c r="R27">
        <v>63</v>
      </c>
    </row>
    <row r="28" spans="1:18" x14ac:dyDescent="0.35">
      <c r="A28">
        <v>20</v>
      </c>
      <c r="B28">
        <v>19</v>
      </c>
      <c r="E28">
        <v>22</v>
      </c>
      <c r="F28">
        <v>30</v>
      </c>
      <c r="I28">
        <f t="shared" si="1"/>
        <v>67</v>
      </c>
      <c r="J28">
        <f t="shared" si="1"/>
        <v>63</v>
      </c>
      <c r="M28">
        <f t="shared" si="2"/>
        <v>73</v>
      </c>
      <c r="N28">
        <f t="shared" si="2"/>
        <v>100</v>
      </c>
      <c r="Q28">
        <f t="shared" si="0"/>
        <v>13</v>
      </c>
      <c r="R28">
        <v>100</v>
      </c>
    </row>
    <row r="29" spans="1:18" x14ac:dyDescent="0.35">
      <c r="A29">
        <v>19</v>
      </c>
      <c r="B29">
        <v>30</v>
      </c>
      <c r="E29">
        <v>22</v>
      </c>
      <c r="F29">
        <v>30</v>
      </c>
      <c r="I29">
        <f t="shared" si="1"/>
        <v>63</v>
      </c>
      <c r="J29">
        <f t="shared" si="1"/>
        <v>100</v>
      </c>
      <c r="M29">
        <f t="shared" si="2"/>
        <v>73</v>
      </c>
      <c r="N29">
        <f t="shared" si="2"/>
        <v>100</v>
      </c>
      <c r="Q29">
        <f t="shared" si="0"/>
        <v>15</v>
      </c>
      <c r="R29">
        <v>100</v>
      </c>
    </row>
    <row r="30" spans="1:18" x14ac:dyDescent="0.35">
      <c r="A30">
        <v>23</v>
      </c>
      <c r="B30">
        <v>30</v>
      </c>
      <c r="E30">
        <v>18</v>
      </c>
      <c r="F30">
        <v>21</v>
      </c>
      <c r="I30">
        <f t="shared" si="1"/>
        <v>77</v>
      </c>
      <c r="J30">
        <f t="shared" si="1"/>
        <v>100</v>
      </c>
      <c r="M30">
        <f t="shared" si="2"/>
        <v>60</v>
      </c>
      <c r="N30">
        <f t="shared" si="2"/>
        <v>70</v>
      </c>
      <c r="Q30">
        <f t="shared" si="0"/>
        <v>17</v>
      </c>
      <c r="R30">
        <v>67</v>
      </c>
    </row>
    <row r="31" spans="1:18" x14ac:dyDescent="0.35">
      <c r="A31">
        <v>25</v>
      </c>
      <c r="B31">
        <v>20</v>
      </c>
      <c r="E31">
        <v>22</v>
      </c>
      <c r="F31">
        <v>25</v>
      </c>
      <c r="I31">
        <f t="shared" si="1"/>
        <v>83</v>
      </c>
      <c r="J31">
        <f t="shared" si="1"/>
        <v>67</v>
      </c>
      <c r="M31">
        <f t="shared" si="2"/>
        <v>73</v>
      </c>
      <c r="N31">
        <f t="shared" si="2"/>
        <v>83</v>
      </c>
      <c r="Q31">
        <f t="shared" si="0"/>
        <v>17</v>
      </c>
      <c r="R31">
        <v>70</v>
      </c>
    </row>
    <row r="32" spans="1:18" x14ac:dyDescent="0.35">
      <c r="A32">
        <v>25</v>
      </c>
      <c r="B32">
        <v>21</v>
      </c>
      <c r="E32">
        <v>18</v>
      </c>
      <c r="F32">
        <v>21</v>
      </c>
      <c r="I32">
        <f t="shared" si="1"/>
        <v>83</v>
      </c>
      <c r="J32">
        <f t="shared" si="1"/>
        <v>70</v>
      </c>
      <c r="M32">
        <f t="shared" si="2"/>
        <v>60</v>
      </c>
      <c r="N32">
        <f t="shared" si="2"/>
        <v>70</v>
      </c>
      <c r="Q32">
        <f t="shared" si="0"/>
        <v>17</v>
      </c>
      <c r="R32">
        <v>93</v>
      </c>
    </row>
    <row r="33" spans="1:18" x14ac:dyDescent="0.35">
      <c r="A33">
        <v>25</v>
      </c>
      <c r="B33">
        <v>28</v>
      </c>
      <c r="E33">
        <v>22</v>
      </c>
      <c r="F33">
        <v>27</v>
      </c>
      <c r="I33">
        <f t="shared" si="1"/>
        <v>83</v>
      </c>
      <c r="J33">
        <f t="shared" si="1"/>
        <v>93</v>
      </c>
      <c r="M33">
        <f t="shared" si="2"/>
        <v>73</v>
      </c>
      <c r="N33">
        <f t="shared" si="2"/>
        <v>90</v>
      </c>
      <c r="Q33">
        <f t="shared" si="0"/>
        <v>10</v>
      </c>
      <c r="R33">
        <v>70</v>
      </c>
    </row>
    <row r="34" spans="1:18" x14ac:dyDescent="0.35">
      <c r="A34">
        <v>15</v>
      </c>
      <c r="B34">
        <v>21</v>
      </c>
      <c r="E34">
        <v>26</v>
      </c>
      <c r="F34">
        <v>30</v>
      </c>
      <c r="I34">
        <f t="shared" si="1"/>
        <v>50</v>
      </c>
      <c r="J34">
        <f t="shared" si="1"/>
        <v>70</v>
      </c>
      <c r="M34">
        <f t="shared" si="2"/>
        <v>87</v>
      </c>
      <c r="N34">
        <f t="shared" si="2"/>
        <v>100</v>
      </c>
      <c r="Q34">
        <f t="shared" si="0"/>
        <v>11</v>
      </c>
      <c r="R34">
        <v>87</v>
      </c>
    </row>
    <row r="35" spans="1:18" x14ac:dyDescent="0.35">
      <c r="A35">
        <v>16</v>
      </c>
      <c r="B35">
        <v>26</v>
      </c>
      <c r="E35">
        <v>21</v>
      </c>
      <c r="F35">
        <v>28</v>
      </c>
      <c r="I35">
        <f t="shared" si="1"/>
        <v>53</v>
      </c>
      <c r="J35">
        <f t="shared" si="1"/>
        <v>87</v>
      </c>
      <c r="M35">
        <f t="shared" si="2"/>
        <v>70</v>
      </c>
      <c r="N35">
        <f t="shared" si="2"/>
        <v>93</v>
      </c>
      <c r="Q35">
        <f t="shared" si="0"/>
        <v>12</v>
      </c>
      <c r="R35">
        <v>100</v>
      </c>
    </row>
    <row r="36" spans="1:18" x14ac:dyDescent="0.35">
      <c r="A36">
        <v>18</v>
      </c>
      <c r="B36">
        <v>30</v>
      </c>
      <c r="E36">
        <v>22</v>
      </c>
      <c r="F36">
        <v>26</v>
      </c>
      <c r="I36">
        <f t="shared" si="1"/>
        <v>60</v>
      </c>
      <c r="J36">
        <f t="shared" si="1"/>
        <v>100</v>
      </c>
      <c r="M36">
        <f t="shared" si="2"/>
        <v>73</v>
      </c>
      <c r="N36">
        <f t="shared" si="2"/>
        <v>87</v>
      </c>
      <c r="Q36">
        <f t="shared" si="0"/>
        <v>10</v>
      </c>
      <c r="R36">
        <v>90</v>
      </c>
    </row>
    <row r="37" spans="1:18" x14ac:dyDescent="0.35">
      <c r="A37">
        <v>15</v>
      </c>
      <c r="B37">
        <v>27</v>
      </c>
      <c r="E37">
        <v>17</v>
      </c>
      <c r="F37">
        <v>27</v>
      </c>
      <c r="I37">
        <f t="shared" si="1"/>
        <v>50</v>
      </c>
      <c r="J37">
        <f t="shared" si="1"/>
        <v>90</v>
      </c>
      <c r="M37">
        <f t="shared" si="2"/>
        <v>57</v>
      </c>
      <c r="N37">
        <f t="shared" si="2"/>
        <v>90</v>
      </c>
      <c r="Q37">
        <f t="shared" si="0"/>
        <v>13</v>
      </c>
      <c r="R37">
        <v>90</v>
      </c>
    </row>
    <row r="38" spans="1:18" x14ac:dyDescent="0.35">
      <c r="A38">
        <v>20</v>
      </c>
      <c r="B38">
        <v>27</v>
      </c>
      <c r="E38">
        <v>19</v>
      </c>
      <c r="F38">
        <v>28</v>
      </c>
      <c r="I38">
        <f t="shared" si="1"/>
        <v>67</v>
      </c>
      <c r="J38">
        <f t="shared" si="1"/>
        <v>90</v>
      </c>
      <c r="M38">
        <f t="shared" si="2"/>
        <v>63</v>
      </c>
      <c r="N38">
        <f t="shared" si="2"/>
        <v>93</v>
      </c>
      <c r="Q38">
        <f t="shared" si="0"/>
        <v>15</v>
      </c>
      <c r="R38">
        <v>97</v>
      </c>
    </row>
    <row r="39" spans="1:18" x14ac:dyDescent="0.35">
      <c r="A39">
        <v>23</v>
      </c>
      <c r="B39">
        <v>29</v>
      </c>
      <c r="E39">
        <v>20</v>
      </c>
      <c r="F39">
        <v>23</v>
      </c>
      <c r="I39">
        <f t="shared" si="1"/>
        <v>77</v>
      </c>
      <c r="J39">
        <f t="shared" si="1"/>
        <v>97</v>
      </c>
      <c r="M39">
        <f t="shared" si="2"/>
        <v>67</v>
      </c>
      <c r="N39">
        <f t="shared" si="2"/>
        <v>77</v>
      </c>
      <c r="Q39">
        <f>ROUND(M3*1,0)</f>
        <v>77</v>
      </c>
      <c r="R39">
        <v>100</v>
      </c>
    </row>
    <row r="40" spans="1:18" x14ac:dyDescent="0.35">
      <c r="I40">
        <f>AVERAGE(I3:I39)</f>
        <v>69.081081081081081</v>
      </c>
      <c r="J40">
        <f>AVERAGE(J3:J39)</f>
        <v>81.918918918918919</v>
      </c>
      <c r="M40">
        <f>AVERAGE(M3:M39)</f>
        <v>69.054054054054049</v>
      </c>
      <c r="N40">
        <f>AVERAGE(N3:N39)</f>
        <v>84.567567567567565</v>
      </c>
      <c r="Q40">
        <f t="shared" ref="Q40:Q75" si="3">ROUND(M4*1,0)</f>
        <v>63</v>
      </c>
      <c r="R40">
        <v>100</v>
      </c>
    </row>
    <row r="41" spans="1:18" x14ac:dyDescent="0.35">
      <c r="Q41">
        <f t="shared" si="3"/>
        <v>70</v>
      </c>
      <c r="R41">
        <v>80</v>
      </c>
    </row>
    <row r="42" spans="1:18" x14ac:dyDescent="0.35">
      <c r="Q42">
        <f t="shared" si="3"/>
        <v>87</v>
      </c>
      <c r="R42">
        <v>73</v>
      </c>
    </row>
    <row r="43" spans="1:18" x14ac:dyDescent="0.35">
      <c r="Q43">
        <f t="shared" si="3"/>
        <v>57</v>
      </c>
      <c r="R43">
        <v>73</v>
      </c>
    </row>
    <row r="44" spans="1:18" x14ac:dyDescent="0.35">
      <c r="Q44">
        <f t="shared" si="3"/>
        <v>77</v>
      </c>
      <c r="R44">
        <v>80</v>
      </c>
    </row>
    <row r="45" spans="1:18" x14ac:dyDescent="0.35">
      <c r="Q45">
        <f t="shared" si="3"/>
        <v>60</v>
      </c>
      <c r="R45">
        <v>70</v>
      </c>
    </row>
    <row r="46" spans="1:18" x14ac:dyDescent="0.35">
      <c r="Q46">
        <f t="shared" si="3"/>
        <v>73</v>
      </c>
      <c r="R46">
        <v>80</v>
      </c>
    </row>
    <row r="47" spans="1:18" x14ac:dyDescent="0.35">
      <c r="Q47">
        <f t="shared" si="3"/>
        <v>63</v>
      </c>
      <c r="R47">
        <v>97</v>
      </c>
    </row>
    <row r="48" spans="1:18" x14ac:dyDescent="0.35">
      <c r="Q48">
        <f t="shared" si="3"/>
        <v>63</v>
      </c>
      <c r="R48">
        <v>67</v>
      </c>
    </row>
    <row r="49" spans="17:18" x14ac:dyDescent="0.35">
      <c r="Q49">
        <f t="shared" si="3"/>
        <v>73</v>
      </c>
      <c r="R49">
        <v>83</v>
      </c>
    </row>
    <row r="50" spans="17:18" x14ac:dyDescent="0.35">
      <c r="Q50">
        <f t="shared" si="3"/>
        <v>60</v>
      </c>
      <c r="R50">
        <v>83</v>
      </c>
    </row>
    <row r="51" spans="17:18" x14ac:dyDescent="0.35">
      <c r="Q51">
        <f t="shared" si="3"/>
        <v>73</v>
      </c>
      <c r="R51">
        <v>100</v>
      </c>
    </row>
    <row r="52" spans="17:18" x14ac:dyDescent="0.35">
      <c r="Q52">
        <f t="shared" si="3"/>
        <v>73</v>
      </c>
      <c r="R52">
        <v>87</v>
      </c>
    </row>
    <row r="53" spans="17:18" x14ac:dyDescent="0.35">
      <c r="Q53">
        <f t="shared" si="3"/>
        <v>77</v>
      </c>
      <c r="R53">
        <v>83</v>
      </c>
    </row>
    <row r="54" spans="17:18" x14ac:dyDescent="0.35">
      <c r="Q54">
        <f t="shared" si="3"/>
        <v>73</v>
      </c>
      <c r="R54">
        <v>77</v>
      </c>
    </row>
    <row r="55" spans="17:18" x14ac:dyDescent="0.35">
      <c r="Q55">
        <f t="shared" si="3"/>
        <v>63</v>
      </c>
      <c r="R55">
        <v>83</v>
      </c>
    </row>
    <row r="56" spans="17:18" x14ac:dyDescent="0.35">
      <c r="Q56">
        <f t="shared" si="3"/>
        <v>67</v>
      </c>
      <c r="R56">
        <v>93</v>
      </c>
    </row>
    <row r="57" spans="17:18" x14ac:dyDescent="0.35">
      <c r="Q57">
        <f t="shared" si="3"/>
        <v>63</v>
      </c>
      <c r="R57">
        <v>70</v>
      </c>
    </row>
    <row r="58" spans="17:18" x14ac:dyDescent="0.35">
      <c r="Q58">
        <f t="shared" si="3"/>
        <v>73</v>
      </c>
      <c r="R58">
        <v>90</v>
      </c>
    </row>
    <row r="59" spans="17:18" x14ac:dyDescent="0.35">
      <c r="Q59">
        <f t="shared" si="3"/>
        <v>77</v>
      </c>
      <c r="R59">
        <v>100</v>
      </c>
    </row>
    <row r="60" spans="17:18" x14ac:dyDescent="0.35">
      <c r="Q60">
        <f t="shared" si="3"/>
        <v>70</v>
      </c>
      <c r="R60">
        <v>73</v>
      </c>
    </row>
    <row r="61" spans="17:18" x14ac:dyDescent="0.35">
      <c r="Q61">
        <f t="shared" si="3"/>
        <v>47</v>
      </c>
      <c r="R61">
        <v>67</v>
      </c>
    </row>
    <row r="62" spans="17:18" x14ac:dyDescent="0.35">
      <c r="Q62">
        <f t="shared" si="3"/>
        <v>70</v>
      </c>
      <c r="R62">
        <v>77</v>
      </c>
    </row>
    <row r="63" spans="17:18" x14ac:dyDescent="0.35">
      <c r="Q63">
        <f t="shared" si="3"/>
        <v>77</v>
      </c>
      <c r="R63">
        <v>90</v>
      </c>
    </row>
    <row r="64" spans="17:18" x14ac:dyDescent="0.35">
      <c r="Q64">
        <f t="shared" si="3"/>
        <v>73</v>
      </c>
      <c r="R64">
        <v>100</v>
      </c>
    </row>
    <row r="65" spans="17:18" x14ac:dyDescent="0.35">
      <c r="Q65">
        <f t="shared" si="3"/>
        <v>73</v>
      </c>
      <c r="R65">
        <v>100</v>
      </c>
    </row>
    <row r="66" spans="17:18" x14ac:dyDescent="0.35">
      <c r="Q66">
        <f t="shared" si="3"/>
        <v>60</v>
      </c>
      <c r="R66">
        <v>70</v>
      </c>
    </row>
    <row r="67" spans="17:18" x14ac:dyDescent="0.35">
      <c r="Q67">
        <f t="shared" si="3"/>
        <v>73</v>
      </c>
      <c r="R67">
        <v>83</v>
      </c>
    </row>
    <row r="68" spans="17:18" x14ac:dyDescent="0.35">
      <c r="Q68">
        <f t="shared" si="3"/>
        <v>60</v>
      </c>
      <c r="R68">
        <v>70</v>
      </c>
    </row>
    <row r="69" spans="17:18" x14ac:dyDescent="0.35">
      <c r="Q69">
        <f t="shared" si="3"/>
        <v>73</v>
      </c>
      <c r="R69">
        <v>90</v>
      </c>
    </row>
    <row r="70" spans="17:18" x14ac:dyDescent="0.35">
      <c r="Q70">
        <f t="shared" si="3"/>
        <v>87</v>
      </c>
      <c r="R70">
        <v>100</v>
      </c>
    </row>
    <row r="71" spans="17:18" x14ac:dyDescent="0.35">
      <c r="Q71">
        <f t="shared" si="3"/>
        <v>70</v>
      </c>
      <c r="R71">
        <v>93</v>
      </c>
    </row>
    <row r="72" spans="17:18" x14ac:dyDescent="0.35">
      <c r="Q72">
        <f t="shared" si="3"/>
        <v>73</v>
      </c>
      <c r="R72">
        <v>87</v>
      </c>
    </row>
    <row r="73" spans="17:18" x14ac:dyDescent="0.35">
      <c r="Q73">
        <f t="shared" si="3"/>
        <v>57</v>
      </c>
      <c r="R73">
        <v>90</v>
      </c>
    </row>
    <row r="74" spans="17:18" x14ac:dyDescent="0.35">
      <c r="Q74">
        <f t="shared" si="3"/>
        <v>63</v>
      </c>
      <c r="R74">
        <v>93</v>
      </c>
    </row>
    <row r="75" spans="17:18" x14ac:dyDescent="0.35">
      <c r="Q75">
        <f t="shared" si="3"/>
        <v>67</v>
      </c>
      <c r="R75">
        <v>77</v>
      </c>
    </row>
  </sheetData>
  <mergeCells count="4">
    <mergeCell ref="A1:B1"/>
    <mergeCell ref="E1:F1"/>
    <mergeCell ref="I1:J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CAT1 Marks</vt:lpstr>
      <vt:lpstr>Sheet1</vt:lpstr>
      <vt:lpstr>cat</vt:lpstr>
      <vt:lpstr>r2 for act</vt:lpstr>
      <vt:lpstr>Sheet4</vt:lpstr>
      <vt:lpstr>activi</vt:lpstr>
      <vt:lpstr>Accuracy</vt:lpstr>
      <vt:lpstr>IE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91978</cp:lastModifiedBy>
  <dcterms:created xsi:type="dcterms:W3CDTF">2020-09-11T09:25:41Z</dcterms:created>
  <dcterms:modified xsi:type="dcterms:W3CDTF">2022-07-26T06:28:07Z</dcterms:modified>
</cp:coreProperties>
</file>