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0" i="1" l="1"/>
  <c r="P41" i="1"/>
  <c r="P39" i="1"/>
  <c r="P37" i="1"/>
  <c r="P36" i="1"/>
  <c r="P34" i="1"/>
  <c r="P29" i="1"/>
  <c r="P27" i="1"/>
  <c r="P26" i="1"/>
  <c r="P24" i="1"/>
  <c r="P18" i="1"/>
  <c r="P19" i="1"/>
  <c r="P20" i="1"/>
  <c r="P21" i="1"/>
  <c r="P22" i="1"/>
  <c r="P23" i="1"/>
  <c r="P17" i="1"/>
  <c r="P14" i="1"/>
  <c r="P13" i="1"/>
  <c r="P12" i="1"/>
  <c r="P15" i="1"/>
  <c r="P10" i="1"/>
  <c r="Q41" i="1" l="1"/>
  <c r="N41" i="1"/>
  <c r="Q39" i="1"/>
  <c r="Q40" i="1"/>
  <c r="N40" i="1"/>
  <c r="N39" i="1"/>
  <c r="Q37" i="1"/>
  <c r="Q38" i="1"/>
  <c r="N38" i="1"/>
  <c r="N37" i="1"/>
  <c r="Q36" i="1"/>
  <c r="N36" i="1"/>
  <c r="Q35" i="1"/>
  <c r="N35" i="1"/>
  <c r="Q31" i="1"/>
  <c r="Q34" i="1"/>
  <c r="N34" i="1"/>
  <c r="N31" i="1"/>
  <c r="Q23" i="1"/>
  <c r="Q24" i="1"/>
  <c r="Q26" i="1"/>
  <c r="Q27" i="1"/>
  <c r="Q29" i="1"/>
  <c r="N29" i="1"/>
  <c r="N27" i="1"/>
  <c r="N26" i="1"/>
  <c r="N24" i="1"/>
  <c r="N23" i="1"/>
  <c r="Q20" i="1"/>
  <c r="Q21" i="1"/>
  <c r="Q22" i="1"/>
  <c r="N22" i="1"/>
  <c r="N21" i="1"/>
  <c r="N20" i="1"/>
  <c r="Q18" i="1"/>
  <c r="Q19" i="1"/>
  <c r="N19" i="1"/>
  <c r="N18" i="1"/>
  <c r="Q14" i="1"/>
  <c r="Q15" i="1"/>
  <c r="Q16" i="1"/>
  <c r="Q17" i="1"/>
  <c r="N16" i="1"/>
  <c r="N15" i="1"/>
  <c r="N14" i="1"/>
  <c r="Q12" i="1"/>
  <c r="Q13" i="1"/>
  <c r="N13" i="1"/>
  <c r="N12" i="1"/>
  <c r="Q11" i="1"/>
  <c r="Q10" i="1"/>
  <c r="N11" i="1"/>
  <c r="N10" i="1"/>
</calcChain>
</file>

<file path=xl/comments1.xml><?xml version="1.0" encoding="utf-8"?>
<comments xmlns="http://schemas.openxmlformats.org/spreadsheetml/2006/main">
  <authors>
    <author>Author</author>
  </authors>
  <commentList>
    <comment ref="K17" authorId="0" shapeId="0">
      <text>
        <r>
          <rPr>
            <b/>
            <sz val="9"/>
            <color indexed="81"/>
            <rFont val="Tahoma"/>
            <charset val="1"/>
          </rPr>
          <t>Author:</t>
        </r>
        <r>
          <rPr>
            <sz val="9"/>
            <color indexed="81"/>
            <rFont val="Tahoma"/>
            <charset val="1"/>
          </rPr>
          <t xml:space="preserve">
3 addresses were combined since they have the same Fr and they belong to the same BRF. The are numbers are weighted on the heated area.</t>
        </r>
      </text>
    </comment>
  </commentList>
</comments>
</file>

<file path=xl/sharedStrings.xml><?xml version="1.0" encoding="utf-8"?>
<sst xmlns="http://schemas.openxmlformats.org/spreadsheetml/2006/main" count="194" uniqueCount="140">
  <si>
    <t>Fr120439</t>
  </si>
  <si>
    <t>Fr120420</t>
  </si>
  <si>
    <t>El1</t>
  </si>
  <si>
    <t>Residential</t>
  </si>
  <si>
    <t>Apt [#]</t>
  </si>
  <si>
    <t>Spec. energy consumption [kWh/m2/y]</t>
  </si>
  <si>
    <t xml:space="preserve">Of which El. [kWh/m2/y] </t>
  </si>
  <si>
    <t xml:space="preserve">Of which Heat [kWh/m2/y] </t>
  </si>
  <si>
    <t>Heated area [m2]</t>
  </si>
  <si>
    <t>Fuse power [kW]</t>
  </si>
  <si>
    <t>Fuse power per apt [kW]</t>
  </si>
  <si>
    <t>Fr87268</t>
  </si>
  <si>
    <t>Fr87266</t>
  </si>
  <si>
    <t>Fr87264</t>
  </si>
  <si>
    <t>El2</t>
  </si>
  <si>
    <t>El3</t>
  </si>
  <si>
    <t>Fr95780</t>
  </si>
  <si>
    <t>El4</t>
  </si>
  <si>
    <t>Fr95779</t>
  </si>
  <si>
    <t>El5</t>
  </si>
  <si>
    <t>Fr852233</t>
  </si>
  <si>
    <t>El6</t>
  </si>
  <si>
    <t>FR253409</t>
  </si>
  <si>
    <t>El7</t>
  </si>
  <si>
    <t>FR253411</t>
  </si>
  <si>
    <t>Fr253403</t>
  </si>
  <si>
    <t>Fr253380</t>
  </si>
  <si>
    <t>Fr253374</t>
  </si>
  <si>
    <t>El8</t>
  </si>
  <si>
    <t>El9</t>
  </si>
  <si>
    <t>Minor commerce were neglected (no sign on google maps)</t>
  </si>
  <si>
    <t>Fr180150</t>
  </si>
  <si>
    <t>El10</t>
  </si>
  <si>
    <t>Fr180141</t>
  </si>
  <si>
    <t>El11</t>
  </si>
  <si>
    <t>Fr180083</t>
  </si>
  <si>
    <t>El12</t>
  </si>
  <si>
    <t>Fr179292</t>
  </si>
  <si>
    <t>El13</t>
  </si>
  <si>
    <t>2 restaurants</t>
  </si>
  <si>
    <t>Fr669074</t>
  </si>
  <si>
    <t>El14</t>
  </si>
  <si>
    <t>1 massage and wellness</t>
  </si>
  <si>
    <t>1 Flower shop</t>
  </si>
  <si>
    <t>Fr664861</t>
  </si>
  <si>
    <t>El15</t>
  </si>
  <si>
    <t>1 restaurant</t>
  </si>
  <si>
    <t>1 bike fixing, 1spel&amp;tobacco</t>
  </si>
  <si>
    <t>Fr173566</t>
  </si>
  <si>
    <t>El16</t>
  </si>
  <si>
    <t>Fr173560</t>
  </si>
  <si>
    <t>El17</t>
  </si>
  <si>
    <t>El18</t>
  </si>
  <si>
    <t>Fr75095</t>
  </si>
  <si>
    <t>Fr48650</t>
  </si>
  <si>
    <t>El19</t>
  </si>
  <si>
    <t>Fr48648</t>
  </si>
  <si>
    <t>El20</t>
  </si>
  <si>
    <t>El21</t>
  </si>
  <si>
    <t>Fr247158</t>
  </si>
  <si>
    <t>El22</t>
  </si>
  <si>
    <t>Fr247157</t>
  </si>
  <si>
    <t>Fr206454</t>
  </si>
  <si>
    <t>On the heating side, I assume that there is once connection per each (ideally) metering point of the DHN ("Fr" in this case)</t>
  </si>
  <si>
    <t>On the electricity distribution side, I assume that there is one connection point per each small ramification that I see ("El" in this case).</t>
  </si>
  <si>
    <t>If a heating metering point does not look connected, I associate it with the closest connection point that I see. Even distance goes to the right.</t>
  </si>
  <si>
    <t>MAIN ASSUMPTIONS</t>
  </si>
  <si>
    <t>Scope: customers connected to SK90, overlapping with the DHN connections</t>
  </si>
  <si>
    <t>Electricity nodes</t>
  </si>
  <si>
    <t>Customer type</t>
  </si>
  <si>
    <t>NB. Refer to "Overlapping2.png"</t>
  </si>
  <si>
    <t>El23</t>
  </si>
  <si>
    <t>NB: the Fr classification is by address</t>
  </si>
  <si>
    <t>NB: the El classification is by visual assessment (see cables in the map attached to this file)</t>
  </si>
  <si>
    <t>Hammarby Kanal</t>
  </si>
  <si>
    <t>Sundet</t>
  </si>
  <si>
    <t>BRF</t>
  </si>
  <si>
    <t>Älven</t>
  </si>
  <si>
    <t>Addresses</t>
  </si>
  <si>
    <t>Blocks (Heating nodes)</t>
  </si>
  <si>
    <t>EACH BLOCK IS A POTENTIAL HP - when there are 2 corresponding El, the first one applies</t>
  </si>
  <si>
    <t>Block level m2</t>
  </si>
  <si>
    <t>NB: the blocks aggregation is by specific annual heat energy. If this is different from between one and another, it means that they have separated metering stations, thus separtaed DH substations, thus different heating behavious can be measured. So, I decided that I can connect separated HPs in these cases.</t>
  </si>
  <si>
    <t>Blocks_m2</t>
  </si>
  <si>
    <t>Monika - Electricity nodes</t>
  </si>
  <si>
    <t>Load_AA</t>
  </si>
  <si>
    <t>Load_A</t>
  </si>
  <si>
    <t>Load_B</t>
  </si>
  <si>
    <t>Load_C</t>
  </si>
  <si>
    <t>Load_E</t>
  </si>
  <si>
    <t>Load_F</t>
  </si>
  <si>
    <t>Load_G</t>
  </si>
  <si>
    <t>Load_H</t>
  </si>
  <si>
    <t>Load_BB</t>
  </si>
  <si>
    <t>Load_X</t>
  </si>
  <si>
    <t>Load_Y</t>
  </si>
  <si>
    <t>Load_Z</t>
  </si>
  <si>
    <t>Load_R</t>
  </si>
  <si>
    <t>Load_V</t>
  </si>
  <si>
    <t>Load_Q</t>
  </si>
  <si>
    <t>Load_P</t>
  </si>
  <si>
    <t>Load_DD</t>
  </si>
  <si>
    <t>Load_M</t>
  </si>
  <si>
    <t>Load_N</t>
  </si>
  <si>
    <t>Load_O</t>
  </si>
  <si>
    <t>Load_U</t>
  </si>
  <si>
    <t>Load_S</t>
  </si>
  <si>
    <t>Load_I</t>
  </si>
  <si>
    <t>Load_Y2</t>
  </si>
  <si>
    <t>Load_Q2</t>
  </si>
  <si>
    <t>Load_S2</t>
  </si>
  <si>
    <t>Lines name</t>
  </si>
  <si>
    <t>LDD4</t>
  </si>
  <si>
    <t>LY8</t>
  </si>
  <si>
    <t>LQ3</t>
  </si>
  <si>
    <t>LV4</t>
  </si>
  <si>
    <t>LX6</t>
  </si>
  <si>
    <t>LBB21</t>
  </si>
  <si>
    <t>LO7</t>
  </si>
  <si>
    <t>LN4</t>
  </si>
  <si>
    <t>LAA20</t>
  </si>
  <si>
    <t>LS 7</t>
  </si>
  <si>
    <t>LU 1</t>
  </si>
  <si>
    <t>LM8</t>
  </si>
  <si>
    <t>LZ11</t>
  </si>
  <si>
    <t>LR4</t>
  </si>
  <si>
    <t>LP10</t>
  </si>
  <si>
    <t>Ll5</t>
  </si>
  <si>
    <t>LH5</t>
  </si>
  <si>
    <t>LF 4</t>
  </si>
  <si>
    <t>LG2</t>
  </si>
  <si>
    <t>LE7</t>
  </si>
  <si>
    <t>LC5</t>
  </si>
  <si>
    <t>LB2</t>
  </si>
  <si>
    <t>LA1</t>
  </si>
  <si>
    <t>LI5</t>
  </si>
  <si>
    <t>Bus number</t>
  </si>
  <si>
    <t>El24</t>
  </si>
  <si>
    <t>SK89</t>
  </si>
  <si>
    <t>B with 2 connections for el.appliances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</si>
</sst>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color rgb="FF00B050"/>
      <name val="Calibri"/>
      <family val="2"/>
      <scheme val="minor"/>
    </font>
    <font>
      <sz val="11"/>
      <color rgb="FF0070C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bgColor indexed="64"/>
      </patternFill>
    </fill>
  </fills>
  <borders count="2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00">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4" xfId="0" applyBorder="1"/>
    <xf numFmtId="0" fontId="0" fillId="0" borderId="1" xfId="0" applyFont="1"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0" fillId="0" borderId="5" xfId="0" applyBorder="1" applyAlignment="1">
      <alignment horizontal="left" vertical="center"/>
    </xf>
    <xf numFmtId="0" fontId="0" fillId="0" borderId="0" xfId="0" applyFont="1"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2" fontId="0" fillId="0" borderId="0" xfId="0" applyNumberFormat="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8" xfId="0" applyFont="1" applyBorder="1" applyAlignment="1">
      <alignment horizontal="left" vertical="center"/>
    </xf>
    <xf numFmtId="0" fontId="0" fillId="0" borderId="9" xfId="0" applyBorder="1" applyAlignment="1">
      <alignment horizontal="left" vertical="center"/>
    </xf>
    <xf numFmtId="0" fontId="1" fillId="0" borderId="10" xfId="0" applyFont="1" applyBorder="1" applyAlignment="1">
      <alignment horizontal="left" vertical="center"/>
    </xf>
    <xf numFmtId="0" fontId="0" fillId="0" borderId="11" xfId="0" applyBorder="1"/>
    <xf numFmtId="0" fontId="1" fillId="0" borderId="12" xfId="0" applyFont="1" applyBorder="1" applyAlignment="1">
      <alignment horizontal="left" vertical="center"/>
    </xf>
    <xf numFmtId="0" fontId="1" fillId="0" borderId="13" xfId="0" applyFont="1" applyBorder="1" applyAlignment="1">
      <alignment horizontal="left" vertical="center"/>
    </xf>
    <xf numFmtId="0" fontId="1" fillId="0" borderId="13" xfId="0" applyFont="1" applyFill="1" applyBorder="1" applyAlignment="1">
      <alignment horizontal="left" vertical="center"/>
    </xf>
    <xf numFmtId="0" fontId="1" fillId="0" borderId="14" xfId="0" applyFont="1" applyFill="1" applyBorder="1" applyAlignment="1">
      <alignment horizontal="left" vertical="center"/>
    </xf>
    <xf numFmtId="0" fontId="0" fillId="0" borderId="5" xfId="0" applyFill="1" applyBorder="1" applyAlignment="1">
      <alignment horizontal="left" vertical="center"/>
    </xf>
    <xf numFmtId="0" fontId="1" fillId="0" borderId="15" xfId="0" applyFont="1" applyBorder="1" applyAlignment="1">
      <alignment horizontal="left" vertical="center"/>
    </xf>
    <xf numFmtId="0" fontId="0" fillId="0" borderId="0" xfId="0" applyBorder="1" applyAlignment="1">
      <alignment horizontal="left" vertical="center" wrapText="1"/>
    </xf>
    <xf numFmtId="0" fontId="0" fillId="0" borderId="16" xfId="0" applyBorder="1" applyAlignment="1">
      <alignment horizontal="left" vertical="center" wrapText="1"/>
    </xf>
    <xf numFmtId="0" fontId="0" fillId="2" borderId="0" xfId="0" applyFill="1" applyBorder="1" applyAlignment="1">
      <alignment horizontal="left" vertical="center" wrapText="1"/>
    </xf>
    <xf numFmtId="0" fontId="0" fillId="0" borderId="0" xfId="0" applyAlignment="1">
      <alignment horizontal="center" vertical="center"/>
    </xf>
    <xf numFmtId="0" fontId="0" fillId="0" borderId="0" xfId="0" applyBorder="1"/>
    <xf numFmtId="0" fontId="0" fillId="2" borderId="0" xfId="0" applyFill="1"/>
    <xf numFmtId="0" fontId="1" fillId="2" borderId="13" xfId="0" applyFont="1" applyFill="1" applyBorder="1" applyAlignment="1">
      <alignment horizontal="left" vertical="center"/>
    </xf>
    <xf numFmtId="0" fontId="0" fillId="2" borderId="0" xfId="0" applyFill="1" applyBorder="1" applyAlignment="1">
      <alignment horizontal="left" vertical="center"/>
    </xf>
    <xf numFmtId="2" fontId="0" fillId="2" borderId="0" xfId="0" applyNumberFormat="1" applyFill="1" applyBorder="1" applyAlignment="1">
      <alignment horizontal="left" vertical="center"/>
    </xf>
    <xf numFmtId="0" fontId="0" fillId="2" borderId="8" xfId="0" applyFill="1" applyBorder="1" applyAlignment="1">
      <alignment horizontal="left" vertical="center"/>
    </xf>
    <xf numFmtId="0" fontId="0" fillId="2" borderId="0" xfId="0" applyFill="1" applyAlignment="1">
      <alignment horizontal="left"/>
    </xf>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3" borderId="0" xfId="0" applyFont="1" applyFill="1" applyBorder="1" applyAlignment="1">
      <alignment horizontal="center" vertical="center"/>
    </xf>
    <xf numFmtId="2" fontId="0" fillId="3" borderId="0" xfId="0" applyNumberFormat="1" applyFill="1" applyBorder="1" applyAlignment="1">
      <alignment horizontal="center" vertical="center"/>
    </xf>
    <xf numFmtId="0" fontId="0" fillId="3" borderId="0" xfId="0" applyFill="1" applyBorder="1" applyAlignment="1">
      <alignment horizontal="center" vertical="center"/>
    </xf>
    <xf numFmtId="0" fontId="0" fillId="5" borderId="0" xfId="0" applyFill="1" applyBorder="1" applyAlignment="1">
      <alignment vertical="center"/>
    </xf>
    <xf numFmtId="0" fontId="0" fillId="4" borderId="0" xfId="0" applyFill="1" applyBorder="1" applyAlignment="1">
      <alignment vertical="center"/>
    </xf>
    <xf numFmtId="0" fontId="0" fillId="2" borderId="0" xfId="0" applyFill="1" applyBorder="1" applyAlignment="1">
      <alignment vertical="center"/>
    </xf>
    <xf numFmtId="0" fontId="0" fillId="4" borderId="8" xfId="0" applyFill="1" applyBorder="1" applyAlignment="1">
      <alignment vertical="center"/>
    </xf>
    <xf numFmtId="0" fontId="0" fillId="8" borderId="0" xfId="0" applyFill="1" applyBorder="1" applyAlignment="1">
      <alignment vertical="center"/>
    </xf>
    <xf numFmtId="0" fontId="0" fillId="8" borderId="8" xfId="0" applyFill="1" applyBorder="1" applyAlignment="1">
      <alignment vertical="center"/>
    </xf>
    <xf numFmtId="0" fontId="0" fillId="3" borderId="0" xfId="0" applyFill="1" applyBorder="1" applyAlignment="1">
      <alignment horizontal="center" vertical="center"/>
    </xf>
    <xf numFmtId="0" fontId="0" fillId="3" borderId="0" xfId="0" applyFont="1" applyFill="1" applyBorder="1" applyAlignment="1">
      <alignment horizontal="center" vertical="center"/>
    </xf>
    <xf numFmtId="0" fontId="0" fillId="5" borderId="0" xfId="0" applyFill="1" applyBorder="1" applyAlignment="1">
      <alignment vertical="center"/>
    </xf>
    <xf numFmtId="0" fontId="0" fillId="4" borderId="0" xfId="0" applyFill="1" applyBorder="1" applyAlignment="1">
      <alignment vertical="center"/>
    </xf>
    <xf numFmtId="0" fontId="0" fillId="0" borderId="0" xfId="0" applyBorder="1" applyAlignment="1">
      <alignment horizontal="left" vertical="center"/>
    </xf>
    <xf numFmtId="0" fontId="0" fillId="4" borderId="8" xfId="0" applyFill="1" applyBorder="1" applyAlignment="1">
      <alignment horizontal="center" vertical="center"/>
    </xf>
    <xf numFmtId="0" fontId="0" fillId="7" borderId="8" xfId="0" applyFill="1" applyBorder="1" applyAlignment="1">
      <alignment horizontal="center" vertical="center"/>
    </xf>
    <xf numFmtId="0" fontId="0" fillId="4" borderId="0" xfId="0" applyFill="1" applyBorder="1" applyAlignment="1">
      <alignmen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5" borderId="0" xfId="0" applyFill="1" applyBorder="1" applyAlignment="1">
      <alignment vertical="center"/>
    </xf>
    <xf numFmtId="0" fontId="0" fillId="6" borderId="0" xfId="0" applyFill="1" applyBorder="1" applyAlignment="1">
      <alignment horizontal="center" vertical="center"/>
    </xf>
    <xf numFmtId="0" fontId="0" fillId="7" borderId="0" xfId="0"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6" borderId="0" xfId="0" applyFill="1" applyAlignment="1">
      <alignment horizontal="center" vertical="center"/>
    </xf>
    <xf numFmtId="0" fontId="0" fillId="3" borderId="17" xfId="0" applyFont="1" applyFill="1" applyBorder="1" applyAlignment="1">
      <alignment horizontal="center" vertical="center"/>
    </xf>
    <xf numFmtId="0" fontId="0" fillId="3" borderId="0" xfId="0" applyFont="1" applyFill="1" applyBorder="1" applyAlignment="1">
      <alignment horizontal="center" vertical="center"/>
    </xf>
    <xf numFmtId="0" fontId="0" fillId="4" borderId="17" xfId="0" applyFill="1" applyBorder="1" applyAlignment="1">
      <alignment vertical="center"/>
    </xf>
    <xf numFmtId="0" fontId="0" fillId="3" borderId="0" xfId="0" applyFill="1" applyBorder="1" applyAlignment="1">
      <alignment horizontal="center" vertical="center"/>
    </xf>
    <xf numFmtId="0" fontId="0" fillId="7" borderId="18" xfId="0" applyFill="1" applyBorder="1" applyAlignment="1">
      <alignment horizontal="center" vertical="center"/>
    </xf>
    <xf numFmtId="0" fontId="0" fillId="5" borderId="19" xfId="0" applyFill="1" applyBorder="1" applyAlignment="1">
      <alignment vertical="center"/>
    </xf>
    <xf numFmtId="0" fontId="0" fillId="8" borderId="19" xfId="0" applyFill="1" applyBorder="1" applyAlignment="1">
      <alignment vertical="center"/>
    </xf>
    <xf numFmtId="0" fontId="0" fillId="0" borderId="19" xfId="0" applyBorder="1" applyAlignment="1">
      <alignment horizontal="left" vertical="center"/>
    </xf>
    <xf numFmtId="0" fontId="0" fillId="2" borderId="19" xfId="0" applyFill="1" applyBorder="1" applyAlignment="1">
      <alignment horizontal="left" vertical="center"/>
    </xf>
    <xf numFmtId="2" fontId="0" fillId="3" borderId="19" xfId="0" applyNumberFormat="1" applyFill="1" applyBorder="1" applyAlignment="1">
      <alignment horizontal="center" vertical="center"/>
    </xf>
    <xf numFmtId="0" fontId="0" fillId="0" borderId="20" xfId="0" applyBorder="1" applyAlignment="1">
      <alignment horizontal="left" vertical="center"/>
    </xf>
    <xf numFmtId="0" fontId="0" fillId="6" borderId="1" xfId="0" applyFill="1" applyBorder="1" applyAlignment="1">
      <alignment horizontal="center" vertical="center"/>
    </xf>
    <xf numFmtId="0" fontId="0" fillId="0" borderId="2" xfId="0" applyBorder="1" applyAlignment="1">
      <alignment horizontal="left" vertical="center"/>
    </xf>
    <xf numFmtId="0" fontId="0" fillId="7" borderId="1" xfId="0" applyFill="1" applyBorder="1" applyAlignment="1">
      <alignment horizontal="center" vertical="center"/>
    </xf>
    <xf numFmtId="0" fontId="0" fillId="6" borderId="3" xfId="0" applyFill="1" applyBorder="1" applyAlignment="1">
      <alignment horizontal="center" vertical="center"/>
    </xf>
    <xf numFmtId="0" fontId="0" fillId="4" borderId="16" xfId="0" applyFill="1" applyBorder="1" applyAlignment="1">
      <alignment vertical="center"/>
    </xf>
    <xf numFmtId="0" fontId="0" fillId="4" borderId="16" xfId="0" applyFill="1" applyBorder="1" applyAlignment="1">
      <alignment vertical="center"/>
    </xf>
    <xf numFmtId="0" fontId="4" fillId="0" borderId="16" xfId="0" applyFont="1" applyBorder="1" applyAlignment="1">
      <alignment horizontal="left" vertical="center"/>
    </xf>
    <xf numFmtId="0" fontId="0" fillId="0" borderId="16" xfId="0" applyBorder="1" applyAlignment="1">
      <alignment horizontal="left" vertical="center"/>
    </xf>
    <xf numFmtId="0" fontId="0" fillId="2" borderId="16" xfId="0" applyFill="1" applyBorder="1" applyAlignment="1">
      <alignment horizontal="left" vertical="center"/>
    </xf>
    <xf numFmtId="0" fontId="0" fillId="3" borderId="16" xfId="0" applyFill="1" applyBorder="1" applyAlignment="1">
      <alignment horizontal="center" vertical="center"/>
    </xf>
    <xf numFmtId="0" fontId="0" fillId="0" borderId="4" xfId="0" applyBorder="1" applyAlignment="1">
      <alignment horizontal="left" vertical="center"/>
    </xf>
    <xf numFmtId="0" fontId="0" fillId="6" borderId="18" xfId="0" applyFill="1" applyBorder="1" applyAlignment="1">
      <alignment horizontal="center" vertical="center"/>
    </xf>
    <xf numFmtId="0" fontId="0" fillId="5" borderId="19" xfId="0" applyFill="1" applyBorder="1" applyAlignment="1">
      <alignment vertical="center"/>
    </xf>
    <xf numFmtId="0" fontId="0" fillId="0" borderId="19" xfId="0" applyBorder="1" applyAlignment="1">
      <alignment horizontal="left" vertical="center"/>
    </xf>
    <xf numFmtId="0" fontId="0" fillId="0" borderId="19" xfId="0" applyFont="1" applyBorder="1" applyAlignment="1">
      <alignment horizontal="left" vertical="center"/>
    </xf>
    <xf numFmtId="0" fontId="0" fillId="6" borderId="3" xfId="0" applyFill="1" applyBorder="1" applyAlignment="1">
      <alignment horizontal="center" vertical="center"/>
    </xf>
    <xf numFmtId="0" fontId="0" fillId="8" borderId="16" xfId="0" applyFill="1" applyBorder="1" applyAlignment="1">
      <alignment vertical="center"/>
    </xf>
    <xf numFmtId="0" fontId="0" fillId="0" borderId="16" xfId="0" applyFont="1" applyBorder="1" applyAlignment="1">
      <alignment horizontal="left" vertical="center"/>
    </xf>
    <xf numFmtId="2" fontId="0" fillId="3" borderId="16" xfId="0" applyNumberFormat="1" applyFill="1" applyBorder="1" applyAlignment="1">
      <alignment horizontal="center" vertical="center"/>
    </xf>
    <xf numFmtId="0" fontId="0" fillId="3" borderId="19" xfId="0" applyFont="1" applyFill="1" applyBorder="1" applyAlignment="1">
      <alignment horizontal="center" vertical="center"/>
    </xf>
    <xf numFmtId="0" fontId="0" fillId="6" borderId="1" xfId="0" applyFill="1" applyBorder="1" applyAlignment="1">
      <alignment horizontal="center" vertical="center"/>
    </xf>
    <xf numFmtId="0" fontId="0" fillId="7" borderId="3" xfId="0" applyFill="1" applyBorder="1" applyAlignment="1">
      <alignment horizontal="center" vertical="center"/>
    </xf>
    <xf numFmtId="0" fontId="0" fillId="3"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67236</xdr:colOff>
      <xdr:row>8</xdr:row>
      <xdr:rowOff>707572</xdr:rowOff>
    </xdr:from>
    <xdr:to>
      <xdr:col>33</xdr:col>
      <xdr:colOff>436551</xdr:colOff>
      <xdr:row>39</xdr:row>
      <xdr:rowOff>43320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37442" y="6635484"/>
          <a:ext cx="10051197" cy="60592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
  <sheetViews>
    <sheetView tabSelected="1" topLeftCell="E9" zoomScale="85" zoomScaleNormal="85" workbookViewId="0">
      <selection activeCell="O25" sqref="O25"/>
    </sheetView>
  </sheetViews>
  <sheetFormatPr defaultRowHeight="15" x14ac:dyDescent="0.25"/>
  <cols>
    <col min="1" max="1" width="20" customWidth="1"/>
    <col min="2" max="2" width="13.140625" customWidth="1"/>
    <col min="3" max="3" width="11.5703125" customWidth="1"/>
    <col min="4" max="5" width="11" customWidth="1"/>
    <col min="7" max="9" width="12.140625" customWidth="1"/>
    <col min="10" max="10" width="11" bestFit="1" customWidth="1"/>
    <col min="12" max="12" width="18" customWidth="1"/>
    <col min="13" max="13" width="10.85546875" customWidth="1"/>
    <col min="14" max="14" width="13" style="33" customWidth="1"/>
    <col min="15" max="15" width="16.42578125" bestFit="1" customWidth="1"/>
    <col min="16" max="16" width="16.42578125" customWidth="1"/>
    <col min="17" max="17" width="16.28515625" bestFit="1" customWidth="1"/>
  </cols>
  <sheetData>
    <row r="1" spans="1:19" ht="15.75" thickBot="1" x14ac:dyDescent="0.3">
      <c r="A1" s="20" t="s">
        <v>66</v>
      </c>
      <c r="B1" s="27"/>
      <c r="C1" s="27"/>
      <c r="D1" s="21"/>
      <c r="E1" s="32"/>
    </row>
    <row r="2" spans="1:19" x14ac:dyDescent="0.25">
      <c r="A2" s="6" t="s">
        <v>67</v>
      </c>
      <c r="B2" s="10"/>
      <c r="C2" s="10"/>
      <c r="D2" s="3"/>
      <c r="E2" s="32"/>
    </row>
    <row r="3" spans="1:19" ht="120" x14ac:dyDescent="0.25">
      <c r="A3" s="2" t="s">
        <v>64</v>
      </c>
      <c r="B3" s="28"/>
      <c r="C3" s="28"/>
      <c r="D3" s="3"/>
      <c r="E3" s="32"/>
      <c r="J3" t="s">
        <v>72</v>
      </c>
    </row>
    <row r="4" spans="1:19" ht="105" x14ac:dyDescent="0.25">
      <c r="A4" s="2" t="s">
        <v>63</v>
      </c>
      <c r="B4" s="28"/>
      <c r="C4" s="28"/>
      <c r="D4" s="3"/>
      <c r="E4" s="32"/>
      <c r="J4" t="s">
        <v>73</v>
      </c>
    </row>
    <row r="5" spans="1:19" ht="120" x14ac:dyDescent="0.25">
      <c r="A5" s="2" t="s">
        <v>65</v>
      </c>
      <c r="B5" s="28"/>
      <c r="C5" s="28"/>
      <c r="D5" s="3"/>
      <c r="E5" s="32"/>
      <c r="J5" t="s">
        <v>82</v>
      </c>
    </row>
    <row r="6" spans="1:19" ht="45" x14ac:dyDescent="0.25">
      <c r="A6" s="2" t="s">
        <v>30</v>
      </c>
      <c r="B6" s="28"/>
      <c r="C6" s="28"/>
      <c r="D6" s="3"/>
      <c r="E6" s="32"/>
    </row>
    <row r="7" spans="1:19" ht="30.75" thickBot="1" x14ac:dyDescent="0.3">
      <c r="A7" s="4" t="s">
        <v>10</v>
      </c>
      <c r="B7" s="29"/>
      <c r="C7" s="29"/>
      <c r="D7" s="5">
        <v>11</v>
      </c>
      <c r="E7" s="32"/>
      <c r="J7" t="s">
        <v>70</v>
      </c>
    </row>
    <row r="8" spans="1:19" x14ac:dyDescent="0.25">
      <c r="A8" s="1"/>
      <c r="B8" s="1"/>
      <c r="C8" s="1"/>
    </row>
    <row r="9" spans="1:19" ht="75" x14ac:dyDescent="0.25">
      <c r="A9" s="30" t="s">
        <v>80</v>
      </c>
      <c r="C9" t="s">
        <v>76</v>
      </c>
      <c r="D9" s="22" t="s">
        <v>78</v>
      </c>
      <c r="E9" s="22" t="s">
        <v>79</v>
      </c>
      <c r="F9" s="23" t="s">
        <v>68</v>
      </c>
      <c r="G9" s="23" t="s">
        <v>84</v>
      </c>
      <c r="H9" s="23" t="s">
        <v>136</v>
      </c>
      <c r="I9" s="23" t="s">
        <v>111</v>
      </c>
      <c r="J9" s="23" t="s">
        <v>69</v>
      </c>
      <c r="K9" s="24" t="s">
        <v>4</v>
      </c>
      <c r="L9" s="24" t="s">
        <v>5</v>
      </c>
      <c r="M9" s="24" t="s">
        <v>6</v>
      </c>
      <c r="N9" s="34" t="s">
        <v>7</v>
      </c>
      <c r="O9" s="24" t="s">
        <v>8</v>
      </c>
      <c r="P9" s="24" t="s">
        <v>81</v>
      </c>
      <c r="Q9" s="25" t="s">
        <v>9</v>
      </c>
    </row>
    <row r="10" spans="1:19" x14ac:dyDescent="0.25">
      <c r="C10" s="64" t="s">
        <v>75</v>
      </c>
      <c r="D10" s="26" t="s">
        <v>0</v>
      </c>
      <c r="E10" s="65">
        <v>1</v>
      </c>
      <c r="F10" s="57" t="s">
        <v>2</v>
      </c>
      <c r="G10" s="68" t="s">
        <v>94</v>
      </c>
      <c r="H10" s="45">
        <v>53</v>
      </c>
      <c r="I10" s="48" t="s">
        <v>116</v>
      </c>
      <c r="J10" s="58" t="s">
        <v>3</v>
      </c>
      <c r="K10" s="10">
        <v>13</v>
      </c>
      <c r="L10" s="10">
        <v>91</v>
      </c>
      <c r="M10" s="10">
        <v>23</v>
      </c>
      <c r="N10" s="35">
        <f t="shared" ref="N10:N16" si="0">L10-M10</f>
        <v>68</v>
      </c>
      <c r="O10" s="10">
        <v>2191</v>
      </c>
      <c r="P10" s="66">
        <f>O10+O11</f>
        <v>4576</v>
      </c>
      <c r="Q10" s="12">
        <f t="shared" ref="Q10:Q24" si="1">$D$7*K10</f>
        <v>143</v>
      </c>
      <c r="S10" t="s">
        <v>139</v>
      </c>
    </row>
    <row r="11" spans="1:19" ht="15.75" thickBot="1" x14ac:dyDescent="0.3">
      <c r="C11" s="64"/>
      <c r="D11" s="26" t="s">
        <v>1</v>
      </c>
      <c r="E11" s="65"/>
      <c r="F11" s="57"/>
      <c r="G11" s="57"/>
      <c r="H11" s="45">
        <v>53</v>
      </c>
      <c r="I11" s="45" t="s">
        <v>116</v>
      </c>
      <c r="J11" s="58"/>
      <c r="K11" s="10">
        <v>24</v>
      </c>
      <c r="L11" s="10">
        <v>91</v>
      </c>
      <c r="M11" s="10">
        <v>23</v>
      </c>
      <c r="N11" s="35">
        <f t="shared" si="0"/>
        <v>68</v>
      </c>
      <c r="O11" s="10">
        <v>2385</v>
      </c>
      <c r="P11" s="67"/>
      <c r="Q11" s="12">
        <f t="shared" si="1"/>
        <v>264</v>
      </c>
      <c r="S11">
        <v>5</v>
      </c>
    </row>
    <row r="12" spans="1:19" x14ac:dyDescent="0.25">
      <c r="C12" s="31" t="s">
        <v>77</v>
      </c>
      <c r="D12" s="26" t="s">
        <v>11</v>
      </c>
      <c r="E12" s="70">
        <v>2</v>
      </c>
      <c r="F12" s="89" t="s">
        <v>14</v>
      </c>
      <c r="G12" s="71" t="s">
        <v>95</v>
      </c>
      <c r="H12" s="71">
        <v>54</v>
      </c>
      <c r="I12" s="72" t="s">
        <v>113</v>
      </c>
      <c r="J12" s="90" t="s">
        <v>3</v>
      </c>
      <c r="K12" s="91">
        <v>33</v>
      </c>
      <c r="L12" s="91">
        <v>84</v>
      </c>
      <c r="M12" s="91">
        <v>32</v>
      </c>
      <c r="N12" s="74">
        <f t="shared" si="0"/>
        <v>52</v>
      </c>
      <c r="O12" s="91">
        <v>4054</v>
      </c>
      <c r="P12" s="96">
        <f>O12</f>
        <v>4054</v>
      </c>
      <c r="Q12" s="76">
        <f t="shared" si="1"/>
        <v>363</v>
      </c>
      <c r="S12">
        <v>16</v>
      </c>
    </row>
    <row r="13" spans="1:19" x14ac:dyDescent="0.25">
      <c r="C13" s="31" t="s">
        <v>77</v>
      </c>
      <c r="D13" s="26" t="s">
        <v>12</v>
      </c>
      <c r="E13" s="97">
        <v>3</v>
      </c>
      <c r="F13" s="60"/>
      <c r="G13" s="46" t="s">
        <v>108</v>
      </c>
      <c r="H13" s="46">
        <v>54</v>
      </c>
      <c r="I13" s="48" t="s">
        <v>113</v>
      </c>
      <c r="J13" s="58"/>
      <c r="K13" s="10">
        <v>8</v>
      </c>
      <c r="L13" s="10">
        <v>102</v>
      </c>
      <c r="M13" s="10">
        <v>46</v>
      </c>
      <c r="N13" s="35">
        <f t="shared" si="0"/>
        <v>56</v>
      </c>
      <c r="O13" s="10">
        <v>919</v>
      </c>
      <c r="P13" s="51">
        <f>O13</f>
        <v>919</v>
      </c>
      <c r="Q13" s="78">
        <f t="shared" si="1"/>
        <v>88</v>
      </c>
      <c r="S13">
        <v>17</v>
      </c>
    </row>
    <row r="14" spans="1:19" ht="15.75" thickBot="1" x14ac:dyDescent="0.3">
      <c r="C14" s="31" t="s">
        <v>77</v>
      </c>
      <c r="D14" s="26" t="s">
        <v>13</v>
      </c>
      <c r="E14" s="98">
        <v>4</v>
      </c>
      <c r="F14" s="82" t="s">
        <v>15</v>
      </c>
      <c r="G14" s="82" t="s">
        <v>98</v>
      </c>
      <c r="H14" s="82">
        <v>52</v>
      </c>
      <c r="I14" s="93" t="s">
        <v>115</v>
      </c>
      <c r="J14" s="84" t="s">
        <v>3</v>
      </c>
      <c r="K14" s="94">
        <v>28</v>
      </c>
      <c r="L14" s="94">
        <v>80</v>
      </c>
      <c r="M14" s="94">
        <v>29</v>
      </c>
      <c r="N14" s="85">
        <f t="shared" si="0"/>
        <v>51</v>
      </c>
      <c r="O14" s="94">
        <v>3258</v>
      </c>
      <c r="P14" s="99">
        <f>O14</f>
        <v>3258</v>
      </c>
      <c r="Q14" s="87">
        <f t="shared" si="1"/>
        <v>308</v>
      </c>
      <c r="S14">
        <v>19</v>
      </c>
    </row>
    <row r="15" spans="1:19" x14ac:dyDescent="0.25">
      <c r="C15" s="63" t="s">
        <v>74</v>
      </c>
      <c r="D15" s="26" t="s">
        <v>16</v>
      </c>
      <c r="E15" s="65">
        <v>5</v>
      </c>
      <c r="F15" s="44" t="s">
        <v>17</v>
      </c>
      <c r="G15" s="44" t="s">
        <v>96</v>
      </c>
      <c r="H15" s="44">
        <v>55</v>
      </c>
      <c r="I15" s="48" t="s">
        <v>124</v>
      </c>
      <c r="J15" s="11" t="s">
        <v>3</v>
      </c>
      <c r="K15" s="11">
        <v>24</v>
      </c>
      <c r="L15" s="10">
        <v>116</v>
      </c>
      <c r="M15" s="10">
        <v>6</v>
      </c>
      <c r="N15" s="35">
        <f t="shared" si="0"/>
        <v>110</v>
      </c>
      <c r="O15" s="10">
        <v>3031</v>
      </c>
      <c r="P15" s="67">
        <f>O15+O16</f>
        <v>4889</v>
      </c>
      <c r="Q15" s="12">
        <f t="shared" si="1"/>
        <v>264</v>
      </c>
      <c r="S15">
        <v>22</v>
      </c>
    </row>
    <row r="16" spans="1:19" x14ac:dyDescent="0.25">
      <c r="C16" s="63"/>
      <c r="D16" s="26" t="s">
        <v>18</v>
      </c>
      <c r="E16" s="65"/>
      <c r="F16" s="45" t="s">
        <v>19</v>
      </c>
      <c r="G16" s="45" t="s">
        <v>97</v>
      </c>
      <c r="H16" s="45">
        <v>58</v>
      </c>
      <c r="I16" s="45" t="s">
        <v>125</v>
      </c>
      <c r="J16" s="11" t="s">
        <v>3</v>
      </c>
      <c r="K16" s="11">
        <v>14</v>
      </c>
      <c r="L16" s="10">
        <v>116</v>
      </c>
      <c r="M16" s="10">
        <v>6</v>
      </c>
      <c r="N16" s="35">
        <f t="shared" si="0"/>
        <v>110</v>
      </c>
      <c r="O16" s="10">
        <v>1858</v>
      </c>
      <c r="P16" s="67"/>
      <c r="Q16" s="12">
        <f t="shared" si="1"/>
        <v>154</v>
      </c>
    </row>
    <row r="17" spans="4:17" x14ac:dyDescent="0.25">
      <c r="D17" s="26" t="s">
        <v>20</v>
      </c>
      <c r="E17" s="39">
        <v>6</v>
      </c>
      <c r="F17" s="44" t="s">
        <v>21</v>
      </c>
      <c r="G17" s="44" t="s">
        <v>105</v>
      </c>
      <c r="H17" s="44">
        <v>50</v>
      </c>
      <c r="I17" s="48" t="s">
        <v>122</v>
      </c>
      <c r="J17" s="11" t="s">
        <v>3</v>
      </c>
      <c r="K17" s="11">
        <v>60</v>
      </c>
      <c r="L17" s="13">
        <v>129.14455681142178</v>
      </c>
      <c r="M17" s="13">
        <v>12.657346817370613</v>
      </c>
      <c r="N17" s="36">
        <v>116.48720999405116</v>
      </c>
      <c r="O17" s="13">
        <v>8405</v>
      </c>
      <c r="P17" s="42">
        <f>O17</f>
        <v>8405</v>
      </c>
      <c r="Q17" s="12">
        <f t="shared" si="1"/>
        <v>660</v>
      </c>
    </row>
    <row r="18" spans="4:17" x14ac:dyDescent="0.25">
      <c r="D18" s="9" t="s">
        <v>22</v>
      </c>
      <c r="E18" s="40">
        <v>7</v>
      </c>
      <c r="F18" s="57" t="s">
        <v>23</v>
      </c>
      <c r="G18" s="45" t="s">
        <v>99</v>
      </c>
      <c r="H18" s="45">
        <v>57</v>
      </c>
      <c r="I18" s="48" t="s">
        <v>114</v>
      </c>
      <c r="J18" s="58" t="s">
        <v>3</v>
      </c>
      <c r="K18" s="11">
        <v>15</v>
      </c>
      <c r="L18" s="10">
        <v>120</v>
      </c>
      <c r="M18" s="10">
        <v>6</v>
      </c>
      <c r="N18" s="35">
        <f t="shared" ref="N18:N24" si="2">L18-M18</f>
        <v>114</v>
      </c>
      <c r="O18" s="10">
        <v>1613</v>
      </c>
      <c r="P18" s="42">
        <f t="shared" ref="P18:P23" si="3">O18</f>
        <v>1613</v>
      </c>
      <c r="Q18" s="12">
        <f t="shared" si="1"/>
        <v>165</v>
      </c>
    </row>
    <row r="19" spans="4:17" ht="15.75" thickBot="1" x14ac:dyDescent="0.3">
      <c r="D19" s="9" t="s">
        <v>24</v>
      </c>
      <c r="E19" s="39">
        <v>8</v>
      </c>
      <c r="F19" s="57"/>
      <c r="G19" s="46" t="s">
        <v>109</v>
      </c>
      <c r="H19" s="46">
        <v>57</v>
      </c>
      <c r="I19" s="48" t="s">
        <v>114</v>
      </c>
      <c r="J19" s="58"/>
      <c r="K19" s="11">
        <v>15</v>
      </c>
      <c r="L19" s="10">
        <v>94</v>
      </c>
      <c r="M19" s="10">
        <v>6</v>
      </c>
      <c r="N19" s="35">
        <f t="shared" si="2"/>
        <v>88</v>
      </c>
      <c r="O19" s="10">
        <v>1613</v>
      </c>
      <c r="P19" s="42">
        <f t="shared" si="3"/>
        <v>1613</v>
      </c>
      <c r="Q19" s="12">
        <f t="shared" si="1"/>
        <v>165</v>
      </c>
    </row>
    <row r="20" spans="4:17" x14ac:dyDescent="0.25">
      <c r="D20" s="9" t="s">
        <v>25</v>
      </c>
      <c r="E20" s="88">
        <v>9</v>
      </c>
      <c r="F20" s="89" t="s">
        <v>28</v>
      </c>
      <c r="G20" s="71" t="s">
        <v>106</v>
      </c>
      <c r="H20" s="71">
        <v>59</v>
      </c>
      <c r="I20" s="72" t="s">
        <v>121</v>
      </c>
      <c r="J20" s="90" t="s">
        <v>3</v>
      </c>
      <c r="K20" s="73">
        <v>26</v>
      </c>
      <c r="L20" s="91">
        <v>152</v>
      </c>
      <c r="M20" s="91">
        <v>9</v>
      </c>
      <c r="N20" s="74">
        <f t="shared" si="2"/>
        <v>143</v>
      </c>
      <c r="O20" s="91">
        <v>2831</v>
      </c>
      <c r="P20" s="75">
        <f t="shared" si="3"/>
        <v>2831</v>
      </c>
      <c r="Q20" s="76">
        <f t="shared" si="1"/>
        <v>286</v>
      </c>
    </row>
    <row r="21" spans="4:17" x14ac:dyDescent="0.25">
      <c r="D21" s="9" t="s">
        <v>26</v>
      </c>
      <c r="E21" s="79">
        <v>10</v>
      </c>
      <c r="F21" s="60"/>
      <c r="G21" s="46" t="s">
        <v>110</v>
      </c>
      <c r="H21" s="46">
        <v>59</v>
      </c>
      <c r="I21" s="48" t="s">
        <v>121</v>
      </c>
      <c r="J21" s="58"/>
      <c r="K21" s="54">
        <v>11</v>
      </c>
      <c r="L21" s="10">
        <v>129</v>
      </c>
      <c r="M21" s="10">
        <v>8</v>
      </c>
      <c r="N21" s="35">
        <f t="shared" si="2"/>
        <v>121</v>
      </c>
      <c r="O21" s="10">
        <v>1031</v>
      </c>
      <c r="P21" s="42">
        <f t="shared" si="3"/>
        <v>1031</v>
      </c>
      <c r="Q21" s="78">
        <f t="shared" si="1"/>
        <v>121</v>
      </c>
    </row>
    <row r="22" spans="4:17" ht="15.75" thickBot="1" x14ac:dyDescent="0.3">
      <c r="D22" s="9" t="s">
        <v>27</v>
      </c>
      <c r="E22" s="92">
        <v>11</v>
      </c>
      <c r="F22" s="82" t="s">
        <v>29</v>
      </c>
      <c r="G22" s="82" t="s">
        <v>101</v>
      </c>
      <c r="H22" s="82">
        <v>33</v>
      </c>
      <c r="I22" s="93" t="s">
        <v>112</v>
      </c>
      <c r="J22" s="84" t="s">
        <v>3</v>
      </c>
      <c r="K22" s="84">
        <v>43</v>
      </c>
      <c r="L22" s="94">
        <v>150</v>
      </c>
      <c r="M22" s="94">
        <v>9</v>
      </c>
      <c r="N22" s="85">
        <f t="shared" si="2"/>
        <v>141</v>
      </c>
      <c r="O22" s="94">
        <v>3138</v>
      </c>
      <c r="P22" s="95">
        <f t="shared" si="3"/>
        <v>3138</v>
      </c>
      <c r="Q22" s="87">
        <f t="shared" si="1"/>
        <v>473</v>
      </c>
    </row>
    <row r="23" spans="4:17" x14ac:dyDescent="0.25">
      <c r="D23" s="9" t="s">
        <v>31</v>
      </c>
      <c r="E23" s="70">
        <v>12</v>
      </c>
      <c r="F23" s="71" t="s">
        <v>32</v>
      </c>
      <c r="G23" s="71" t="s">
        <v>100</v>
      </c>
      <c r="H23" s="71">
        <v>56</v>
      </c>
      <c r="I23" s="72" t="s">
        <v>126</v>
      </c>
      <c r="J23" s="73" t="s">
        <v>3</v>
      </c>
      <c r="K23" s="73">
        <v>16</v>
      </c>
      <c r="L23" s="73">
        <v>129</v>
      </c>
      <c r="M23" s="73">
        <v>6</v>
      </c>
      <c r="N23" s="74">
        <f t="shared" si="2"/>
        <v>123</v>
      </c>
      <c r="O23" s="73">
        <v>1718</v>
      </c>
      <c r="P23" s="75">
        <f t="shared" si="3"/>
        <v>1718</v>
      </c>
      <c r="Q23" s="76">
        <f t="shared" si="1"/>
        <v>176</v>
      </c>
    </row>
    <row r="24" spans="4:17" x14ac:dyDescent="0.25">
      <c r="D24" s="59" t="s">
        <v>33</v>
      </c>
      <c r="E24" s="77">
        <v>13</v>
      </c>
      <c r="F24" s="57" t="s">
        <v>34</v>
      </c>
      <c r="G24" s="57" t="s">
        <v>104</v>
      </c>
      <c r="H24" s="53">
        <v>45</v>
      </c>
      <c r="I24" s="48" t="s">
        <v>118</v>
      </c>
      <c r="J24" s="54" t="s">
        <v>3</v>
      </c>
      <c r="K24" s="54">
        <v>12</v>
      </c>
      <c r="L24" s="54">
        <v>130</v>
      </c>
      <c r="M24" s="54">
        <v>6</v>
      </c>
      <c r="N24" s="35">
        <f t="shared" si="2"/>
        <v>124</v>
      </c>
      <c r="O24" s="54">
        <v>1931</v>
      </c>
      <c r="P24" s="69">
        <f>O24+O25</f>
        <v>1931</v>
      </c>
      <c r="Q24" s="78">
        <f t="shared" si="1"/>
        <v>132</v>
      </c>
    </row>
    <row r="25" spans="4:17" x14ac:dyDescent="0.25">
      <c r="D25" s="59"/>
      <c r="E25" s="77"/>
      <c r="F25" s="57"/>
      <c r="G25" s="57"/>
      <c r="H25" s="53">
        <v>45</v>
      </c>
      <c r="I25" s="53" t="s">
        <v>118</v>
      </c>
      <c r="J25" s="14" t="s">
        <v>43</v>
      </c>
      <c r="K25" s="54"/>
      <c r="L25" s="54"/>
      <c r="M25" s="54"/>
      <c r="N25" s="35"/>
      <c r="O25" s="54"/>
      <c r="P25" s="69"/>
      <c r="Q25" s="78"/>
    </row>
    <row r="26" spans="4:17" x14ac:dyDescent="0.25">
      <c r="D26" s="9" t="s">
        <v>35</v>
      </c>
      <c r="E26" s="79">
        <v>14</v>
      </c>
      <c r="F26" s="52" t="s">
        <v>36</v>
      </c>
      <c r="G26" s="52" t="s">
        <v>103</v>
      </c>
      <c r="H26" s="52">
        <v>44</v>
      </c>
      <c r="I26" s="48" t="s">
        <v>119</v>
      </c>
      <c r="J26" s="54" t="s">
        <v>3</v>
      </c>
      <c r="K26" s="54">
        <v>25</v>
      </c>
      <c r="L26" s="54">
        <v>130</v>
      </c>
      <c r="M26" s="54">
        <v>11</v>
      </c>
      <c r="N26" s="35">
        <f t="shared" ref="N26:N27" si="4">L26-M26</f>
        <v>119</v>
      </c>
      <c r="O26" s="54">
        <v>3340</v>
      </c>
      <c r="P26" s="50">
        <f>O26</f>
        <v>3340</v>
      </c>
      <c r="Q26" s="78">
        <f>$D$7*K26</f>
        <v>275</v>
      </c>
    </row>
    <row r="27" spans="4:17" x14ac:dyDescent="0.25">
      <c r="D27" s="59" t="s">
        <v>37</v>
      </c>
      <c r="E27" s="77">
        <v>15</v>
      </c>
      <c r="F27" s="57" t="s">
        <v>38</v>
      </c>
      <c r="G27" s="57" t="s">
        <v>102</v>
      </c>
      <c r="H27" s="53">
        <v>43</v>
      </c>
      <c r="I27" s="48" t="s">
        <v>123</v>
      </c>
      <c r="J27" s="54" t="s">
        <v>3</v>
      </c>
      <c r="K27" s="54">
        <v>44</v>
      </c>
      <c r="L27" s="54">
        <v>134</v>
      </c>
      <c r="M27" s="54">
        <v>6</v>
      </c>
      <c r="N27" s="35">
        <f t="shared" si="4"/>
        <v>128</v>
      </c>
      <c r="O27" s="54">
        <v>5021</v>
      </c>
      <c r="P27" s="69">
        <f>O27+O28</f>
        <v>5021</v>
      </c>
      <c r="Q27" s="78">
        <f>$D$7*K27</f>
        <v>484</v>
      </c>
    </row>
    <row r="28" spans="4:17" ht="15.75" thickBot="1" x14ac:dyDescent="0.3">
      <c r="D28" s="59"/>
      <c r="E28" s="80"/>
      <c r="F28" s="81"/>
      <c r="G28" s="81"/>
      <c r="H28" s="82">
        <v>43</v>
      </c>
      <c r="I28" s="82" t="s">
        <v>123</v>
      </c>
      <c r="J28" s="83" t="s">
        <v>39</v>
      </c>
      <c r="K28" s="84"/>
      <c r="L28" s="84"/>
      <c r="M28" s="84"/>
      <c r="N28" s="85"/>
      <c r="O28" s="84"/>
      <c r="P28" s="86"/>
      <c r="Q28" s="87"/>
    </row>
    <row r="29" spans="4:17" x14ac:dyDescent="0.25">
      <c r="D29" s="59" t="s">
        <v>40</v>
      </c>
      <c r="E29" s="62">
        <v>16</v>
      </c>
      <c r="F29" s="60" t="s">
        <v>41</v>
      </c>
      <c r="G29" s="60" t="s">
        <v>107</v>
      </c>
      <c r="H29" s="44">
        <v>46</v>
      </c>
      <c r="I29" s="48" t="s">
        <v>135</v>
      </c>
      <c r="J29" s="11" t="s">
        <v>3</v>
      </c>
      <c r="K29" s="10">
        <v>28</v>
      </c>
      <c r="L29" s="10">
        <v>108</v>
      </c>
      <c r="M29" s="10">
        <v>15</v>
      </c>
      <c r="N29" s="35">
        <f t="shared" ref="N29" si="5">L29-M29</f>
        <v>93</v>
      </c>
      <c r="O29" s="10">
        <v>3801</v>
      </c>
      <c r="P29" s="67">
        <f>O29+O30+O31+O32+O33</f>
        <v>15060</v>
      </c>
      <c r="Q29" s="12">
        <f>$D$7*K29</f>
        <v>308</v>
      </c>
    </row>
    <row r="30" spans="4:17" x14ac:dyDescent="0.25">
      <c r="D30" s="59"/>
      <c r="E30" s="62"/>
      <c r="F30" s="60"/>
      <c r="G30" s="60"/>
      <c r="H30" s="44">
        <v>46</v>
      </c>
      <c r="I30" s="44" t="s">
        <v>135</v>
      </c>
      <c r="J30" s="14" t="s">
        <v>42</v>
      </c>
      <c r="K30" s="11"/>
      <c r="L30" s="11"/>
      <c r="M30" s="11"/>
      <c r="N30" s="35"/>
      <c r="O30" s="11"/>
      <c r="P30" s="67"/>
      <c r="Q30" s="12"/>
    </row>
    <row r="31" spans="4:17" x14ac:dyDescent="0.25">
      <c r="D31" s="59" t="s">
        <v>44</v>
      </c>
      <c r="E31" s="62"/>
      <c r="F31" s="57" t="s">
        <v>45</v>
      </c>
      <c r="G31" s="57" t="s">
        <v>93</v>
      </c>
      <c r="H31" s="45">
        <v>31</v>
      </c>
      <c r="I31" s="45" t="s">
        <v>117</v>
      </c>
      <c r="J31" s="11" t="s">
        <v>3</v>
      </c>
      <c r="K31" s="10">
        <v>82</v>
      </c>
      <c r="L31" s="10">
        <v>108</v>
      </c>
      <c r="M31" s="10">
        <v>15</v>
      </c>
      <c r="N31" s="35">
        <f t="shared" ref="N31" si="6">L31-M31</f>
        <v>93</v>
      </c>
      <c r="O31" s="10">
        <v>11259</v>
      </c>
      <c r="P31" s="67"/>
      <c r="Q31" s="12">
        <f>$D$7*K31</f>
        <v>902</v>
      </c>
    </row>
    <row r="32" spans="4:17" x14ac:dyDescent="0.25">
      <c r="D32" s="59"/>
      <c r="E32" s="62"/>
      <c r="F32" s="57"/>
      <c r="G32" s="57"/>
      <c r="H32" s="45">
        <v>31</v>
      </c>
      <c r="I32" s="45" t="s">
        <v>117</v>
      </c>
      <c r="J32" s="15" t="s">
        <v>46</v>
      </c>
      <c r="K32" s="11"/>
      <c r="L32" s="11"/>
      <c r="M32" s="11"/>
      <c r="N32" s="35"/>
      <c r="O32" s="11"/>
      <c r="P32" s="67"/>
      <c r="Q32" s="12"/>
    </row>
    <row r="33" spans="4:17" x14ac:dyDescent="0.25">
      <c r="D33" s="59"/>
      <c r="E33" s="62"/>
      <c r="F33" s="57"/>
      <c r="G33" s="57"/>
      <c r="H33" s="45">
        <v>31</v>
      </c>
      <c r="I33" s="45" t="s">
        <v>117</v>
      </c>
      <c r="J33" s="14" t="s">
        <v>47</v>
      </c>
      <c r="K33" s="11"/>
      <c r="L33" s="11"/>
      <c r="M33" s="11"/>
      <c r="N33" s="35"/>
      <c r="O33" s="11"/>
      <c r="P33" s="67"/>
      <c r="Q33" s="12"/>
    </row>
    <row r="34" spans="4:17" x14ac:dyDescent="0.25">
      <c r="D34" s="9" t="s">
        <v>48</v>
      </c>
      <c r="E34" s="61">
        <v>17</v>
      </c>
      <c r="F34" s="44" t="s">
        <v>49</v>
      </c>
      <c r="G34" s="44" t="s">
        <v>92</v>
      </c>
      <c r="H34" s="44">
        <v>37</v>
      </c>
      <c r="I34" s="48" t="s">
        <v>128</v>
      </c>
      <c r="J34" s="11" t="s">
        <v>3</v>
      </c>
      <c r="K34" s="11">
        <v>16</v>
      </c>
      <c r="L34" s="11">
        <v>91</v>
      </c>
      <c r="M34" s="11">
        <v>6</v>
      </c>
      <c r="N34" s="35">
        <f t="shared" ref="N34:N41" si="7">L34-M34</f>
        <v>85</v>
      </c>
      <c r="O34" s="11">
        <v>1733</v>
      </c>
      <c r="P34" s="69">
        <f>O34+O35</f>
        <v>3466</v>
      </c>
      <c r="Q34" s="12">
        <f t="shared" ref="Q34:Q41" si="8">$D$7*K34</f>
        <v>176</v>
      </c>
    </row>
    <row r="35" spans="4:17" x14ac:dyDescent="0.25">
      <c r="D35" s="9" t="s">
        <v>50</v>
      </c>
      <c r="E35" s="61"/>
      <c r="F35" s="45" t="s">
        <v>51</v>
      </c>
      <c r="G35" s="45" t="s">
        <v>90</v>
      </c>
      <c r="H35" s="45">
        <v>35</v>
      </c>
      <c r="I35" s="45" t="s">
        <v>129</v>
      </c>
      <c r="J35" s="11" t="s">
        <v>3</v>
      </c>
      <c r="K35" s="11">
        <v>16</v>
      </c>
      <c r="L35" s="11">
        <v>91</v>
      </c>
      <c r="M35" s="11">
        <v>6</v>
      </c>
      <c r="N35" s="35">
        <f t="shared" si="7"/>
        <v>85</v>
      </c>
      <c r="O35" s="11">
        <v>1733</v>
      </c>
      <c r="P35" s="69"/>
      <c r="Q35" s="12">
        <f t="shared" si="8"/>
        <v>176</v>
      </c>
    </row>
    <row r="36" spans="4:17" x14ac:dyDescent="0.25">
      <c r="D36" s="9" t="s">
        <v>53</v>
      </c>
      <c r="E36" s="39">
        <v>18</v>
      </c>
      <c r="F36" s="44" t="s">
        <v>52</v>
      </c>
      <c r="G36" s="44" t="s">
        <v>91</v>
      </c>
      <c r="H36" s="44">
        <v>36</v>
      </c>
      <c r="I36" s="48" t="s">
        <v>130</v>
      </c>
      <c r="J36" s="11" t="s">
        <v>3</v>
      </c>
      <c r="K36" s="7">
        <v>100</v>
      </c>
      <c r="L36" s="7">
        <v>100</v>
      </c>
      <c r="M36" s="7">
        <v>45</v>
      </c>
      <c r="N36" s="35">
        <f t="shared" si="7"/>
        <v>55</v>
      </c>
      <c r="O36" s="7">
        <v>10699</v>
      </c>
      <c r="P36" s="43">
        <f>O36</f>
        <v>10699</v>
      </c>
      <c r="Q36" s="12">
        <f t="shared" si="8"/>
        <v>1100</v>
      </c>
    </row>
    <row r="37" spans="4:17" x14ac:dyDescent="0.25">
      <c r="D37" s="9" t="s">
        <v>54</v>
      </c>
      <c r="E37" s="61">
        <v>19</v>
      </c>
      <c r="F37" s="45" t="s">
        <v>55</v>
      </c>
      <c r="G37" s="45" t="s">
        <v>89</v>
      </c>
      <c r="H37" s="45">
        <v>42</v>
      </c>
      <c r="I37" s="48" t="s">
        <v>131</v>
      </c>
      <c r="J37" s="11" t="s">
        <v>3</v>
      </c>
      <c r="K37" s="11">
        <v>16</v>
      </c>
      <c r="L37" s="11">
        <v>93</v>
      </c>
      <c r="M37" s="11">
        <v>15</v>
      </c>
      <c r="N37" s="35">
        <f t="shared" si="7"/>
        <v>78</v>
      </c>
      <c r="O37" s="11">
        <v>1816</v>
      </c>
      <c r="P37" s="69">
        <f>O37+O38</f>
        <v>3632</v>
      </c>
      <c r="Q37" s="12">
        <f t="shared" si="8"/>
        <v>176</v>
      </c>
    </row>
    <row r="38" spans="4:17" x14ac:dyDescent="0.25">
      <c r="D38" s="9" t="s">
        <v>56</v>
      </c>
      <c r="E38" s="61"/>
      <c r="F38" s="44" t="s">
        <v>57</v>
      </c>
      <c r="G38" s="44" t="s">
        <v>88</v>
      </c>
      <c r="H38" s="44">
        <v>40</v>
      </c>
      <c r="I38" s="44" t="s">
        <v>132</v>
      </c>
      <c r="J38" s="11" t="s">
        <v>3</v>
      </c>
      <c r="K38" s="11">
        <v>16</v>
      </c>
      <c r="L38" s="11">
        <v>93</v>
      </c>
      <c r="M38" s="11">
        <v>15</v>
      </c>
      <c r="N38" s="35">
        <f t="shared" si="7"/>
        <v>78</v>
      </c>
      <c r="O38" s="11">
        <v>1816</v>
      </c>
      <c r="P38" s="69"/>
      <c r="Q38" s="12">
        <f t="shared" si="8"/>
        <v>176</v>
      </c>
    </row>
    <row r="39" spans="4:17" x14ac:dyDescent="0.25">
      <c r="D39" s="9" t="s">
        <v>59</v>
      </c>
      <c r="E39" s="39">
        <v>20</v>
      </c>
      <c r="F39" s="45" t="s">
        <v>58</v>
      </c>
      <c r="G39" s="45" t="s">
        <v>87</v>
      </c>
      <c r="H39" s="45">
        <v>39</v>
      </c>
      <c r="I39" s="48" t="s">
        <v>133</v>
      </c>
      <c r="J39" s="11" t="s">
        <v>3</v>
      </c>
      <c r="K39" s="10">
        <v>28</v>
      </c>
      <c r="L39" s="10">
        <v>122</v>
      </c>
      <c r="M39" s="10">
        <v>5</v>
      </c>
      <c r="N39" s="35">
        <f t="shared" si="7"/>
        <v>117</v>
      </c>
      <c r="O39" s="10">
        <v>3560</v>
      </c>
      <c r="P39" s="41">
        <f>O39</f>
        <v>3560</v>
      </c>
      <c r="Q39" s="12">
        <f t="shared" si="8"/>
        <v>308</v>
      </c>
    </row>
    <row r="40" spans="4:17" x14ac:dyDescent="0.25">
      <c r="D40" s="9" t="s">
        <v>61</v>
      </c>
      <c r="E40" s="40">
        <v>21</v>
      </c>
      <c r="F40" s="44" t="s">
        <v>60</v>
      </c>
      <c r="G40" s="44" t="s">
        <v>86</v>
      </c>
      <c r="H40" s="44">
        <v>38</v>
      </c>
      <c r="I40" s="48" t="s">
        <v>134</v>
      </c>
      <c r="J40" s="11" t="s">
        <v>3</v>
      </c>
      <c r="K40" s="10">
        <v>28</v>
      </c>
      <c r="L40" s="10">
        <v>101</v>
      </c>
      <c r="M40" s="10">
        <v>4</v>
      </c>
      <c r="N40" s="35">
        <f t="shared" si="7"/>
        <v>97</v>
      </c>
      <c r="O40" s="10">
        <v>3560</v>
      </c>
      <c r="P40" s="41">
        <f t="shared" ref="P40:P41" si="9">O40</f>
        <v>3560</v>
      </c>
      <c r="Q40" s="12">
        <f t="shared" si="8"/>
        <v>308</v>
      </c>
    </row>
    <row r="41" spans="4:17" x14ac:dyDescent="0.25">
      <c r="D41" s="16" t="s">
        <v>62</v>
      </c>
      <c r="E41" s="56">
        <v>22</v>
      </c>
      <c r="F41" s="47" t="s">
        <v>71</v>
      </c>
      <c r="G41" s="55" t="s">
        <v>85</v>
      </c>
      <c r="H41" s="47">
        <v>30</v>
      </c>
      <c r="I41" s="49" t="s">
        <v>120</v>
      </c>
      <c r="J41" s="17" t="s">
        <v>3</v>
      </c>
      <c r="K41" s="18">
        <v>126</v>
      </c>
      <c r="L41" s="18">
        <v>107</v>
      </c>
      <c r="M41" s="18">
        <v>13</v>
      </c>
      <c r="N41" s="37">
        <f t="shared" si="7"/>
        <v>94</v>
      </c>
      <c r="O41" s="18">
        <v>12483</v>
      </c>
      <c r="P41" s="41">
        <f t="shared" si="9"/>
        <v>12483</v>
      </c>
      <c r="Q41" s="19">
        <f t="shared" si="8"/>
        <v>1386</v>
      </c>
    </row>
    <row r="42" spans="4:17" x14ac:dyDescent="0.25">
      <c r="D42" s="8"/>
      <c r="E42" s="56"/>
      <c r="F42" s="8" t="s">
        <v>137</v>
      </c>
      <c r="G42" s="55"/>
      <c r="H42" s="8"/>
      <c r="I42" s="8" t="s">
        <v>138</v>
      </c>
      <c r="J42" s="8"/>
      <c r="K42" s="8"/>
      <c r="L42" s="8"/>
      <c r="M42" s="8"/>
      <c r="N42" s="38"/>
      <c r="O42" s="8"/>
      <c r="P42" s="8"/>
      <c r="Q42" s="8"/>
    </row>
    <row r="43" spans="4:17" x14ac:dyDescent="0.25">
      <c r="D43" s="8"/>
      <c r="E43" s="8"/>
      <c r="F43" s="8"/>
      <c r="G43" s="8"/>
      <c r="H43" s="8"/>
      <c r="I43" s="8"/>
      <c r="J43" s="8"/>
      <c r="K43" s="8"/>
      <c r="L43" s="8"/>
      <c r="M43" s="8"/>
      <c r="N43" s="38"/>
      <c r="O43" s="8"/>
      <c r="P43" s="8"/>
      <c r="Q43" s="8"/>
    </row>
  </sheetData>
  <mergeCells count="39">
    <mergeCell ref="P24:P25"/>
    <mergeCell ref="P27:P28"/>
    <mergeCell ref="P29:P33"/>
    <mergeCell ref="P34:P35"/>
    <mergeCell ref="P37:P38"/>
    <mergeCell ref="C10:C11"/>
    <mergeCell ref="E10:E11"/>
    <mergeCell ref="P10:P11"/>
    <mergeCell ref="P15:P16"/>
    <mergeCell ref="E15:E16"/>
    <mergeCell ref="F10:F11"/>
    <mergeCell ref="J10:J11"/>
    <mergeCell ref="F12:F13"/>
    <mergeCell ref="J12:J13"/>
    <mergeCell ref="G10:G11"/>
    <mergeCell ref="D31:D33"/>
    <mergeCell ref="F31:F33"/>
    <mergeCell ref="E27:E28"/>
    <mergeCell ref="E29:E33"/>
    <mergeCell ref="C15:C16"/>
    <mergeCell ref="F29:F30"/>
    <mergeCell ref="F27:F28"/>
    <mergeCell ref="D24:D25"/>
    <mergeCell ref="F20:F21"/>
    <mergeCell ref="E24:E25"/>
    <mergeCell ref="D27:D28"/>
    <mergeCell ref="D29:D30"/>
    <mergeCell ref="G41:G42"/>
    <mergeCell ref="E41:E42"/>
    <mergeCell ref="F18:F19"/>
    <mergeCell ref="J18:J19"/>
    <mergeCell ref="J20:J21"/>
    <mergeCell ref="F24:F25"/>
    <mergeCell ref="E34:E35"/>
    <mergeCell ref="E37:E38"/>
    <mergeCell ref="G31:G33"/>
    <mergeCell ref="G27:G28"/>
    <mergeCell ref="G24:G25"/>
    <mergeCell ref="G29:G30"/>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topLeftCell="A3" workbookViewId="0">
      <selection activeCell="M16" sqref="M16"/>
    </sheetView>
  </sheetViews>
  <sheetFormatPr defaultRowHeight="15" x14ac:dyDescent="0.25"/>
  <sheetData>
    <row r="1" spans="1:25" x14ac:dyDescent="0.25">
      <c r="A1" t="s">
        <v>83</v>
      </c>
    </row>
    <row r="2" spans="1:25" x14ac:dyDescent="0.25">
      <c r="A2">
        <v>4576</v>
      </c>
      <c r="D2" s="45"/>
      <c r="E2" s="46"/>
      <c r="F2" s="45"/>
      <c r="G2" s="44"/>
      <c r="H2" s="45"/>
      <c r="I2" s="45"/>
      <c r="J2" s="46"/>
      <c r="K2" s="44"/>
      <c r="L2" s="46"/>
      <c r="M2" s="45"/>
      <c r="N2" s="44"/>
      <c r="O2" s="45"/>
      <c r="P2" s="44"/>
      <c r="Q2" s="44"/>
      <c r="R2" s="45"/>
      <c r="S2" s="45"/>
      <c r="T2" s="44"/>
    </row>
    <row r="3" spans="1:25" x14ac:dyDescent="0.25">
      <c r="A3">
        <v>4054</v>
      </c>
    </row>
    <row r="4" spans="1:25" x14ac:dyDescent="0.25">
      <c r="A4">
        <v>919</v>
      </c>
      <c r="D4" s="48" t="s">
        <v>116</v>
      </c>
      <c r="E4" s="48" t="s">
        <v>113</v>
      </c>
      <c r="F4" s="48" t="s">
        <v>113</v>
      </c>
      <c r="G4" s="48" t="s">
        <v>115</v>
      </c>
      <c r="H4" s="48" t="s">
        <v>124</v>
      </c>
      <c r="I4" s="48" t="s">
        <v>122</v>
      </c>
      <c r="J4" s="48" t="s">
        <v>114</v>
      </c>
      <c r="K4" s="48" t="s">
        <v>114</v>
      </c>
      <c r="L4" s="48" t="s">
        <v>121</v>
      </c>
      <c r="M4" s="48" t="s">
        <v>121</v>
      </c>
      <c r="N4" s="48" t="s">
        <v>112</v>
      </c>
      <c r="O4" s="48" t="s">
        <v>126</v>
      </c>
      <c r="P4" s="48" t="s">
        <v>118</v>
      </c>
      <c r="Q4" s="48" t="s">
        <v>119</v>
      </c>
      <c r="R4" s="48" t="s">
        <v>123</v>
      </c>
      <c r="S4" s="48" t="s">
        <v>127</v>
      </c>
      <c r="T4" s="48" t="s">
        <v>128</v>
      </c>
      <c r="U4" s="48" t="s">
        <v>130</v>
      </c>
      <c r="V4" s="48" t="s">
        <v>131</v>
      </c>
      <c r="W4" s="48" t="s">
        <v>133</v>
      </c>
      <c r="X4" s="48" t="s">
        <v>134</v>
      </c>
      <c r="Y4" s="49" t="s">
        <v>120</v>
      </c>
    </row>
    <row r="5" spans="1:25" x14ac:dyDescent="0.25">
      <c r="A5">
        <v>3258</v>
      </c>
    </row>
    <row r="6" spans="1:25" x14ac:dyDescent="0.25">
      <c r="A6">
        <v>4889</v>
      </c>
    </row>
    <row r="7" spans="1:25" x14ac:dyDescent="0.25">
      <c r="A7">
        <v>8405</v>
      </c>
    </row>
    <row r="8" spans="1:25" x14ac:dyDescent="0.25">
      <c r="A8">
        <v>1613</v>
      </c>
    </row>
    <row r="9" spans="1:25" x14ac:dyDescent="0.25">
      <c r="A9">
        <v>1613</v>
      </c>
    </row>
    <row r="10" spans="1:25" x14ac:dyDescent="0.25">
      <c r="A10">
        <v>2831</v>
      </c>
    </row>
    <row r="11" spans="1:25" x14ac:dyDescent="0.25">
      <c r="A11">
        <v>1031</v>
      </c>
    </row>
    <row r="12" spans="1:25" x14ac:dyDescent="0.25">
      <c r="A12">
        <v>3138</v>
      </c>
    </row>
    <row r="13" spans="1:25" x14ac:dyDescent="0.25">
      <c r="A13">
        <v>1718</v>
      </c>
    </row>
    <row r="14" spans="1:25" x14ac:dyDescent="0.25">
      <c r="A14">
        <v>1931</v>
      </c>
    </row>
    <row r="15" spans="1:25" x14ac:dyDescent="0.25">
      <c r="A15">
        <v>3340</v>
      </c>
    </row>
    <row r="16" spans="1:25" x14ac:dyDescent="0.25">
      <c r="A16">
        <v>5021</v>
      </c>
    </row>
    <row r="17" spans="1:1" x14ac:dyDescent="0.25">
      <c r="A17">
        <v>15060</v>
      </c>
    </row>
    <row r="18" spans="1:1" x14ac:dyDescent="0.25">
      <c r="A18">
        <v>3466</v>
      </c>
    </row>
    <row r="19" spans="1:1" x14ac:dyDescent="0.25">
      <c r="A19">
        <v>10699</v>
      </c>
    </row>
    <row r="20" spans="1:1" x14ac:dyDescent="0.25">
      <c r="A20">
        <v>3632</v>
      </c>
    </row>
    <row r="21" spans="1:1" x14ac:dyDescent="0.25">
      <c r="A21">
        <v>3560</v>
      </c>
    </row>
    <row r="22" spans="1:1" x14ac:dyDescent="0.25">
      <c r="A22">
        <v>3560</v>
      </c>
    </row>
    <row r="23" spans="1:1" x14ac:dyDescent="0.25">
      <c r="A23">
        <v>12483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2019-12-04T13:50:45Z</dcterms:modified>
</cp:coreProperties>
</file>