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/>
  <mc:AlternateContent xmlns:mc="http://schemas.openxmlformats.org/markup-compatibility/2006">
    <mc:Choice Requires="x15">
      <x15ac:absPath xmlns:x15ac="http://schemas.microsoft.com/office/spreadsheetml/2010/11/ac" url="D:\code\matlab\玻尔共振\"/>
    </mc:Choice>
  </mc:AlternateContent>
  <xr:revisionPtr revIDLastSave="0" documentId="13_ncr:1_{A520B324-5B94-4C92-8A5D-F0ABBA83DD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Sheet1!$A$2:$I$28</definedName>
    <definedName name="_xlnm.Print_Area" localSheetId="0">Sheet1!$A$1:$G$28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F10" i="1"/>
  <c r="F4" i="1"/>
  <c r="F5" i="1"/>
  <c r="F6" i="1"/>
  <c r="F7" i="1"/>
  <c r="F3" i="1"/>
  <c r="G9" i="1"/>
  <c r="G6" i="1"/>
  <c r="G3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25" i="1"/>
  <c r="G26" i="1"/>
  <c r="G27" i="1"/>
  <c r="G28" i="1"/>
  <c r="G10" i="1"/>
  <c r="G8" i="1"/>
  <c r="G7" i="1"/>
  <c r="G5" i="1"/>
  <c r="G4" i="1"/>
</calcChain>
</file>

<file path=xl/sharedStrings.xml><?xml version="1.0" encoding="utf-8"?>
<sst xmlns="http://schemas.openxmlformats.org/spreadsheetml/2006/main" count="9" uniqueCount="9">
  <si>
    <t>电机周期T/s</t>
    <phoneticPr fontId="1" type="noConversion"/>
  </si>
  <si>
    <t>摆轮振幅A/度</t>
    <phoneticPr fontId="1" type="noConversion"/>
  </si>
  <si>
    <t>固有周期T_0/s</t>
    <phoneticPr fontId="1" type="noConversion"/>
  </si>
  <si>
    <t>w/w_0=T_0/T</t>
    <phoneticPr fontId="1" type="noConversion"/>
  </si>
  <si>
    <t>beta:</t>
    <phoneticPr fontId="1" type="noConversion"/>
  </si>
  <si>
    <r>
      <rPr>
        <sz val="18"/>
        <color theme="1"/>
        <rFont val="宋体"/>
        <family val="3"/>
        <charset val="134"/>
        <scheme val="minor"/>
      </rPr>
      <t>受迫振动原始数据</t>
    </r>
    <r>
      <rPr>
        <sz val="8"/>
        <color theme="1"/>
        <rFont val="宋体"/>
        <family val="3"/>
        <charset val="134"/>
        <scheme val="minor"/>
      </rPr>
      <t xml:space="preserve">
(序号是手写版的顺序，方便核对用)</t>
    </r>
    <phoneticPr fontId="1" type="noConversion"/>
  </si>
  <si>
    <r>
      <rPr>
        <sz val="12"/>
        <color theme="1"/>
        <rFont val="Calibri"/>
        <family val="3"/>
        <charset val="161"/>
      </rPr>
      <t>φ</t>
    </r>
    <r>
      <rPr>
        <sz val="12"/>
        <color theme="1"/>
        <rFont val="宋体"/>
        <family val="3"/>
        <charset val="134"/>
      </rPr>
      <t>测</t>
    </r>
    <phoneticPr fontId="1" type="noConversion"/>
  </si>
  <si>
    <r>
      <rPr>
        <sz val="12"/>
        <color theme="1"/>
        <rFont val="Calibri"/>
        <family val="3"/>
        <charset val="161"/>
      </rPr>
      <t>φ</t>
    </r>
    <r>
      <rPr>
        <sz val="12"/>
        <color theme="1"/>
        <rFont val="宋体"/>
        <family val="3"/>
        <charset val="134"/>
        <scheme val="minor"/>
      </rPr>
      <t>记</t>
    </r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</si>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</sst>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0_);[Red]\(0.000\)"/>
    <numFmt numFmtId="178" formatCode="0.0_);[Red]\(0.0\)"/>
    <numFmt numFmtId="179" formatCode="0.0000_);[Red]\(0.0000\)"/>
    <numFmt numFmtId="180" formatCode="0.00000_);[Red]\(0.00000\)"/>
  </numFmts>
  <fonts count="1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Calibri"/>
      <family val="2"/>
    </font>
    <font>
      <sz val="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5"/>
      <color theme="1"/>
      <name val="宋体"/>
      <family val="3"/>
      <charset val="134"/>
      <scheme val="minor"/>
    </font>
    <font>
      <sz val="12"/>
      <color theme="1"/>
      <name val="宋体"/>
      <family val="3"/>
      <charset val="161"/>
    </font>
    <font>
      <sz val="12"/>
      <color theme="1"/>
      <name val="Calibri"/>
      <family val="3"/>
      <charset val="161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常规 2" xfId="1" xr:uid="{FBB0C6A8-3CAB-494D-804F-783D34A71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205" zoomScaleNormal="205" workbookViewId="0">
      <selection activeCell="E7" sqref="E7"/>
    </sheetView>
  </sheetViews>
  <sheetFormatPr defaultColWidth="9" defaultRowHeight="13.5" x14ac:dyDescent="0.15"/>
  <cols>
    <col min="1" max="1" width="5.25" style="2" customWidth="1"/>
    <col min="2" max="2" width="11.875" style="4" customWidth="1"/>
    <col min="3" max="3" width="15" style="5" customWidth="1"/>
    <col min="4" max="4" width="15" style="6" customWidth="1"/>
    <col min="5" max="5" width="9.125" style="2" customWidth="1"/>
    <col min="6" max="6" width="9.375" style="3" customWidth="1"/>
    <col min="7" max="7" width="16.25" style="7" customWidth="1"/>
    <col min="8" max="9" width="11.375" style="2" customWidth="1"/>
    <col min="10" max="16384" width="9" style="2"/>
  </cols>
  <sheetData>
    <row r="1" spans="1:9" ht="40.5" customHeight="1" x14ac:dyDescent="0.15">
      <c r="A1" s="19" t="s">
        <v>5</v>
      </c>
      <c r="B1" s="20"/>
      <c r="C1" s="20"/>
      <c r="D1" s="20"/>
      <c r="E1" s="20"/>
      <c r="F1" s="20"/>
      <c r="G1" s="20"/>
    </row>
    <row r="2" spans="1:9" ht="21" customHeight="1" x14ac:dyDescent="0.15">
      <c r="A2" s="8" t="s">
        <v>8</v>
      </c>
      <c r="B2" s="8" t="s">
        <v>0</v>
      </c>
      <c r="C2" s="8" t="s">
        <v>1</v>
      </c>
      <c r="D2" s="8" t="s">
        <v>2</v>
      </c>
      <c r="E2" s="17" t="s">
        <v>6</v>
      </c>
      <c r="F2" s="18" t="s">
        <v>7</v>
      </c>
      <c r="G2" s="8" t="s">
        <v>3</v>
      </c>
      <c r="H2" s="1" t="s">
        <v>4</v>
      </c>
      <c r="I2" s="7">
        <v>6.8736962274223101E-2</v>
      </c>
    </row>
    <row r="3" spans="1:9" s="16" customFormat="1" ht="21.75" customHeight="1" x14ac:dyDescent="0.15">
      <c r="A3" s="9">
        <v>3</v>
      </c>
      <c r="B3" s="10">
        <v>1.68</v>
      </c>
      <c r="C3" s="11">
        <v>52</v>
      </c>
      <c r="D3" s="12">
        <v>1.6104000000000001</v>
      </c>
      <c r="E3" s="9">
        <v>-15.299999999999997</v>
      </c>
      <c r="F3" s="13">
        <f>180/PI()*ATAN(-($I$2*D3^2*B3)/(PI()*(B3^2-D3^2)))</f>
        <v>-22.59975826837443</v>
      </c>
      <c r="G3" s="14">
        <f t="shared" ref="G3:G28" si="0">D3/B3</f>
        <v>0.95857142857142863</v>
      </c>
      <c r="H3" s="15"/>
    </row>
    <row r="4" spans="1:9" s="16" customFormat="1" ht="21.75" customHeight="1" x14ac:dyDescent="0.15">
      <c r="A4" s="9">
        <v>26</v>
      </c>
      <c r="B4" s="10">
        <v>1.675</v>
      </c>
      <c r="C4" s="11">
        <v>56</v>
      </c>
      <c r="D4" s="12">
        <v>1.6103000000000001</v>
      </c>
      <c r="E4" s="9">
        <v>-15.099999999999994</v>
      </c>
      <c r="F4" s="13">
        <f t="shared" ref="F4:F28" si="1">180/PI()*ATAN(-($I$2*D4^2*B4)/(PI()*(B4^2-D4^2)))</f>
        <v>-24.088675051029082</v>
      </c>
      <c r="G4" s="14">
        <f t="shared" si="0"/>
        <v>0.96137313432835825</v>
      </c>
      <c r="H4" s="15"/>
    </row>
    <row r="5" spans="1:9" s="16" customFormat="1" ht="21.75" customHeight="1" x14ac:dyDescent="0.15">
      <c r="A5" s="9">
        <v>25</v>
      </c>
      <c r="B5" s="10">
        <v>1.665</v>
      </c>
      <c r="C5" s="11">
        <v>63</v>
      </c>
      <c r="D5" s="12">
        <v>1.61</v>
      </c>
      <c r="E5" s="9">
        <v>-18.5</v>
      </c>
      <c r="F5" s="13">
        <f t="shared" si="1"/>
        <v>-27.665451066266019</v>
      </c>
      <c r="G5" s="14">
        <f t="shared" si="0"/>
        <v>0.96696696696696705</v>
      </c>
      <c r="H5" s="15"/>
    </row>
    <row r="6" spans="1:9" s="16" customFormat="1" ht="21.75" customHeight="1" x14ac:dyDescent="0.15">
      <c r="A6" s="9">
        <v>2</v>
      </c>
      <c r="B6" s="10">
        <v>1.66</v>
      </c>
      <c r="C6" s="11">
        <v>67</v>
      </c>
      <c r="D6" s="12">
        <v>1.6099000000000001</v>
      </c>
      <c r="E6" s="9">
        <v>-21.400000000000006</v>
      </c>
      <c r="F6" s="13">
        <f t="shared" si="1"/>
        <v>-29.882161413770152</v>
      </c>
      <c r="G6" s="14">
        <f t="shared" si="0"/>
        <v>0.96981927710843385</v>
      </c>
      <c r="H6" s="15"/>
    </row>
    <row r="7" spans="1:9" s="16" customFormat="1" ht="21.75" customHeight="1" x14ac:dyDescent="0.15">
      <c r="A7" s="9">
        <v>24</v>
      </c>
      <c r="B7" s="10">
        <v>1.655</v>
      </c>
      <c r="C7" s="11">
        <v>72.5</v>
      </c>
      <c r="D7" s="12">
        <v>1.6096999999999999</v>
      </c>
      <c r="E7" s="9">
        <v>-23.9</v>
      </c>
      <c r="F7" s="13">
        <f t="shared" si="1"/>
        <v>-32.392455744476287</v>
      </c>
      <c r="G7" s="14">
        <f t="shared" si="0"/>
        <v>0.97262839879154073</v>
      </c>
      <c r="H7" s="15"/>
    </row>
    <row r="8" spans="1:9" s="16" customFormat="1" ht="21.75" customHeight="1" x14ac:dyDescent="0.15">
      <c r="A8" s="9">
        <v>23</v>
      </c>
      <c r="B8" s="10">
        <v>1.645</v>
      </c>
      <c r="C8" s="11">
        <v>84.5</v>
      </c>
      <c r="D8" s="12">
        <v>1.6091</v>
      </c>
      <c r="E8" s="9">
        <v>-29.799999999999997</v>
      </c>
      <c r="F8" s="13">
        <f t="shared" si="1"/>
        <v>-38.579846510202628</v>
      </c>
      <c r="G8" s="14">
        <f t="shared" si="0"/>
        <v>0.978176291793313</v>
      </c>
      <c r="H8" s="15"/>
    </row>
    <row r="9" spans="1:9" s="16" customFormat="1" ht="21.75" customHeight="1" x14ac:dyDescent="0.15">
      <c r="A9" s="9">
        <v>1</v>
      </c>
      <c r="B9" s="10">
        <v>1.64</v>
      </c>
      <c r="C9" s="11">
        <v>90</v>
      </c>
      <c r="D9" s="12">
        <v>1.6085</v>
      </c>
      <c r="E9" s="9">
        <v>-34</v>
      </c>
      <c r="F9" s="13">
        <f>180/PI()*ATAN(-($I$2*D9^2*B9)/(PI()*(B9^2-D9^2)))</f>
        <v>-42.216283081242892</v>
      </c>
      <c r="G9" s="14">
        <f t="shared" si="0"/>
        <v>0.98079268292682931</v>
      </c>
      <c r="H9" s="15"/>
    </row>
    <row r="10" spans="1:9" s="16" customFormat="1" ht="21.75" customHeight="1" x14ac:dyDescent="0.15">
      <c r="A10" s="9">
        <v>22</v>
      </c>
      <c r="B10" s="10">
        <v>1.635</v>
      </c>
      <c r="C10" s="11">
        <v>98</v>
      </c>
      <c r="D10" s="12">
        <v>1.6074999999999999</v>
      </c>
      <c r="E10" s="9">
        <v>-37.400000000000006</v>
      </c>
      <c r="F10" s="13">
        <f t="shared" si="1"/>
        <v>-46.031951908590614</v>
      </c>
      <c r="G10" s="14">
        <f t="shared" si="0"/>
        <v>0.98318042813455653</v>
      </c>
      <c r="H10" s="15"/>
    </row>
    <row r="11" spans="1:9" s="16" customFormat="1" ht="21.75" customHeight="1" x14ac:dyDescent="0.15">
      <c r="A11" s="9">
        <v>17</v>
      </c>
      <c r="B11" s="10">
        <v>1.625</v>
      </c>
      <c r="C11" s="11">
        <v>114</v>
      </c>
      <c r="D11" s="12">
        <v>1.6056999999999999</v>
      </c>
      <c r="E11" s="9">
        <v>-46.199999999999989</v>
      </c>
      <c r="F11" s="13">
        <f t="shared" si="1"/>
        <v>-55.776789715100087</v>
      </c>
      <c r="G11" s="14">
        <f t="shared" si="0"/>
        <v>0.98812307692307688</v>
      </c>
      <c r="H11" s="15"/>
    </row>
    <row r="12" spans="1:9" s="16" customFormat="1" ht="21.75" customHeight="1" x14ac:dyDescent="0.15">
      <c r="A12" s="9">
        <v>16</v>
      </c>
      <c r="B12" s="10">
        <v>1.62</v>
      </c>
      <c r="C12" s="11">
        <v>121</v>
      </c>
      <c r="D12" s="12">
        <v>1.6049</v>
      </c>
      <c r="E12" s="9">
        <v>-52.599999999999994</v>
      </c>
      <c r="F12" s="13">
        <f t="shared" si="1"/>
        <v>-61.925155245816413</v>
      </c>
      <c r="G12" s="14">
        <f t="shared" si="0"/>
        <v>0.9906790123456789</v>
      </c>
      <c r="H12" s="15"/>
    </row>
    <row r="13" spans="1:9" s="16" customFormat="1" ht="21.75" customHeight="1" x14ac:dyDescent="0.15">
      <c r="A13" s="9">
        <v>15</v>
      </c>
      <c r="B13" s="10">
        <v>1.615</v>
      </c>
      <c r="C13" s="11">
        <v>128</v>
      </c>
      <c r="D13" s="12">
        <v>1.6039000000000001</v>
      </c>
      <c r="E13" s="9">
        <v>-59.699999999999989</v>
      </c>
      <c r="F13" s="13">
        <f t="shared" si="1"/>
        <v>-68.542013599630195</v>
      </c>
      <c r="G13" s="14">
        <f t="shared" si="0"/>
        <v>0.9931269349845202</v>
      </c>
      <c r="H13" s="15"/>
    </row>
    <row r="14" spans="1:9" s="16" customFormat="1" ht="21.75" customHeight="1" x14ac:dyDescent="0.15">
      <c r="A14" s="9">
        <v>14</v>
      </c>
      <c r="B14" s="10">
        <v>1.61</v>
      </c>
      <c r="C14" s="11">
        <v>134</v>
      </c>
      <c r="D14" s="12">
        <v>1.603</v>
      </c>
      <c r="E14" s="9">
        <v>-67.75</v>
      </c>
      <c r="F14" s="13">
        <f t="shared" si="1"/>
        <v>-76.046248198132247</v>
      </c>
      <c r="G14" s="14">
        <f t="shared" si="0"/>
        <v>0.99565217391304339</v>
      </c>
      <c r="H14" s="15"/>
    </row>
    <row r="15" spans="1:9" s="16" customFormat="1" ht="21.75" customHeight="1" x14ac:dyDescent="0.15">
      <c r="A15" s="9">
        <v>13</v>
      </c>
      <c r="B15" s="10">
        <v>1.6060000000000001</v>
      </c>
      <c r="C15" s="11">
        <v>136.5</v>
      </c>
      <c r="D15" s="12">
        <v>1.6028</v>
      </c>
      <c r="E15" s="9">
        <v>-74.699999999999989</v>
      </c>
      <c r="F15" s="13">
        <f t="shared" si="1"/>
        <v>-83.510549607642972</v>
      </c>
      <c r="G15" s="14">
        <f t="shared" si="0"/>
        <v>0.99800747198007467</v>
      </c>
      <c r="H15" s="15"/>
    </row>
    <row r="16" spans="1:9" s="16" customFormat="1" ht="21.75" customHeight="1" x14ac:dyDescent="0.15">
      <c r="A16" s="9">
        <v>12</v>
      </c>
      <c r="B16" s="10">
        <v>1.605</v>
      </c>
      <c r="C16" s="11">
        <v>137</v>
      </c>
      <c r="D16" s="12">
        <v>1.6027</v>
      </c>
      <c r="E16" s="9">
        <v>-76.5</v>
      </c>
      <c r="F16" s="13">
        <f t="shared" si="1"/>
        <v>-85.324171113146292</v>
      </c>
      <c r="G16" s="14">
        <f t="shared" si="0"/>
        <v>0.99856697819314644</v>
      </c>
      <c r="H16" s="15"/>
    </row>
    <row r="17" spans="1:8" s="16" customFormat="1" ht="21.75" customHeight="1" x14ac:dyDescent="0.15">
      <c r="A17" s="9">
        <v>11</v>
      </c>
      <c r="B17" s="10">
        <v>1.6040000000000001</v>
      </c>
      <c r="C17" s="11">
        <v>137.5</v>
      </c>
      <c r="D17" s="12">
        <v>1.6026</v>
      </c>
      <c r="E17" s="9">
        <v>-78.300000000000011</v>
      </c>
      <c r="F17" s="13">
        <f t="shared" si="1"/>
        <v>-87.148708391815518</v>
      </c>
      <c r="G17" s="14">
        <f t="shared" si="0"/>
        <v>0.99912718204488771</v>
      </c>
      <c r="H17" s="15"/>
    </row>
    <row r="18" spans="1:8" s="16" customFormat="1" ht="21.75" customHeight="1" x14ac:dyDescent="0.15">
      <c r="A18" s="9">
        <v>10</v>
      </c>
      <c r="B18" s="10">
        <v>1.603</v>
      </c>
      <c r="C18" s="11">
        <v>137.5</v>
      </c>
      <c r="D18" s="12">
        <v>1.6026</v>
      </c>
      <c r="E18" s="9">
        <v>-80.900000000000006</v>
      </c>
      <c r="F18" s="13">
        <f t="shared" si="1"/>
        <v>-89.184472967581499</v>
      </c>
      <c r="G18" s="14">
        <f t="shared" si="0"/>
        <v>0.99975046787273869</v>
      </c>
      <c r="H18" s="15"/>
    </row>
    <row r="19" spans="1:8" s="16" customFormat="1" ht="21.75" customHeight="1" x14ac:dyDescent="0.15">
      <c r="A19" s="9">
        <v>9</v>
      </c>
      <c r="B19" s="10">
        <v>1.6</v>
      </c>
      <c r="C19" s="11">
        <v>136.5</v>
      </c>
      <c r="D19" s="12">
        <v>1.6027</v>
      </c>
      <c r="E19" s="9">
        <v>-87.4</v>
      </c>
      <c r="F19" s="13">
        <f t="shared" si="1"/>
        <v>84.507066504176578</v>
      </c>
      <c r="G19" s="14">
        <f t="shared" si="0"/>
        <v>1.0016874999999998</v>
      </c>
      <c r="H19" s="15"/>
    </row>
    <row r="20" spans="1:8" s="16" customFormat="1" ht="21.75" customHeight="1" x14ac:dyDescent="0.15">
      <c r="A20" s="9">
        <v>8</v>
      </c>
      <c r="B20" s="10">
        <v>1.599</v>
      </c>
      <c r="C20" s="11">
        <v>136</v>
      </c>
      <c r="D20" s="12">
        <v>1.6029</v>
      </c>
      <c r="E20" s="9">
        <v>-89.199999999999989</v>
      </c>
      <c r="F20" s="13">
        <f t="shared" si="1"/>
        <v>82.09098399251981</v>
      </c>
      <c r="G20" s="14">
        <f t="shared" si="0"/>
        <v>1.0024390243902439</v>
      </c>
      <c r="H20" s="15"/>
    </row>
    <row r="21" spans="1:8" s="16" customFormat="1" ht="21.75" customHeight="1" x14ac:dyDescent="0.15">
      <c r="A21" s="9">
        <v>7</v>
      </c>
      <c r="B21" s="10">
        <v>1.5980000000000001</v>
      </c>
      <c r="C21" s="11">
        <v>134.5</v>
      </c>
      <c r="D21" s="12">
        <v>1.603</v>
      </c>
      <c r="E21" s="9">
        <v>-92.199999999999989</v>
      </c>
      <c r="F21" s="13">
        <f t="shared" si="1"/>
        <v>79.899058679150116</v>
      </c>
      <c r="G21" s="14">
        <f t="shared" si="0"/>
        <v>1.0031289111389237</v>
      </c>
      <c r="H21" s="15"/>
    </row>
    <row r="22" spans="1:8" s="16" customFormat="1" ht="21.75" customHeight="1" x14ac:dyDescent="0.15">
      <c r="A22" s="9">
        <v>6</v>
      </c>
      <c r="B22" s="10">
        <v>1.597</v>
      </c>
      <c r="C22" s="11">
        <v>133</v>
      </c>
      <c r="D22" s="12">
        <v>1.6032</v>
      </c>
      <c r="E22" s="9">
        <v>-94.699999999999989</v>
      </c>
      <c r="F22" s="13">
        <f t="shared" si="1"/>
        <v>77.541951604627528</v>
      </c>
      <c r="G22" s="14">
        <f t="shared" si="0"/>
        <v>1.0038822792736382</v>
      </c>
      <c r="H22" s="15"/>
    </row>
    <row r="23" spans="1:8" s="16" customFormat="1" ht="21.75" customHeight="1" x14ac:dyDescent="0.15">
      <c r="A23" s="9">
        <v>5</v>
      </c>
      <c r="B23" s="10">
        <v>1.595</v>
      </c>
      <c r="C23" s="11">
        <v>130</v>
      </c>
      <c r="D23" s="12">
        <v>1.6035999999999999</v>
      </c>
      <c r="E23" s="9">
        <v>-99.4</v>
      </c>
      <c r="F23" s="13">
        <f t="shared" si="1"/>
        <v>72.958416662698042</v>
      </c>
      <c r="G23" s="14">
        <f t="shared" si="0"/>
        <v>1.0053918495297804</v>
      </c>
      <c r="H23" s="15"/>
    </row>
    <row r="24" spans="1:8" s="16" customFormat="1" ht="21.75" customHeight="1" x14ac:dyDescent="0.15">
      <c r="A24" s="9">
        <v>4</v>
      </c>
      <c r="B24" s="10">
        <v>1.59</v>
      </c>
      <c r="C24" s="11">
        <v>121</v>
      </c>
      <c r="D24" s="12">
        <v>1.6049</v>
      </c>
      <c r="E24" s="9">
        <v>-110.6</v>
      </c>
      <c r="F24" s="13">
        <f t="shared" si="1"/>
        <v>62.019921406622331</v>
      </c>
      <c r="G24" s="14">
        <f t="shared" si="0"/>
        <v>1.0093710691823898</v>
      </c>
      <c r="H24" s="15"/>
    </row>
    <row r="25" spans="1:8" s="16" customFormat="1" ht="21.75" customHeight="1" x14ac:dyDescent="0.15">
      <c r="A25" s="9">
        <v>18</v>
      </c>
      <c r="B25" s="10">
        <v>1.58</v>
      </c>
      <c r="C25" s="11">
        <v>94</v>
      </c>
      <c r="D25" s="12">
        <v>1.6081000000000001</v>
      </c>
      <c r="E25" s="9">
        <v>-128.19999999999999</v>
      </c>
      <c r="F25" s="13">
        <f t="shared" si="1"/>
        <v>44.939669062872859</v>
      </c>
      <c r="G25" s="14">
        <f t="shared" si="0"/>
        <v>1.0177848101265823</v>
      </c>
      <c r="H25" s="15"/>
    </row>
    <row r="26" spans="1:8" s="16" customFormat="1" ht="21.75" customHeight="1" x14ac:dyDescent="0.15">
      <c r="A26" s="9">
        <v>19</v>
      </c>
      <c r="B26" s="10">
        <v>1.57</v>
      </c>
      <c r="C26" s="11">
        <v>76</v>
      </c>
      <c r="D26" s="12">
        <v>1.6095999999999999</v>
      </c>
      <c r="E26" s="9">
        <v>-138.30000000000001</v>
      </c>
      <c r="F26" s="13">
        <f t="shared" si="1"/>
        <v>35.253405224636339</v>
      </c>
      <c r="G26" s="14">
        <f t="shared" si="0"/>
        <v>1.0252229299363056</v>
      </c>
      <c r="H26" s="15"/>
    </row>
    <row r="27" spans="1:8" s="16" customFormat="1" ht="21.75" customHeight="1" x14ac:dyDescent="0.15">
      <c r="A27" s="9">
        <v>20</v>
      </c>
      <c r="B27" s="10">
        <v>1.56</v>
      </c>
      <c r="C27" s="11">
        <v>63</v>
      </c>
      <c r="D27" s="12">
        <v>1.61</v>
      </c>
      <c r="E27" s="9">
        <v>-143.6</v>
      </c>
      <c r="F27" s="13">
        <f t="shared" si="1"/>
        <v>29.170126485512657</v>
      </c>
      <c r="G27" s="14">
        <f t="shared" si="0"/>
        <v>1.0320512820512822</v>
      </c>
      <c r="H27" s="15"/>
    </row>
    <row r="28" spans="1:8" s="16" customFormat="1" ht="21.75" customHeight="1" x14ac:dyDescent="0.15">
      <c r="A28" s="9">
        <v>21</v>
      </c>
      <c r="B28" s="10">
        <v>1.55</v>
      </c>
      <c r="C28" s="11">
        <v>54</v>
      </c>
      <c r="D28" s="12">
        <v>1.6103000000000001</v>
      </c>
      <c r="E28" s="9">
        <v>-148.1</v>
      </c>
      <c r="F28" s="13">
        <f t="shared" si="1"/>
        <v>24.771738639752542</v>
      </c>
      <c r="G28" s="14">
        <f t="shared" si="0"/>
        <v>1.0389032258064517</v>
      </c>
      <c r="H28" s="15"/>
    </row>
  </sheetData>
  <autoFilter ref="A2:I28" xr:uid="{00000000-0001-0000-0000-000000000000}">
    <sortState xmlns:xlrd2="http://schemas.microsoft.com/office/spreadsheetml/2017/richdata2" ref="A3:I28">
      <sortCondition ref="G2:G28"/>
    </sortState>
  </autoFilter>
  <mergeCells count="1">
    <mergeCell ref="A1:G1"/>
  </mergeCells>
  <phoneticPr fontId="1" type="noConversion"/>
  <printOptions horizontalCentered="1" verticalCentered="1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</dc:creator>
  <cp:lastModifiedBy>O5-6 SCP</cp:lastModifiedBy>
  <cp:lastPrinted>2025-05-29T15:29:20Z</cp:lastPrinted>
  <dcterms:created xsi:type="dcterms:W3CDTF">2023-05-12T11:15:00Z</dcterms:created>
  <dcterms:modified xsi:type="dcterms:W3CDTF">2025-05-29T15:29:36Z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C38F139D65B648B6B352DB94321BD042_12</vt:lpwstr>
  </property>
</Properties>
</file>