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xr:revisionPtr revIDLastSave="0" documentId="8_{2EC2282E-FFA9-47EF-9F8D-F6F4DBCF3BBF}" xr6:coauthVersionLast="47" xr6:coauthVersionMax="47" xr10:uidLastSave="{00000000-0000-0000-0000-000000000000}"/>
  <bookViews>
    <workbookView xWindow="-110" yWindow="-110" windowWidth="19420" windowHeight="10420" tabRatio="720" xr2:uid="{00000000-000D-0000-FFFF-FFFF00000000}"/>
  </bookViews>
  <sheets>
    <sheet name="Product Level Data" sheetId="7" r:id="rId1"/>
    <sheet name="Stage Level Data" sheetId="8" r:id="rId2"/>
    <sheet name="Glossary" sheetId="18" r:id="rId3"/>
    <sheet name="Product Viewer" sheetId="13" r:id="rId4"/>
  </sheets>
  <definedNames>
    <definedName name="_xlnm._FilterDatabase" localSheetId="2" hidden="1">Glossary!$A$1:$E$32</definedName>
    <definedName name="_xlnm._FilterDatabase" localSheetId="0" hidden="1">'Product Level Data'!$A$1:$Y$867</definedName>
    <definedName name="_xlnm._FilterDatabase" localSheetId="1" hidden="1">'Stage Level Data'!$A$1:$G$1765</definedName>
    <definedName name="AbbrStr">'Product Viewer'!$S$9</definedName>
    <definedName name="MaxNumChars_Augmentation">'Product Viewer'!$S$6</definedName>
    <definedName name="MaxNumChars_LCAStage">'Product Viewer'!$S$7</definedName>
    <definedName name="MaxNumChars_ProdDesc">'Product Viewer'!$S$4</definedName>
    <definedName name="MaxNumChars_ProdName">'Product Viewer'!$S$3</definedName>
    <definedName name="MaxNumChars_Reason">'Product Viewer'!$S$5</definedName>
    <definedName name="NoStageText">'Product Viewer'!$S$8</definedName>
    <definedName name="PL_Data">'Product Level Data'!$A$2:$Y$867</definedName>
    <definedName name="PL_PCFID">'Product Level Data'!$A$2:$A$867</definedName>
    <definedName name="Prod2View">'Product Viewer'!$C$2</definedName>
    <definedName name="SL_Data">'Stage Level Data'!$A$2:$G$1765</definedName>
    <definedName name="SL_PCFID">'Stage Level Data'!$A$2:$A$1765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2" i="13" l="1"/>
  <c r="S31" i="13"/>
  <c r="B35" i="13" l="1"/>
  <c r="B36" i="13"/>
  <c r="S27" i="13" l="1"/>
  <c r="S37" i="13" l="1"/>
  <c r="B38" i="13" s="1"/>
  <c r="S29" i="13" l="1"/>
  <c r="S36" i="13" l="1"/>
  <c r="S35" i="13"/>
  <c r="S34" i="13"/>
  <c r="S38" i="13" l="1"/>
  <c r="U21" i="13"/>
  <c r="S21" i="13"/>
  <c r="T21" i="13"/>
  <c r="U29" i="13"/>
  <c r="T29" i="13"/>
  <c r="B32" i="13" l="1"/>
  <c r="B28" i="13"/>
  <c r="B29" i="13"/>
  <c r="B31" i="13"/>
  <c r="B27" i="13"/>
  <c r="B33" i="13"/>
  <c r="B34" i="13"/>
  <c r="B30" i="13"/>
  <c r="D27" i="13"/>
  <c r="D31" i="13"/>
  <c r="D26" i="13"/>
  <c r="D29" i="13"/>
  <c r="D33" i="13"/>
  <c r="D30" i="13"/>
  <c r="D34" i="13"/>
  <c r="D28" i="13"/>
  <c r="D32" i="13"/>
  <c r="M28" i="13"/>
  <c r="M32" i="13"/>
  <c r="B25" i="13"/>
  <c r="M29" i="13"/>
  <c r="M33" i="13"/>
  <c r="M30" i="13"/>
  <c r="M34" i="13"/>
  <c r="M27" i="13"/>
  <c r="M31" i="13"/>
  <c r="M26" i="13"/>
  <c r="E32" i="13"/>
  <c r="C34" i="13"/>
  <c r="G34" i="13"/>
  <c r="F34" i="13"/>
  <c r="F32" i="13"/>
  <c r="E33" i="13"/>
  <c r="C33" i="13"/>
  <c r="C32" i="13"/>
  <c r="G32" i="13"/>
  <c r="F33" i="13"/>
  <c r="E34" i="13"/>
  <c r="G33" i="13"/>
  <c r="F27" i="13"/>
  <c r="F29" i="13"/>
  <c r="F31" i="13"/>
  <c r="E26" i="13"/>
  <c r="E31" i="13"/>
  <c r="C27" i="13"/>
  <c r="G27" i="13"/>
  <c r="E28" i="13"/>
  <c r="C29" i="13"/>
  <c r="G29" i="13"/>
  <c r="E30" i="13"/>
  <c r="C31" i="13"/>
  <c r="G31" i="13"/>
  <c r="C28" i="13"/>
  <c r="E29" i="13"/>
  <c r="G30" i="13"/>
  <c r="F28" i="13"/>
  <c r="F30" i="13"/>
  <c r="G26" i="13"/>
  <c r="C26" i="13"/>
  <c r="E27" i="13"/>
  <c r="G28" i="13"/>
  <c r="C30" i="13"/>
  <c r="F26" i="13"/>
  <c r="T20" i="13" l="1"/>
  <c r="T28" i="13" s="1"/>
  <c r="V20" i="13"/>
  <c r="V28" i="13" s="1"/>
  <c r="AA20" i="13"/>
  <c r="AA28" i="13" s="1"/>
  <c r="S20" i="13"/>
  <c r="S28" i="13" s="1"/>
  <c r="W20" i="13"/>
  <c r="W28" i="13" s="1"/>
  <c r="Y20" i="13"/>
  <c r="Y28" i="13" s="1"/>
  <c r="X20" i="13"/>
  <c r="X28" i="13" s="1"/>
  <c r="Z20" i="13"/>
  <c r="Z28" i="13" s="1"/>
  <c r="U20" i="13"/>
  <c r="U28" i="13" s="1"/>
  <c r="S16" i="13"/>
  <c r="S15" i="13"/>
  <c r="R15" i="13"/>
  <c r="S14" i="13"/>
  <c r="R14" i="13"/>
  <c r="S12" i="13"/>
  <c r="S13" i="13"/>
  <c r="R13" i="13"/>
  <c r="B26" i="13" l="1"/>
  <c r="S30" i="13"/>
  <c r="S3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200-000001000000}">
      <text>
        <r>
          <rPr>
            <b/>
            <sz val="9"/>
            <color indexed="81"/>
            <rFont val="Tahoma"/>
            <family val="2"/>
          </rPr>
          <t>Author:</t>
        </r>
        <r>
          <rPr>
            <sz val="9"/>
            <color indexed="81"/>
            <rFont val="Tahoma"/>
            <family val="2"/>
          </rPr>
          <t xml:space="preserve">
For the viewer to work, this sheet must be sorted by column A (asc.), then colum D (desc.)., then column E (desc.).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DF7292D0-9C58-4419-B7EF-98BF9EA0A66D}">
      <text>
        <r>
          <rPr>
            <b/>
            <sz val="9"/>
            <color indexed="81"/>
            <rFont val="Tahoma"/>
            <family val="2"/>
          </rPr>
          <t>Author:</t>
        </r>
        <r>
          <rPr>
            <sz val="9"/>
            <color indexed="81"/>
            <rFont val="Tahoma"/>
            <family val="2"/>
          </rPr>
          <t xml:space="preserve">
Choose directly via this drop-down OR use filter on tab "ProdLev FINAL" to find product code (by country, sector, etc.) and then paste the product code here.</t>
        </r>
      </text>
    </comment>
    <comment ref="R21" authorId="0" shapeId="0" xr:uid="{00000000-0006-0000-0300-000002000000}">
      <text>
        <r>
          <rPr>
            <b/>
            <sz val="9"/>
            <color indexed="81"/>
            <rFont val="Tahoma"/>
            <family val="2"/>
          </rPr>
          <t>Author:</t>
        </r>
        <r>
          <rPr>
            <sz val="9"/>
            <color indexed="81"/>
            <rFont val="Tahoma"/>
            <family val="2"/>
          </rPr>
          <t xml:space="preserve">
For no-stage products, defaults to 0,1,0</t>
        </r>
      </text>
    </comment>
    <comment ref="R29" authorId="0" shapeId="0" xr:uid="{00000000-0006-0000-0300-000003000000}">
      <text>
        <r>
          <rPr>
            <b/>
            <sz val="9"/>
            <color indexed="81"/>
            <rFont val="Tahoma"/>
            <family val="2"/>
          </rPr>
          <t>Author:</t>
        </r>
        <r>
          <rPr>
            <sz val="9"/>
            <color indexed="81"/>
            <rFont val="Tahoma"/>
            <family val="2"/>
          </rPr>
          <t xml:space="preserve">
For no-stage products, defaults to blank,explanation,blank</t>
        </r>
      </text>
    </comment>
    <comment ref="R39" authorId="0" shapeId="0" xr:uid="{00000000-0006-0000-0300-000004000000}">
      <text>
        <r>
          <rPr>
            <b/>
            <sz val="9"/>
            <color indexed="81"/>
            <rFont val="Tahoma"/>
            <family val="2"/>
          </rPr>
          <t>Author:</t>
        </r>
        <r>
          <rPr>
            <sz val="9"/>
            <color indexed="81"/>
            <rFont val="Tahoma"/>
            <family val="2"/>
          </rPr>
          <t xml:space="preserve">
To help audit the sheet.</t>
        </r>
      </text>
    </comment>
  </commentList>
</comments>
</file>

<file path=xl/sharedStrings.xml><?xml version="1.0" encoding="utf-8"?>
<sst xmlns="http://schemas.openxmlformats.org/spreadsheetml/2006/main" count="27020" uniqueCount="2837">
  <si>
    <t>Year of reporting</t>
  </si>
  <si>
    <t>Distribution</t>
  </si>
  <si>
    <t>Use</t>
  </si>
  <si>
    <t>Packaging</t>
  </si>
  <si>
    <t>Scope 3</t>
  </si>
  <si>
    <t>Manufacturing</t>
  </si>
  <si>
    <t>Scope 1 &amp; 2</t>
  </si>
  <si>
    <t>Other: Raw Materials (Agriculture and processing)</t>
  </si>
  <si>
    <t>Scope 1, 2, &amp; 3</t>
  </si>
  <si>
    <t>Consumer use</t>
  </si>
  <si>
    <t>End of life/Final disposal</t>
  </si>
  <si>
    <t>Processing</t>
  </si>
  <si>
    <t>Other: Repair</t>
  </si>
  <si>
    <t>Transportation</t>
  </si>
  <si>
    <t>Waste</t>
  </si>
  <si>
    <t>Other: End of Life Energy Recovery</t>
  </si>
  <si>
    <t>Recycling</t>
  </si>
  <si>
    <t>BLANK</t>
  </si>
  <si>
    <t>Material acquisition</t>
  </si>
  <si>
    <t>Other: Refurbishment</t>
  </si>
  <si>
    <t>Assembly</t>
  </si>
  <si>
    <t>Other: Use electricity</t>
  </si>
  <si>
    <t>Other: Manufacturing of Printer</t>
  </si>
  <si>
    <t>Other: Manufacturing of Customer Replacement Unit</t>
  </si>
  <si>
    <t>Production</t>
  </si>
  <si>
    <t>End-of-life (negative emissions)</t>
  </si>
  <si>
    <t>Operation of premises</t>
  </si>
  <si>
    <t>Use at Customer Site</t>
  </si>
  <si>
    <t>Materials and Manufacturing</t>
  </si>
  <si>
    <t>Transport</t>
  </si>
  <si>
    <t>End of Life</t>
  </si>
  <si>
    <t>Cradle to gate</t>
  </si>
  <si>
    <t>Other: Scope 1 &amp; 3</t>
  </si>
  <si>
    <t>Other: Maintenance</t>
  </si>
  <si>
    <t>Other: Raw Material</t>
  </si>
  <si>
    <t>Storage</t>
  </si>
  <si>
    <t>Cradle-to-Gate</t>
  </si>
  <si>
    <t>Use Phase</t>
  </si>
  <si>
    <t>Other: Production of materials composing the product</t>
  </si>
  <si>
    <t>Scope 1</t>
  </si>
  <si>
    <t>Pre-manufacturing</t>
  </si>
  <si>
    <t>Disposal</t>
  </si>
  <si>
    <t>Industrial process - raw materials to final product storage</t>
  </si>
  <si>
    <t>Sugar beet supply - field preparation to factory gate</t>
  </si>
  <si>
    <t>Pre-processing</t>
  </si>
  <si>
    <t>Downstream Transportation &amp; Distribution</t>
  </si>
  <si>
    <t>Upstream Transportation &amp; Distribution</t>
  </si>
  <si>
    <t>USB &amp; Packaging Raw Materials &amp; Manufacture</t>
  </si>
  <si>
    <t>USB &amp; Packaging Assembly</t>
  </si>
  <si>
    <t>Scope 2</t>
  </si>
  <si>
    <t>Energy/Fuel</t>
  </si>
  <si>
    <t>Other: Use</t>
  </si>
  <si>
    <t>Other: EOL</t>
  </si>
  <si>
    <t>Packaging: For more specific details please see Humbert et al. (2009) Life cycle assessment of spray dried soluble coffee and comparison with alternatives (drip filter and capsule espresso)</t>
  </si>
  <si>
    <t>Cultivation: For more specific details please see Humbert et al. (2009) Life cycle assessment of spray dried soluble coffee and comparison with alternatives (drip filter and capsule espresso)</t>
  </si>
  <si>
    <t>Processing: For more specific details please see Humbert et al. (2009) Life cycle assessment of spray dried soluble coffee and comparison with alternatives (drip filter and capsule espresso)</t>
  </si>
  <si>
    <t>Treatment: For more specific details please see Humbert et al. (2009) Life cycle assessment of spray dried soluble coffee and comparison with alternatives (drip filter and capsule espresso)</t>
  </si>
  <si>
    <t>Overheads: For more specific details please see Humbert et al. (2009) Life cycle assessment of spray dried soluble coffee and comparison with alternatives (drip filter and capsule espresso)</t>
  </si>
  <si>
    <t>Boiler, coffee maker and cup manufacturing: For more specific details please see Humbert et al. (2009) Life cycle assessment of spray dried soluble coffee and comparison with alternatives (drip filter and capsule espresso)</t>
  </si>
  <si>
    <t>Delivery: For more specific details please see Humbert et al. (2009) Life cycle assessment of spray dried soluble coffee and comparison with alternatives (drip filter and capsule espresso)</t>
  </si>
  <si>
    <t>Distribution: For more specific details please see Humbert et al. (2009) Life cycle assessment of spray dried soluble coffee and comparison with alternatives (drip filter and capsule espresso)</t>
  </si>
  <si>
    <t>Other: Agriculture</t>
  </si>
  <si>
    <t>4. Distribution and Marketplace:  Activities related to marketing the products, including operation of retail outlets and/or coolers.</t>
  </si>
  <si>
    <t>1. Beverage Production: Pumping and treatment of the drinking water either at a municipal water plant or at a bottled beverage production facility. Transportation of all water production materials up to the point of manufacture is included in this phase.</t>
  </si>
  <si>
    <t>Other: Packaging / Equipment Production</t>
  </si>
  <si>
    <t>Other: Distribution and Marketplace</t>
  </si>
  <si>
    <t>Other: Use - Washing &amp; Refrigeration</t>
  </si>
  <si>
    <t>Other: Beverage Production</t>
  </si>
  <si>
    <t>Other: Transport</t>
  </si>
  <si>
    <t>Other: End of Life</t>
  </si>
  <si>
    <t>1a.Packaging production for France.  For more specific details please see Humbert et al. (2009) Life cycle assessment of two baby food packaging alternatives: glass jars vs. plastic pots.</t>
  </si>
  <si>
    <t>1b.Distribution for France.  For more specific details please see Humbert et al. (2009) Life cycle assessment of two baby food packaging alternatives: glass jars vs. plastic pots.</t>
  </si>
  <si>
    <t>1c.Product assembly and preservation process for France.  For more specific details please see Humbert et al. (2009) Life cycle assessment of two baby food packaging alternatives: glass jars vs. plastic pots.</t>
  </si>
  <si>
    <t>1d.End of life of packaging for France.  For more specific details please see Humbert et al. (2009) Life cycle assessment of two baby food packaging alternatives: glass jars vs. plastic pots.</t>
  </si>
  <si>
    <t>2a.Packaging production for Spain.  For more specific details please see Humbert et al. (2009) Life cycle assessment of two baby food packaging alternatives: glass jars vs. plastic pots.</t>
  </si>
  <si>
    <t>2b. Distribution for Spain.  For more specific details please see Humbert et al. (2009) Life cycle assessment of two baby food packaging alternatives: glass jars vs. plastic pots.</t>
  </si>
  <si>
    <t>2c. Product assembly and preservation process for Spain.  For more specific details please see Humbert et al. (2009) Life cycle assessment of two baby food packaging alternatives: glass jars vs. plastic pots.</t>
  </si>
  <si>
    <t>2d.End of life of packaging for Spain.  For more specific details please see Humbert et al. (2009) Life cycle assessment of two baby food packaging alternatives: glass jars vs. plastic pots.</t>
  </si>
  <si>
    <t>3a. Packaging production for Germany.  For more specific details please see Humbert et al. (2009) Life cycle assessment of two baby food packaging alternatives: glass jars vs. plastic pots.</t>
  </si>
  <si>
    <t>3b.Distribution for Germany.  For more specific details please see Humbert et al. (2009) Life cycle assessment of two baby food packaging alternatives: glass jars vs. plastic pots.</t>
  </si>
  <si>
    <t>3c. Product assembly and preservation process for Germany.  For more specific details please see Humbert et al. (2009) Life cycle assessment of two baby food packaging alternatives: glass jars vs. plastic pots.</t>
  </si>
  <si>
    <t>3d. End of life of packaging for Germany.  For more specific details please see Humbert et al. (2009) Life cycle assessment of two baby food packaging alternatives: glass jars vs. plastic pots.</t>
  </si>
  <si>
    <t>raw materials and acquisition</t>
  </si>
  <si>
    <t>Raw materials and acquisition</t>
  </si>
  <si>
    <t>Product usage</t>
  </si>
  <si>
    <t>Nokia factory</t>
  </si>
  <si>
    <t>Other: Combustion</t>
  </si>
  <si>
    <t>Other: Facility</t>
  </si>
  <si>
    <t>Other: Extraction and Liquefaction</t>
  </si>
  <si>
    <t>producing process</t>
  </si>
  <si>
    <t>Material</t>
  </si>
  <si>
    <t>transportation</t>
  </si>
  <si>
    <t>Raw Materials</t>
  </si>
  <si>
    <t>Manufacture</t>
  </si>
  <si>
    <t>Utilization</t>
  </si>
  <si>
    <t>Repair</t>
  </si>
  <si>
    <t>Cradle to grave</t>
  </si>
  <si>
    <t>Production of papers (including production of raw materials used, fuels consumption, electricity consumption, transport of raw materials)</t>
  </si>
  <si>
    <t>Converting (including production of raw materials used, fuels consumption, electricity consumption, transport of raw materials)</t>
  </si>
  <si>
    <t>Raw material for package and opening</t>
  </si>
  <si>
    <t>Converting</t>
  </si>
  <si>
    <t>Other: upstream to Tetra Pak operations</t>
  </si>
  <si>
    <t>Raw Material Acquisition/Reprocessing</t>
  </si>
  <si>
    <t>Customer Use (5 years)</t>
  </si>
  <si>
    <t>Production (Actual impact: 58 kg CO2, combined with the -4 impact of End-of-Life)</t>
  </si>
  <si>
    <t>Distribution/Warehousing</t>
  </si>
  <si>
    <t>End-of-Life (This phase actually had a CO2 impact of -4 due to recycling, so we deducted that impact from the production phase to the totals would match)</t>
  </si>
  <si>
    <t>Use (3-year useful life)</t>
  </si>
  <si>
    <t>Refurbishment</t>
  </si>
  <si>
    <t>End-of-Life</t>
  </si>
  <si>
    <t>Use (3 years)</t>
  </si>
  <si>
    <t>End of life</t>
  </si>
  <si>
    <t>Other: Consumer use (3 years)</t>
  </si>
  <si>
    <t>Other: Consumer use (three years)</t>
  </si>
  <si>
    <t>Resin production</t>
  </si>
  <si>
    <t>Pipe extrusion</t>
  </si>
  <si>
    <t>Pipe transport</t>
  </si>
  <si>
    <t>Resin transport</t>
  </si>
  <si>
    <t>use phase</t>
  </si>
  <si>
    <t>production</t>
  </si>
  <si>
    <t>recycling</t>
  </si>
  <si>
    <t>End of LIfe</t>
  </si>
  <si>
    <t>Electric Motor useful life (from operation until the end of the motor life). Considering the 10-year life cycle of the electric motor</t>
  </si>
  <si>
    <t>Electric Motor manufacturing</t>
  </si>
  <si>
    <t>Manufacturing of Printer</t>
  </si>
  <si>
    <t>Use Electricity</t>
  </si>
  <si>
    <t>Manufacturing of CRU</t>
  </si>
  <si>
    <t>Other: Use Electricity</t>
  </si>
  <si>
    <t>Other: Use &amp; Maintenance</t>
  </si>
  <si>
    <t>Other: Consumer Use &amp; Maintenance</t>
  </si>
  <si>
    <t>Other: Consumable Use (toner, and print cartridge – excludes paper)</t>
  </si>
  <si>
    <t>Feedstock</t>
  </si>
  <si>
    <t>Polymerization</t>
  </si>
  <si>
    <t>Bagging</t>
  </si>
  <si>
    <t>Transport Feedstock</t>
  </si>
  <si>
    <t>Feedsotck</t>
  </si>
  <si>
    <t>Other: End of life and recycling</t>
  </si>
  <si>
    <t>Scope 1: Direct GHG emissions from sources that are owned/controlled by us</t>
  </si>
  <si>
    <t>Scope 3: Purchased materials</t>
  </si>
  <si>
    <t>Scope 2: GHG emissions from the generation of purchased electricity.</t>
  </si>
  <si>
    <t>Scope 3: Transportation</t>
  </si>
  <si>
    <t>Scope 2: GHG emissions from the generation of purchased electricity</t>
  </si>
  <si>
    <t>1.Major component suppliers stage:6.84</t>
  </si>
  <si>
    <t>3.LCD Array Cell manufacturing stage:2.88</t>
  </si>
  <si>
    <t>2.sales transport stage:1.32</t>
  </si>
  <si>
    <t>4.LCD Module assembly stage:0.96</t>
  </si>
  <si>
    <t>Other: storage, transportation, manufacturing, packaging</t>
  </si>
  <si>
    <t>Other: Losses of CO2 (product) during manufacturing</t>
  </si>
  <si>
    <t>Other: Storage, transportation</t>
  </si>
  <si>
    <t>Other: Manufacturing, Packaging</t>
  </si>
  <si>
    <t>Other: Losses of CO2 used for carbonation of the beverages during manufacturing.</t>
  </si>
  <si>
    <t>Other: Electricity purchased for remote properties (Distribution centres, offices etc)</t>
  </si>
  <si>
    <t>Other: Fuel used in remote properties (Distribution centres, offices etc)</t>
  </si>
  <si>
    <t>Other: Transportation &amp; Storage</t>
  </si>
  <si>
    <t>Other: Manufacturing &amp; Packaging</t>
  </si>
  <si>
    <t>Other: Electricity purchased for remote properties (Distribution centres, offices etc.)</t>
  </si>
  <si>
    <t>Other: Fuel used in remote properties (Distribution centres, offices etc.)</t>
  </si>
  <si>
    <t>End-of-life</t>
  </si>
  <si>
    <t>Other:</t>
  </si>
  <si>
    <t>Manufacture of AVK finished components</t>
  </si>
  <si>
    <t>Manufacture of supplier components</t>
  </si>
  <si>
    <t>Assembly and finishing of product</t>
  </si>
  <si>
    <t>Delivery of components</t>
  </si>
  <si>
    <t>Sourcing &amp; Extract</t>
  </si>
  <si>
    <t>Delivery and Installation</t>
  </si>
  <si>
    <t>Product Use</t>
  </si>
  <si>
    <t>Usage stage</t>
  </si>
  <si>
    <t>Raw material production stage</t>
  </si>
  <si>
    <t>Waste/recycling stage</t>
  </si>
  <si>
    <t>Manufacturing stage</t>
  </si>
  <si>
    <t>Distribution stage</t>
  </si>
  <si>
    <t>Downstream Transport</t>
  </si>
  <si>
    <t>Upstream Transport</t>
  </si>
  <si>
    <t>Materials input in LCD and LCM process</t>
  </si>
  <si>
    <t>Manufacturing process</t>
  </si>
  <si>
    <t>Usage (5 years)</t>
  </si>
  <si>
    <t>Manufacture of materials</t>
  </si>
  <si>
    <t>Manufacture of product</t>
  </si>
  <si>
    <t>Other: Handling</t>
  </si>
  <si>
    <t>Manufacturing (including raw material extraction and Interface manufacturing process)</t>
  </si>
  <si>
    <t>Installation</t>
  </si>
  <si>
    <t>Other: Installation</t>
  </si>
  <si>
    <t>Other: Delivery &amp; Installation</t>
  </si>
  <si>
    <t>Refrigeration</t>
  </si>
  <si>
    <t>Ingredients</t>
  </si>
  <si>
    <t>Consumer Use</t>
  </si>
  <si>
    <t>material</t>
  </si>
  <si>
    <t>use</t>
  </si>
  <si>
    <t>disposal</t>
  </si>
  <si>
    <t>manufacture</t>
  </si>
  <si>
    <t>Other: Raw material production</t>
  </si>
  <si>
    <t>Other: raw material production</t>
  </si>
  <si>
    <t>Other: Milling</t>
  </si>
  <si>
    <t>Other: Raw materials production</t>
  </si>
  <si>
    <t>Other: milling</t>
  </si>
  <si>
    <t>Other: milling process</t>
  </si>
  <si>
    <t>fishing - longline albacore</t>
  </si>
  <si>
    <t>processing - loining and canning</t>
  </si>
  <si>
    <t>packaging</t>
  </si>
  <si>
    <t>transportaiton (shipping and trucking)</t>
  </si>
  <si>
    <t>fishing - purse seine</t>
  </si>
  <si>
    <t>transportation (shipping and trucking)</t>
  </si>
  <si>
    <t>Emissions in use</t>
  </si>
  <si>
    <t>Raw material and parts manufacturing</t>
  </si>
  <si>
    <t>Products manufacturing</t>
  </si>
  <si>
    <t>Logistics</t>
  </si>
  <si>
    <t>Disposal and Recycling</t>
  </si>
  <si>
    <t>Milk (in kg CO2e / kg product)</t>
  </si>
  <si>
    <t>Production (in kg CO2e / kg product)</t>
  </si>
  <si>
    <t>Retail / home use (in kg CO2e / kg product)</t>
  </si>
  <si>
    <t>Packaging (in kg CO2e / kg product)</t>
  </si>
  <si>
    <t>Logistics (in kg CO2e / kg product)</t>
  </si>
  <si>
    <t>Other raw materials (in kg CO2e / kg product)</t>
  </si>
  <si>
    <t>Packaging and product end of life (in kg CO2e / kg product)</t>
  </si>
  <si>
    <t>Packaging (in kg CO2-e / kg product)</t>
  </si>
  <si>
    <t>Logistics (in kg CO2-e / kg product)</t>
  </si>
  <si>
    <t>Retail / home use (in kg CO2-e / kg product)</t>
  </si>
  <si>
    <t>Production (in kg CO2-e / kg product)</t>
  </si>
  <si>
    <t>End of life (in kg CO2-e / kg product)</t>
  </si>
  <si>
    <t>Ingredients (in kg CO2-e / kg product)</t>
  </si>
  <si>
    <t>Other: Retail and Home storage</t>
  </si>
  <si>
    <t>Other: Retail and home storage</t>
  </si>
  <si>
    <t>Scope 3 emissions from pur´hased goods and services</t>
  </si>
  <si>
    <t>Other: Purchased goods and services</t>
  </si>
  <si>
    <t>Scope 3 emissions from purchased goods and services</t>
  </si>
  <si>
    <t>Scope 3 emissions from purchased goods &amp; services</t>
  </si>
  <si>
    <t>Scope 3 emissions from upstream transportation &amp; distribution</t>
  </si>
  <si>
    <t>Other: urchased goods and services</t>
  </si>
  <si>
    <t>Scope 3 upstream</t>
  </si>
  <si>
    <t>Other: Distribution and Storage</t>
  </si>
  <si>
    <t>Paper mill</t>
  </si>
  <si>
    <t>Box production</t>
  </si>
  <si>
    <t>Corrugator</t>
  </si>
  <si>
    <t>Use Phase (lifetime 15 years, Energy consumption 251 KWh/year)</t>
  </si>
  <si>
    <t>Production (material, manufacturing)</t>
  </si>
  <si>
    <t>End of Life (Disp &amp; Recycling)</t>
  </si>
  <si>
    <t>Materials stage</t>
  </si>
  <si>
    <t>Use(Electricity)</t>
  </si>
  <si>
    <t>Use(Consumption Life Cycle)</t>
  </si>
  <si>
    <t>Raw material Production(Product)</t>
  </si>
  <si>
    <t>Product Production (Product)</t>
  </si>
  <si>
    <t>Use (Electricity)</t>
  </si>
  <si>
    <t>Use(Consumption Life Cycle</t>
  </si>
  <si>
    <t>Raw material Production (Product)</t>
  </si>
  <si>
    <t>Distribution (Product)</t>
  </si>
  <si>
    <t>Material/Recycle</t>
  </si>
  <si>
    <t>Use phase</t>
  </si>
  <si>
    <t>Dispose</t>
  </si>
  <si>
    <t>Material (steel, cast iron, zinc)</t>
  </si>
  <si>
    <t>Casting</t>
  </si>
  <si>
    <t>End of life (recycling, cut-off)</t>
  </si>
  <si>
    <t>Other: Use of sold products, coal combustion</t>
  </si>
  <si>
    <t>Manufacturing and Operations</t>
  </si>
  <si>
    <t>Input Materials and Supplies</t>
  </si>
  <si>
    <t>Business Travel</t>
  </si>
  <si>
    <t>Product detail</t>
  </si>
  <si>
    <t>Company-reported reason for change</t>
  </si>
  <si>
    <t>N/a</t>
  </si>
  <si>
    <t>Kellogg Company</t>
  </si>
  <si>
    <t>Food, Beverage &amp; Tobacco</t>
  </si>
  <si>
    <t>Food Products</t>
  </si>
  <si>
    <t>USA</t>
  </si>
  <si>
    <t>Food &amp; Beverage</t>
  </si>
  <si>
    <t>Frosted Flakes(R) Cereal</t>
  </si>
  <si>
    <t>Frosted Flakes(R), 23 oz., Produced in Lancaster, PA (One Carton)</t>
  </si>
  <si>
    <t>N/a (no %change reported)</t>
  </si>
  <si>
    <t>Yes</t>
  </si>
  <si>
    <t>Divided stage and total emissions by 1000 (based on expected carbon intensity)</t>
  </si>
  <si>
    <t>Food &amp; Beverage Processing</t>
  </si>
  <si>
    <t>Frosted Flakes, 23 oz, produced in Lancaster, PA (one carton)</t>
  </si>
  <si>
    <t>Cereal</t>
  </si>
  <si>
    <t>KNOLL INC</t>
  </si>
  <si>
    <t>Capital Goods</t>
  </si>
  <si>
    <t>Building Products</t>
  </si>
  <si>
    <t>Comm. equipm. &amp; capital goods</t>
  </si>
  <si>
    <t>Office Chair</t>
  </si>
  <si>
    <t>Field not included in 2013 data</t>
  </si>
  <si>
    <t>N/a (no previous data available)</t>
  </si>
  <si>
    <t>Changed %change to zero, according to field "change reason"</t>
  </si>
  <si>
    <t>Konica Minolta, Inc.</t>
  </si>
  <si>
    <t>Technology Hardware &amp; Equipment</t>
  </si>
  <si>
    <t>Electronic Equipment, Instruments &amp; Components</t>
  </si>
  <si>
    <t>Japan</t>
  </si>
  <si>
    <t>Computer, IT &amp; telecom</t>
  </si>
  <si>
    <t>Multifunction Printers</t>
  </si>
  <si>
    <t>bizhub C458</t>
  </si>
  <si>
    <t>ISO</t>
  </si>
  <si>
    <t>No</t>
  </si>
  <si>
    <t>bizhub C558</t>
  </si>
  <si>
    <t>bizhub C658</t>
  </si>
  <si>
    <t>Kuraray Co., Ltd.</t>
  </si>
  <si>
    <t>Materials</t>
  </si>
  <si>
    <t>Chemicals</t>
  </si>
  <si>
    <t>KURALON  fiber</t>
  </si>
  <si>
    <t>Raw material for tire reinforcing materials</t>
  </si>
  <si>
    <t>Lafarge S.A.</t>
  </si>
  <si>
    <t>Construction Materials</t>
  </si>
  <si>
    <t>France</t>
  </si>
  <si>
    <t>Construction &amp; commercial materials</t>
  </si>
  <si>
    <t>Portland Cement</t>
  </si>
  <si>
    <t>Levi Strauss &amp; Co.</t>
  </si>
  <si>
    <t>Consumer Durables &amp; Apparel</t>
  </si>
  <si>
    <t>Textiles, Apparel &amp; Luxury Goods</t>
  </si>
  <si>
    <t>Home durables, textiles, &amp; equipment</t>
  </si>
  <si>
    <t>501® Original Jeans – Dark Stonewash</t>
  </si>
  <si>
    <t>PAS2050</t>
  </si>
  <si>
    <t>Textiles, Apparel, Footwear and Luxury Goods</t>
  </si>
  <si>
    <t>Regular Straight 505® Jeans – Steel (Water&lt;Less™)</t>
  </si>
  <si>
    <t>501® Original Jeans – Rinse Run</t>
  </si>
  <si>
    <t>Slim Straight 514™ Jeans – Indigo Wash</t>
  </si>
  <si>
    <t>Slim Straight 514™ Jeans – Rigid Tank</t>
  </si>
  <si>
    <t>501® Original Jeans – Light Stonewash</t>
  </si>
  <si>
    <t>501® Original Jeans – Medium Stonewash</t>
  </si>
  <si>
    <t>Slim Straight 514™ Jeans – Tumbled Rigid</t>
  </si>
  <si>
    <t>Regular Straight 505® Jeans – Range (Water&lt;Less™)</t>
  </si>
  <si>
    <t>Regular Straight 505® Jeans – Range</t>
  </si>
  <si>
    <t>Regular Straight 505® Jeans – House Cat</t>
  </si>
  <si>
    <t>Lexmark International, Inc.</t>
  </si>
  <si>
    <t>Computers &amp; Peripherals</t>
  </si>
  <si>
    <t>CX310DN - Color Laser Printer</t>
  </si>
  <si>
    <t>Color Laser Printer</t>
  </si>
  <si>
    <t>Concatenated fields product name and product description into field product name to give richer product description</t>
  </si>
  <si>
    <t>MS315DN - Mono Laser Printer</t>
  </si>
  <si>
    <t>Mono Laser Printer</t>
  </si>
  <si>
    <t>MS410DN - Mono Laser Printer</t>
  </si>
  <si>
    <t>MS415DN - Mono Laser Printer</t>
  </si>
  <si>
    <t>MS510DN - Mono Laser Printer</t>
  </si>
  <si>
    <t>MS610DE - Mono Laser Printer</t>
  </si>
  <si>
    <t>MS610DN - Mono Laser Printer</t>
  </si>
  <si>
    <t>MS810DE - Mono Laser Printer</t>
  </si>
  <si>
    <t>MS810DN - Mono Laser Printer</t>
  </si>
  <si>
    <t>MS811DN - Mono Laser Printer</t>
  </si>
  <si>
    <t>MS812DE - Mono Laser Printer</t>
  </si>
  <si>
    <t>CX410DE - Color Laser Printer</t>
  </si>
  <si>
    <t>MS812DN - Mono Laser Printer</t>
  </si>
  <si>
    <t>MX310DN - Mono Laser Printer</t>
  </si>
  <si>
    <t>MX410DE - Mono Laser Printer</t>
  </si>
  <si>
    <t>MX511DE - Mono Laser Printer</t>
  </si>
  <si>
    <t>MX611DE - Mono Laser Printer</t>
  </si>
  <si>
    <t>MX710DE - Mono Laser Printer</t>
  </si>
  <si>
    <t>MX711DE - Mono Laser Printer</t>
  </si>
  <si>
    <t>MX810DFE - Mono Laser Printer</t>
  </si>
  <si>
    <t>MX811DFE - Mono Laser Printer</t>
  </si>
  <si>
    <t>MX812DFE - Mono Laser Printer</t>
  </si>
  <si>
    <t>CX510DE - Color Laser Printer</t>
  </si>
  <si>
    <t>CS310DN - Color Laser Printer</t>
  </si>
  <si>
    <t>CS410DN - Color Laser Printer</t>
  </si>
  <si>
    <t>CS510DE - Color Laser Printer</t>
  </si>
  <si>
    <t>M5163 - Mono Laser Printer</t>
  </si>
  <si>
    <t>MS310DN - Mono Laser Printer</t>
  </si>
  <si>
    <t>MS312DN - Mono Laser Printer</t>
  </si>
  <si>
    <t>LG Chem Ltd</t>
  </si>
  <si>
    <t>South Korea</t>
  </si>
  <si>
    <t>Mobile Batteries</t>
  </si>
  <si>
    <t>GHGP</t>
  </si>
  <si>
    <t>Product carbon efficiency changed</t>
  </si>
  <si>
    <t>Changed organisation from "LG Chem" to "LG Chem Ltd"</t>
  </si>
  <si>
    <t>LG Chem's Mobile Batteries is leading the global lithium-ion battery market with excellent technology and productivity.</t>
  </si>
  <si>
    <t>No specific reason reported</t>
  </si>
  <si>
    <t>Automotive Batteries</t>
  </si>
  <si>
    <t>Intensive energy-saving projects conducted in Ochang 1 plant in 2013 would have positive impacts on GHG emission reductions per the unit.</t>
  </si>
  <si>
    <t>Automotive Battery</t>
  </si>
  <si>
    <t>Model/parameters AND product carbon efficiency changed</t>
  </si>
  <si>
    <t>ABS (Acrylonitrile Butadiene Styrene)</t>
  </si>
  <si>
    <t>LG Chem is leading domestic and international ABS markets by producing and supplying a variety of high-functional ABS products that are widely used in such applications as electrics/electronics, auto parts, industrial materials, and household items.</t>
  </si>
  <si>
    <t>GHG Protocol Product Accounting &amp; Reporting Standard</t>
  </si>
  <si>
    <t>Corrected "Methods" to GHGP, as per company's other disclosures</t>
  </si>
  <si>
    <t>ABS(Acrylonitrile Butadiene Styrene)</t>
  </si>
  <si>
    <t>Hwachi plant conducted many active energy saving activities, in spite of its limited saving potential.</t>
  </si>
  <si>
    <t>BPA(Bisphenol-A)</t>
  </si>
  <si>
    <t>LG Chem is leading domestic and international BPA markets by producing and supplying high-quality BPA.</t>
  </si>
  <si>
    <t>IT&amp;New Application Battery</t>
  </si>
  <si>
    <t>LG Chem's IT Batteries is leading the global lithium-ion battery market with excellent technology and productivity.</t>
  </si>
  <si>
    <t>%Change reduced 100-fold (consistent with CO2e for product versus 2015 report)</t>
  </si>
  <si>
    <t>LG Electronics</t>
  </si>
  <si>
    <t>Household Durables</t>
  </si>
  <si>
    <t>LG-E970</t>
  </si>
  <si>
    <t>Reduction of emission of pre-manufacturing stage</t>
  </si>
  <si>
    <t>Logitech International SA</t>
  </si>
  <si>
    <t>Switzerland</t>
  </si>
  <si>
    <t>Mouse, M185</t>
  </si>
  <si>
    <t>Cordless Mouse, with battery in Clamshell packaging.</t>
  </si>
  <si>
    <t>Associated British Foods</t>
  </si>
  <si>
    <t>United Kingdom</t>
  </si>
  <si>
    <t>White crystalline sugar</t>
  </si>
  <si>
    <t>Sugar</t>
  </si>
  <si>
    <t>white crystalline sugar</t>
  </si>
  <si>
    <t>Beverages</t>
  </si>
  <si>
    <t>White crystalline solid</t>
  </si>
  <si>
    <t>MAGOTTEAUX</t>
  </si>
  <si>
    <t>Metals &amp; Mining</t>
  </si>
  <si>
    <t>Brazil</t>
  </si>
  <si>
    <t>grinding media cast.</t>
  </si>
  <si>
    <t>MediaTek</t>
  </si>
  <si>
    <t>Semiconductors &amp; Semiconductor Equipment</t>
  </si>
  <si>
    <t>Taiwan</t>
  </si>
  <si>
    <t>IC chips of Smartphone</t>
  </si>
  <si>
    <t>Autodesk, Inc.</t>
  </si>
  <si>
    <t>Software &amp; Services</t>
  </si>
  <si>
    <t>Software</t>
  </si>
  <si>
    <t>1 DVD Software Package</t>
  </si>
  <si>
    <t>Decrease from product manual removal and reduced packaging.</t>
  </si>
  <si>
    <t>DVD software</t>
  </si>
  <si>
    <t>The products that are delivered on a single DVD, such as AutoCAD.</t>
  </si>
  <si>
    <t>None</t>
  </si>
  <si>
    <t>DVD software (1 DVD)</t>
  </si>
  <si>
    <t>USB Software</t>
  </si>
  <si>
    <t>USB software</t>
  </si>
  <si>
    <t>The products that are delivered on a USB, such as many of our suites, which include multiple pieces of software on one USB.</t>
  </si>
  <si>
    <t>DVD software (2 DVDs)</t>
  </si>
  <si>
    <t>The products that are delivered on a 2 DVDs, such as a few of our suites.</t>
  </si>
  <si>
    <t>Miquel Y Costas</t>
  </si>
  <si>
    <t>Paper &amp; Forest Products</t>
  </si>
  <si>
    <t>Spain</t>
  </si>
  <si>
    <t>Filtro 26 WS</t>
  </si>
  <si>
    <t>Plug wrap paper of 26 gr/m2 basis weight.</t>
  </si>
  <si>
    <t>During 2016 various energy efficiency projects were implemented and helped to decrease CO2 emissions per unit.</t>
  </si>
  <si>
    <t>MITIE Group</t>
  </si>
  <si>
    <t>Commercial &amp; Professional Services</t>
  </si>
  <si>
    <t>Commercial Services &amp; Supplies</t>
  </si>
  <si>
    <t>Dell Laptop</t>
  </si>
  <si>
    <t>Kimberley-Clark toilet tissue, 10,000 sheets</t>
  </si>
  <si>
    <t>Change in supplier</t>
  </si>
  <si>
    <t>Mitsubishi Gas Chemical Company, Inc.</t>
  </si>
  <si>
    <t>Paraformaldehyde</t>
  </si>
  <si>
    <t>Methacrylic acid</t>
  </si>
  <si>
    <t>Hydrogen peroxide</t>
  </si>
  <si>
    <t>Amines</t>
  </si>
  <si>
    <t>Peroxides</t>
  </si>
  <si>
    <t>Super-pure hydrogen peroxide</t>
  </si>
  <si>
    <t>cleaning chemical</t>
  </si>
  <si>
    <t>The delivery of super-pure hydrogen peroxide to ISR needs longer transport than other factories of customer. The delivery to ISR in FY2016 was less than FY2015. Therefore, the emissions of CO2 per unit of super-pure hydrogen peroxide decreased.</t>
  </si>
  <si>
    <t>Removed special characters from "explanation for change" for readibility</t>
  </si>
  <si>
    <t>ELM</t>
  </si>
  <si>
    <t>The container for BLU20 is heavier than the containers of other products, and BLU20 causes more CO2 emissions during its transport. The delivery of BLU20 in FY2016 was less than FY2015. Therefore, the emissions of CO2 per unit of ELM decreased.</t>
  </si>
  <si>
    <t>TCDE</t>
  </si>
  <si>
    <t>Mitsui Mining &amp; Smelting Co., Ltd.</t>
  </si>
  <si>
    <t>Aerospace &amp; Defense</t>
  </si>
  <si>
    <t>Zinc Oxide</t>
  </si>
  <si>
    <t>Rubber Vulcanization Acceleration Aid</t>
  </si>
  <si>
    <t>WBCSD</t>
  </si>
  <si>
    <t>Molson Coors Brewing Company</t>
  </si>
  <si>
    <t>500ml Coors Light brewed in the UK (steal can) CO2e expressed in CO2e/ hl</t>
  </si>
  <si>
    <t>change in secondary packaging format from high cone to shrink film.</t>
  </si>
  <si>
    <t>Changed end of life emissions to negative sign (according to text explanation)</t>
  </si>
  <si>
    <t>Carling brewed in the UK, 24 440ml cans in 4 packs</t>
  </si>
  <si>
    <t>Project to move to shrink film secondary packaging.</t>
  </si>
  <si>
    <t>Changed end of life emissions to negative sign (according to text explanation); Streamlined product name to be the same across stages and years</t>
  </si>
  <si>
    <t>Carling brewed in the UK, 24 440ml cans in 4 packs.</t>
  </si>
  <si>
    <t>Can end light weighting project.</t>
  </si>
  <si>
    <t>Streamlined product name to be the same across stages and years</t>
  </si>
  <si>
    <t>Carling brewed in the UK, 24 568ml cans in 4 packs</t>
  </si>
  <si>
    <t>Changed end of life emissions to negative sign (according to text explanation); streamlined product name to be the same across stages and years</t>
  </si>
  <si>
    <t>Carling brewed in the UK, 24 568ml cans in 4 packs.</t>
  </si>
  <si>
    <t>Coors Light brewed in the UK, 24 500ml cans in 4 packs</t>
  </si>
  <si>
    <t>Coors light brewed in the UK, sold in 24 500ml steel cans in 4 packs.</t>
  </si>
  <si>
    <t>NEC Corporation</t>
  </si>
  <si>
    <t>Server</t>
  </si>
  <si>
    <t>IT equipment</t>
  </si>
  <si>
    <t>Broadband Routers</t>
  </si>
  <si>
    <t>Generally speaking, performances on hardware products are improved year by year.</t>
  </si>
  <si>
    <t>Mobile Network Equipment</t>
  </si>
  <si>
    <t>Nestlé</t>
  </si>
  <si>
    <t>1 dl cup of spray dried soluble Nescafé coffee ready to be drunk, at the consumer’s home</t>
  </si>
  <si>
    <t>French PEF</t>
  </si>
  <si>
    <t>Nescafé soluble coffee</t>
  </si>
  <si>
    <t>120 ml cup of spray dried soluble Nescafé coffee ready to be drunk, at the consumer’s home</t>
  </si>
  <si>
    <t>EcoShape  bottle of water (0.5 L)</t>
  </si>
  <si>
    <t>EcoShape bottle of water (0.5 L)</t>
  </si>
  <si>
    <t>Used Footprint from LCA stage "all" as the total footprint, and then deleted the LCA stage entry for "all" because it is redundant (see company's text entry under product name/description)</t>
  </si>
  <si>
    <t>Nokia Group</t>
  </si>
  <si>
    <t>Communications Equipment</t>
  </si>
  <si>
    <t>Finland</t>
  </si>
  <si>
    <t>Average mobile phone</t>
  </si>
  <si>
    <t>Mobile phone</t>
  </si>
  <si>
    <t>Nokia produce a wide range of mobile &amp; smart phones and we have calculated the related emissions and publish the information for each of the model in our product related web pages. Here we have provided data onG HG emissions related to an average product.</t>
  </si>
  <si>
    <t>Nokia Lumia 800. Nokia's high end smart phone, mass = 142 g including battery.</t>
  </si>
  <si>
    <t>Nokia Asha 300. Nokia's low end device, mass = 85 g incluging battery.</t>
  </si>
  <si>
    <t>OMRON Corporation</t>
  </si>
  <si>
    <t>Blood Pressure Monitor HEM-7113</t>
  </si>
  <si>
    <t>ECU</t>
  </si>
  <si>
    <t>Fuel Pump ECU</t>
  </si>
  <si>
    <t>Laser radar</t>
  </si>
  <si>
    <t>Power window switch</t>
  </si>
  <si>
    <t>Safety controller</t>
  </si>
  <si>
    <t>Safety controllerDST1</t>
  </si>
  <si>
    <t>Total CO2e figure corrected from gram to kg based on consistency with OMRON's other products</t>
  </si>
  <si>
    <t>Switch</t>
  </si>
  <si>
    <t>Limit switch</t>
  </si>
  <si>
    <t>Keyless Entry System for Automobiles(Transmitter + Receiver unit)</t>
  </si>
  <si>
    <t>Signal Relay Type G6Zk-1F-TR</t>
  </si>
  <si>
    <t>Automotive Relay</t>
  </si>
  <si>
    <t>Automotive Relay G83</t>
  </si>
  <si>
    <t>G8W Automotive Mini 280 Relay</t>
  </si>
  <si>
    <t>Power Relay G8HNJ</t>
  </si>
  <si>
    <t>Blood Pressure Monitor</t>
  </si>
  <si>
    <t>Upper arm automatic blood pressure monitor(About 250 grams)</t>
  </si>
  <si>
    <t>Because the amount of emission in a product use stage accounts for the most part, and other influence is difficult to undergo.</t>
  </si>
  <si>
    <t>Osaka Gas Co., Ltd.</t>
  </si>
  <si>
    <t>Utilities</t>
  </si>
  <si>
    <t>Gas Utilities</t>
  </si>
  <si>
    <t>City gas</t>
  </si>
  <si>
    <t>The main components of Osaka Gas’s City gas are imported LNG + LPG for calorie adjust use, and so on.</t>
  </si>
  <si>
    <t>Streamlined product name/description to be the same across reporting years</t>
  </si>
  <si>
    <t>The main components of Osaka Gas’s City gas are imported LNG +LPG for calorie adjust use,and so on.</t>
  </si>
  <si>
    <t>Re-ordered text in "explanation for change" for clarity</t>
  </si>
  <si>
    <t>PepsiCo, Inc.</t>
  </si>
  <si>
    <t>Walkers Crisps 32.5 g sold in the United Kingdom</t>
  </si>
  <si>
    <t>Divided total emissions by 1000, because they were given in grams; Streamlined product name to be uniform across years</t>
  </si>
  <si>
    <t>Life Cycle Carbon Footprint for PepsiCo’s Walkers Crisps 32.5 g sold in the United Kingdom.</t>
  </si>
  <si>
    <t>Divided total emissions by 1000, because they were given in grams; GCIS Sector was not an input option for the 2015 survery, a sector designation was applied by referencing previous year's data; Streamlined product name to be uniform across years</t>
  </si>
  <si>
    <t>Walkers Crisps 50g bag sold in the United Kingdom</t>
  </si>
  <si>
    <t>Life Cycle Carbon Footprint for PepsiCo’s Walkers Crisps 50g bag sold in the United Kingdom</t>
  </si>
  <si>
    <t>Quaker Oats 1Kg box sold in the United Kingdom</t>
  </si>
  <si>
    <t>Removed redundant company name from product name; streamlined product name to be same across years</t>
  </si>
  <si>
    <t>Life Cycle Carbon Footprint for PepsiCo’s Quaker Oats 1Kg box sold in the United Kingdom.</t>
  </si>
  <si>
    <t>Streamlined product name to be same across years</t>
  </si>
  <si>
    <t>Quaker Oats So Simple Original and Golden Syrup products</t>
  </si>
  <si>
    <t>Life Cycle Carbon Footprint for PepsiCo’s Quaker Oats So Simple Original &amp; Golden Syrup Products</t>
  </si>
  <si>
    <t>Philips &amp; Lite-On Digital Solutions Corp.</t>
  </si>
  <si>
    <t>HH DVD</t>
  </si>
  <si>
    <t>Acbel Polytech Inc</t>
  </si>
  <si>
    <t>power supply unit (MF6004-030L)</t>
  </si>
  <si>
    <t>Quanta Storage Inc.</t>
  </si>
  <si>
    <t>China</t>
  </si>
  <si>
    <t>CD-ROM</t>
  </si>
  <si>
    <t>Qisda</t>
  </si>
  <si>
    <t>19” LCD Monitor  Weight: 2.4Kg  Diagonal size: 19"  Power consumption: &lt;16.25W (on mode), &lt;0.72W (power saving mode), &lt;0.53W (off mode) Excluded from the study of carbon footprint of product were CD、Manual and Quick Start Guide</t>
  </si>
  <si>
    <t>LED Lighting</t>
  </si>
  <si>
    <t>Dimensions: 798*225*569mm, Power Consumption: 12W (Max.), Gross weight with packageing: 6.3Kg, Excluded from the study of carbon footprint of product were CD、Manual and Quick Start Guide</t>
  </si>
  <si>
    <t>Projector</t>
  </si>
  <si>
    <t>Lamp: UHP-196W MKII, Gross weight with packageing: 2.8Kg, Excluded from the study of carbon footprint of product were CD、Manual and Quick Start Guide</t>
  </si>
  <si>
    <t>Mobile Phone</t>
  </si>
  <si>
    <t>Screen diagonal size:4.5" gHD,  Power Consumption: 2W,  Gross weight with packageing: 0.31Kg, Excluded from the study of carbon footprint of product were CD、Manual and Quick Start Guide</t>
  </si>
  <si>
    <t>Monitor</t>
  </si>
  <si>
    <t>24” LCD Monitor,  Gross weight with packaging: 7.4 Kg, Screen diagonal size: 24", Power consumption: &lt;40W (on mode), &lt;0.5W (standby mode), &lt;0.3W (off mode), Excluded from the study of carbon footprint of product were CD、Manual and Quick Start Guide</t>
  </si>
  <si>
    <t>24” LCD Monitor,  Gross weight with packaging: 5.8 Kg, Screen diagonal size: 24", Excluded from the study of carbon footprint of product were CD?Manual and Quick Start Guide</t>
  </si>
  <si>
    <t>Lamp: VIP 190W, Gross weight with packaging: 3.4Kg, Excluded from the study of carbon footprint of product were CD、Manual and Quick Start Guide</t>
  </si>
  <si>
    <t>Lamp: VIP 240W, Gross weight with packaging: 4.4Kg, Excluded from the study of carbon footprint of product were CD?Manual and Quick Start Guide</t>
  </si>
  <si>
    <t>Display diagonal size:5" HD, IPS. Battery: 2520mAh,  Gross weight with packaging: 0.35Kg, Excluded from the study of carbon footprint of product were CD、Manual and Quick Start Guide</t>
  </si>
  <si>
    <t>Display diagonal size: 5.2" FHD, IPS. Battery: 2520mAh,  Gross weight with packaging: 0.35Kg, Excluded from the study of carbon footprint of product were CD?Manual and Quick Start Guide</t>
  </si>
  <si>
    <t>Dimensions: 90*1500*90mm(W*D*H), LED spec: Nichia 3030 3000~3500K, Power Consumption: 36W (Max.), Gross weight with packaging: 8.2Kg, Excluded from the study of carbon footprint of product were CD、Manual and Quick Start Guide</t>
  </si>
  <si>
    <t>Dimensions: 590*220*625mm(W*D*H), LED spec: LEXTAR LBL1201 V0 2700K, 5700K, Power Consumption: 18W (Max.), Gross weight with packaging: 5.8Kg, Excluded from the study of carbon footprint of product were CD?Manual and Quick Start Guide</t>
  </si>
  <si>
    <t>Industrial Solutions</t>
  </si>
  <si>
    <t>LCD screen diagonal size: 27", Gross weight with packaging: 14.2 Kg, Power consumption: 80W(full load), Excluded from the study of carbon footprint of product were CD、Manual and Quick Start Guide</t>
  </si>
  <si>
    <t>LCD screen diagonal size: 475.2mm*267.3mm, Gross weight with packaging: 7 Kg, Power consumption: 64.4W, Excluded from the study of carbon footprint of product were CD?Manual and Quick Start Guide</t>
  </si>
  <si>
    <t>Projector  Weight: 7.5Kg Lamp: 24 pcs laser with phosphor Excluded from the study of carbon footprint of product were CD、Manual and Quick Start Guide.</t>
  </si>
  <si>
    <t>Mobile phone Weight: 0.11kg Screen Diagonal: 3.7" WVGA (800*480) 16M Color TFT-LCD Power Consumption: Standby time(1300m Ah): Up to 4 hrs depends on real-network Excluded from the study of carbon footprint of product were CD、Manual and Quick Start Guide.</t>
  </si>
  <si>
    <t>Digital Photo Frame Weight: 0.8 kg Diagonal size: 7D Overall Dimension: 238*202*39.7mm Excluded from the study of carbon footprint of product were CD、Manual and Quick Start Guide.</t>
  </si>
  <si>
    <t>Scanner  Weight: 1.4 kg Power supply: 12V/1.5A Excluded from the study of carbon footprint of product were CD、Manual and Quick Start Guide.</t>
  </si>
  <si>
    <t>27” LCD Monitor,  Gross weight with packageing: 11 Kg, Diagonal size: 27", Power consumption: &lt;35W (on mode), &lt;0.5W (power saving mode), &lt;0.5W (off mode), Excluded from the study of carbon footprint of product were CD、Manual and Quick Start Guide</t>
  </si>
  <si>
    <t>42' Industrial Solutions</t>
  </si>
  <si>
    <t>LCD screen diagonal size: 41.92", Gross weight with packageing: 23 Kg, Power consumption: 54.85W, Excluded from the study of carbon footprint of product were CD、Manual and Quick Start Guide</t>
  </si>
  <si>
    <t>Mobile Infotainment</t>
  </si>
  <si>
    <t>Overall Dimension: 202mm*122mm*12mm, Gross weight with packageing: 0.7 Kg, Excluded from the study of carbon footprint of product were CD、Manual and Quick Start Guide</t>
  </si>
  <si>
    <t>Surveillance Camera &amp; Products</t>
  </si>
  <si>
    <t>Imaging Device: 1/6.9-inch, Minimum Illumination: 3Lux, Gross weight with packageing: 0.162 Kg, Excluded from the study of carbon footprint of product were CD、Manual and Quick Start Guide</t>
  </si>
  <si>
    <t>BlackBerry Limited</t>
  </si>
  <si>
    <t>Telecommunication Services</t>
  </si>
  <si>
    <t>Wireless Telecommunication Services</t>
  </si>
  <si>
    <t>Canada</t>
  </si>
  <si>
    <t>BlackBerry Bold 9900</t>
  </si>
  <si>
    <t>BlackBerry Z10</t>
  </si>
  <si>
    <t>Touchscreen Smartphone</t>
  </si>
  <si>
    <t>BlackBerry Passport</t>
  </si>
  <si>
    <t>Smartphone</t>
  </si>
  <si>
    <t>Smartphone in a fiber-based package</t>
  </si>
  <si>
    <t>BlackBerry Classic</t>
  </si>
  <si>
    <t>BlackBerry Priv</t>
  </si>
  <si>
    <t>Ricoh Co., Ltd.</t>
  </si>
  <si>
    <t>Office Electronics</t>
  </si>
  <si>
    <t>Ricoh Aficio MP 6002SP, a Mono-chrome MFP (Multi-function products) products that function as Copier, Network Printer, Scanner, (Facsimile).</t>
  </si>
  <si>
    <t>Ricoh SP C352DN</t>
  </si>
  <si>
    <t>Ricoh SP C352DN is a 30 prints/minute Full color printer with A4/Letter size paper size print and automatic duplex capability. The emissions data of this product is provided as a case example of our entire image solution business products line.</t>
  </si>
  <si>
    <t>Ricoh Aficio MP C5502G, a Full-color MFP (Multi-function products) products that function as Copier, Network Printer, Scanner, (Facsimile).</t>
  </si>
  <si>
    <t>Ricoh Aficio SP 8300DN, a high-speed Mono-chrome Network Printer</t>
  </si>
  <si>
    <t>Ricoh Aficio SP C831DN, a high-speed Full-colour Network Printer</t>
  </si>
  <si>
    <t>Ricoh Pro C751EX, a Production Printer (Full Color) that is used primarily for high-speed and production type (large print volume) job</t>
  </si>
  <si>
    <t>Ricoh MP C5503</t>
  </si>
  <si>
    <t>% change is based on TEC (typical weekly electricity consumption) value between MP C5503 and its comparable previous model of three years ago.</t>
  </si>
  <si>
    <t>Model and/or parameters changed (but not product)</t>
  </si>
  <si>
    <t>Used SM3.2a name of good/service from SM3.2b; Total emissions set to sum of LCA stage emissions</t>
  </si>
  <si>
    <t>Ricoh MP 6054SPG</t>
  </si>
  <si>
    <t>RICOH Pro C7110S QX100</t>
  </si>
  <si>
    <t>Sappi</t>
  </si>
  <si>
    <t>South Africa</t>
  </si>
  <si>
    <t>SBS Board</t>
  </si>
  <si>
    <t>one inportant factor was the better utilisation rate of the equipment.</t>
  </si>
  <si>
    <t>AlgroDesign</t>
  </si>
  <si>
    <t>Increase mainly due to the increase of the emissions factor for the purchased power (increased 59%)</t>
  </si>
  <si>
    <t>One side coated label paper</t>
  </si>
  <si>
    <t>Parade Prima</t>
  </si>
  <si>
    <t>Uncoated flexible packaging paper</t>
  </si>
  <si>
    <t>Leine Mühle, Leine Silk</t>
  </si>
  <si>
    <t>One side coated flexible packaging paper</t>
  </si>
  <si>
    <t>Algro Helix</t>
  </si>
  <si>
    <t>Schneider Electric</t>
  </si>
  <si>
    <t>Electrical Equipment</t>
  </si>
  <si>
    <t>Streamlined product description</t>
  </si>
  <si>
    <t>ACTI9 IID K 2P 40A 30MA AC-TYPE RESIDUAL CURRENT CIRCUIT BREAKER</t>
  </si>
  <si>
    <t>Electrical Equipment and Machinery</t>
  </si>
  <si>
    <t>Smurfit Kappa Group PLC</t>
  </si>
  <si>
    <t>Containers &amp; Packaging</t>
  </si>
  <si>
    <t>Ireland</t>
  </si>
  <si>
    <t>Packaging for consumer goods</t>
  </si>
  <si>
    <t>Corrugated box</t>
  </si>
  <si>
    <t>FEFCO</t>
  </si>
  <si>
    <t>update of database</t>
  </si>
  <si>
    <t>Corrugated Box</t>
  </si>
  <si>
    <t>Production of corrugated box (including production of raw materials used, fuels consumption, electricity consumption, transport of raw materials)</t>
  </si>
  <si>
    <t>Production of corrugated box, including production of raw materials, fuel consumption, electricity consumption and transport of raw materials</t>
  </si>
  <si>
    <t>Board packaging</t>
  </si>
  <si>
    <t>Solid Board</t>
  </si>
  <si>
    <t>Production of solid board packaging (including production of raw materials used, fuels consumption, electricity consumption, transport of raw materials)</t>
  </si>
  <si>
    <t>Production of solid board for packaging, including production of raw materials, fuel consumption, electricity consumption and transport of raw materials</t>
  </si>
  <si>
    <t>Solvay S.A.</t>
  </si>
  <si>
    <t>Belgium</t>
  </si>
  <si>
    <t>Sodium Carbonate</t>
  </si>
  <si>
    <t>Soda Ash Dense is the grade for glass manufacture Soda Ash Light for detergent and chemical applications.</t>
  </si>
  <si>
    <t>Sodium Bicarbonate</t>
  </si>
  <si>
    <t>Sodium bicarbonate serves primarily the food and feed markets and the health sector, and is also used to neutralize acid flue gases</t>
  </si>
  <si>
    <t>Changed "Methods" to GHGP, as per company's other disclosures</t>
  </si>
  <si>
    <t>Dense Sodium Carbonate</t>
  </si>
  <si>
    <t>Soda Ash Dense is the grade for glass manufacture</t>
  </si>
  <si>
    <t>Recalculation has been done with Simapro V8.0 and Ecoinvent V2.2 and V3</t>
  </si>
  <si>
    <t>Light Sodium Carbonate</t>
  </si>
  <si>
    <t>Soda Ash Light for detergent and chemical applications.</t>
  </si>
  <si>
    <t>Staples, Inc.</t>
  </si>
  <si>
    <t>Retailing</t>
  </si>
  <si>
    <t>Specialty Retail</t>
  </si>
  <si>
    <t>Staples Sustainable Earth 12A toner cartridge</t>
  </si>
  <si>
    <t>Staples Sustainable Earth 38A toner cartridge</t>
  </si>
  <si>
    <t>Stanley Black &amp; Decker, Inc.</t>
  </si>
  <si>
    <t>D21710 Type 5 Corded Power Drill</t>
  </si>
  <si>
    <t>DC988 Type 11 Cordless Power Drill equipment with rechargeable NiCd batteries</t>
  </si>
  <si>
    <t>DC988 Type 11 Corded Power Drill equipment with rechargeable NiCd batteries</t>
  </si>
  <si>
    <t xml:space="preserve">Cordless Power Drill </t>
  </si>
  <si>
    <t>Re-arranged product name/detail</t>
  </si>
  <si>
    <t>33-725 Tape measure family</t>
  </si>
  <si>
    <t>FatMax 25 foot tape measure</t>
  </si>
  <si>
    <t>Traci 2.1</t>
  </si>
  <si>
    <t>Steelcase</t>
  </si>
  <si>
    <t>Let’s B task chair</t>
  </si>
  <si>
    <t>ILCD Handbook</t>
  </si>
  <si>
    <t>B-Free small cube (European supply chain)</t>
  </si>
  <si>
    <t>B-Free Table (European supply chain)</t>
  </si>
  <si>
    <t>Eastside (European supply chain)</t>
  </si>
  <si>
    <t>Flip Top Twin (European supply chain)</t>
  </si>
  <si>
    <t>FrameOne Bench (European supply chain)</t>
  </si>
  <si>
    <t>Fusion (European supply chain)</t>
  </si>
  <si>
    <t>Gesture (European supply chain)</t>
  </si>
  <si>
    <t>Gesture (North American supply chain)</t>
  </si>
  <si>
    <t>Activa desk</t>
  </si>
  <si>
    <t>Implicit (European supply chain)</t>
  </si>
  <si>
    <t>Kalidro (European supply chain)</t>
  </si>
  <si>
    <t>Leap (European supply chain)</t>
  </si>
  <si>
    <t>Let's B (European supply chain)</t>
  </si>
  <si>
    <t>Movida (European supply chain)</t>
  </si>
  <si>
    <t>Movida is simplicity itself. Rounded and welcoming, it is a flexible workstation createdfrom just a few components. It will fit anyapplication you ask of it. The models chosen for analysis offer the most popular Movida combination (reference 290000210)</t>
  </si>
  <si>
    <t>New Think (European supply chain)</t>
  </si>
  <si>
    <t>Ology (European supply chain)</t>
  </si>
  <si>
    <t>Partito (European supply chain)</t>
  </si>
  <si>
    <t>Please (European supply chain)</t>
  </si>
  <si>
    <t>Qivi (European supply chain)</t>
  </si>
  <si>
    <t>Share It modular storage system</t>
  </si>
  <si>
    <t>Reply (European supply chain)</t>
  </si>
  <si>
    <t>Tenaro (European supply chain)</t>
  </si>
  <si>
    <t>Tenaro Typ 10 is a range of desk simple to configure and adjust according to customized requirements.The model chosen for analysis is the most popular model Tenaro Typ 10 (reference 5412700).</t>
  </si>
  <si>
    <t>TNT* (European supply chain)</t>
  </si>
  <si>
    <t>Universal Storage EU (European supply chain)</t>
  </si>
  <si>
    <t>Westside (European supply chain)</t>
  </si>
  <si>
    <t>Think work chair</t>
  </si>
  <si>
    <t>32 Seconds (European supply chain)</t>
  </si>
  <si>
    <t>Activa (European supply chain)</t>
  </si>
  <si>
    <t>Amia (European supply chain)</t>
  </si>
  <si>
    <t>B-Free big cube (European supply chain)</t>
  </si>
  <si>
    <t>B-Free Desk (European supply chain)</t>
  </si>
  <si>
    <t>Syngenta AG</t>
  </si>
  <si>
    <t>Fungicide</t>
  </si>
  <si>
    <t>Crop protection product</t>
  </si>
  <si>
    <t>Herbicide</t>
  </si>
  <si>
    <t>Insecticide</t>
  </si>
  <si>
    <t>Seed treatment</t>
  </si>
  <si>
    <t>Tata Chemicals</t>
  </si>
  <si>
    <t>India</t>
  </si>
  <si>
    <t>Soda Ash for Unilever plc</t>
  </si>
  <si>
    <t>Effective supply chain and process energy management</t>
  </si>
  <si>
    <t>CO2e converted from tons to kg based on context</t>
  </si>
  <si>
    <t>Soda Ash</t>
  </si>
  <si>
    <t>Sales got increased by 5.46% whereas absolute emission got increased marginally by 0.33% than that of previous year which leads decrease in specific emission by 4.861%.</t>
  </si>
  <si>
    <t>Soda Ash for Unilever plcFinal product from our end which customers uses as Final / Intermediate product</t>
  </si>
  <si>
    <t>Soda Ash for Wal-Mart Stores, Inc.</t>
  </si>
  <si>
    <t>Soda Ash from Tata Chemicals Europe</t>
  </si>
  <si>
    <t>Produt &amp; total CO2e from SM3.2b; weight assumed same as other Tata Chemicals; CO2e converted from tons to kg based on context</t>
  </si>
  <si>
    <t>Soda Ash (Tata Chemicals Europe)</t>
  </si>
  <si>
    <t>Soda Ash (Tata Chemicals Magadi)</t>
  </si>
  <si>
    <t>Soda Ash (Tata Chemicals North America)</t>
  </si>
  <si>
    <t>Soda Ash (Tata Chemicals Mithapur, India)</t>
  </si>
  <si>
    <t>Tata Steel</t>
  </si>
  <si>
    <t>Hot Rolled Steel</t>
  </si>
  <si>
    <t>hot rolled product</t>
  </si>
  <si>
    <t>Mining - Iron, Aluminum, Other Metals</t>
  </si>
  <si>
    <t>Hot Rolled Steel (HR)</t>
  </si>
  <si>
    <t>Hot rolled product</t>
  </si>
  <si>
    <t>Cold Rolled Steel</t>
  </si>
  <si>
    <t>cold rolled product</t>
  </si>
  <si>
    <t>Cold Rolled Steel (CR)</t>
  </si>
  <si>
    <t>Cold rolled product</t>
  </si>
  <si>
    <t>Galvanised Steel</t>
  </si>
  <si>
    <t>cold rolled product (galvanised)</t>
  </si>
  <si>
    <t>Galvanized Steel (Galv)</t>
  </si>
  <si>
    <t>Cold rolled product with coating (galvanized)</t>
  </si>
  <si>
    <t>TETRA PAK</t>
  </si>
  <si>
    <t>Sweden</t>
  </si>
  <si>
    <t>Tetra Brik® Aseptic Slim 200ml</t>
  </si>
  <si>
    <t>Streamlined product name/description to be the same across stages and years</t>
  </si>
  <si>
    <t>Carton package for long-life liquid beverages</t>
  </si>
  <si>
    <t>Tetra Brik® Aseptic Slim 250ml</t>
  </si>
  <si>
    <t>Tetra Brik® Aseptic Base 250ml</t>
  </si>
  <si>
    <t>Tetra Brik® Aseptic Base 1000ml</t>
  </si>
  <si>
    <t>Bloomberg</t>
  </si>
  <si>
    <t>Media</t>
  </si>
  <si>
    <t>Streamlined product name/description for better readibility</t>
  </si>
  <si>
    <t>Bloomberg-Provided Flat Panel Unit</t>
  </si>
  <si>
    <t>Streamlined product detail for better readibility</t>
  </si>
  <si>
    <t>Bloomberg's standard keyboard which is optional hardware available for lease to all Bloomberg Terminal customers.  The functional unit has a lifespan of 3 years, so the emissions indicated to the right are the full emissions associated with that lifespan.</t>
  </si>
  <si>
    <t>Bloomberg-Provided Keyboard</t>
  </si>
  <si>
    <t>Bloomberg's biometric device (B-Unit) distributed to all Bloomberg Terminal customers.  The functional unit has a lifespan of 3 years, so the emissions indicated [in this report] are the full emissions associated with that lifespan.</t>
  </si>
  <si>
    <t>Bloomberg's biometric device (B-Unit) distributed to all Bloomberg Terminal customers.  The functional unit has a lifespan of 3 years, so the emissions indicated to the right are the full emissions associated with that lifespan.</t>
  </si>
  <si>
    <t>Bloomberg B-Unit</t>
  </si>
  <si>
    <t>Technicolor SA</t>
  </si>
  <si>
    <t>TG582n Home Gateway to provide multiple play telecom data services (data, voice, TV) in the home.</t>
  </si>
  <si>
    <t>Changed GICS to "Media", consistent with Technicolor's 2014&amp;2015 reporting</t>
  </si>
  <si>
    <t>Home Gateway TG582n</t>
  </si>
  <si>
    <t>Home Gateway providing multiple play telecom data services (data, voice, TV) in the home</t>
  </si>
  <si>
    <t>Home Gateway providing multiple play telecom data services (data, voice,TV) in the home</t>
  </si>
  <si>
    <t>Toppan Printing Co., Ltd.</t>
  </si>
  <si>
    <t>GL film packages</t>
  </si>
  <si>
    <t>GL films are the transparent barrier films for package. These films are used as a barrier layer in a laminated film instead of an aluminum foil. The laminated film is supplied by the roll.</t>
  </si>
  <si>
    <t>Japan CFP</t>
  </si>
  <si>
    <t>Emission factor change by used material change, and reduction in used raw materials. There are various roll sizes, so the size of roll is assumed width of 800mm and length of 1000m.</t>
  </si>
  <si>
    <t>MR-PET film package</t>
  </si>
  <si>
    <t>MR-PET film is a film consisted of mechanically recycled PET resin. This film is used as a layer in a laminated film. The laminated film is supplied by the roll.</t>
  </si>
  <si>
    <t>Emission factor change by used material change. There are various roll sizes, so the size of roll is assumed width of 800mm and length of 1000m.</t>
  </si>
  <si>
    <t>Trelleborg AB</t>
  </si>
  <si>
    <t>Agricultural tires, BlueTire Yechnology</t>
  </si>
  <si>
    <t>Radius Systems</t>
  </si>
  <si>
    <t>Polyethylene pipe</t>
  </si>
  <si>
    <t>Volkswagen AG</t>
  </si>
  <si>
    <t>Automobiles &amp; Components</t>
  </si>
  <si>
    <t>Automobiles</t>
  </si>
  <si>
    <t>Germany</t>
  </si>
  <si>
    <t>Automobiles &amp; components</t>
  </si>
  <si>
    <t>VW Polo V 1.6 TDI BlueMotion Technology</t>
  </si>
  <si>
    <t>VW Polo</t>
  </si>
  <si>
    <t>vehicle representing models the small segment (Polo 1.6 TDI [66 kW] BlueMotion Technology)</t>
  </si>
  <si>
    <t>Volkswagen Polo</t>
  </si>
  <si>
    <t>vehicle representing models of the small segment (Polo 1.6 TDI, 66kW, BlueMotion Technologies)</t>
  </si>
  <si>
    <t>Auto Components</t>
  </si>
  <si>
    <t>VW Golf VII 1.6 TDI BlueMotion Technology</t>
  </si>
  <si>
    <t>VW Golf</t>
  </si>
  <si>
    <t>vehicle representing models in the compact segment (Golf 1.6 TDI [77kW] BlueMotion Technology)</t>
  </si>
  <si>
    <t>Volkswagen Golf</t>
  </si>
  <si>
    <t>vehicle representing models of the compact segment (Golf 1.6 TDI, 77 kW, BlueMotion Technologies)</t>
  </si>
  <si>
    <t>Passat B7 2.0 TDI BlueMotion Technology</t>
  </si>
  <si>
    <t>VW Passat</t>
  </si>
  <si>
    <t>vehicle representing models in the midsize segment (Passat 2.0 TDI [103 kW] BlueMotion Technology)</t>
  </si>
  <si>
    <t>Volkswagen Passat</t>
  </si>
  <si>
    <t>vehicle representing models of the midsize segment (Passat 2.0 TDI, 103 kW, BlueMotion Technologies)</t>
  </si>
  <si>
    <t>Audi A3 2.0 TDI</t>
  </si>
  <si>
    <t>Mean value for a vehicle within the Volkswagen Group according to CDP Report 2013 (global scope)</t>
  </si>
  <si>
    <t>Mean value for a vehicle within the Volkswagen Group according to CDP Report 2014 (global scope)</t>
  </si>
  <si>
    <t>VW up!</t>
  </si>
  <si>
    <t>vehicle representing models the very small segment (up! 1.0 MPI [44kW] BlueMotion Technology)</t>
  </si>
  <si>
    <t>Volkswagen up!</t>
  </si>
  <si>
    <t>vehicle representing models of the very small segment (up! 1.0 MPI, 44 kW, BlueMotion Technologies)</t>
  </si>
  <si>
    <t>Vehicle representing models of the very small segment (up! 1.0 MPI /44KW BlueMotion Technologies)</t>
  </si>
  <si>
    <t>Audi A6</t>
  </si>
  <si>
    <t>vehicle representing models in the fullsize segment (A6 3.0 TDI [180 kW])</t>
  </si>
  <si>
    <t>vehicle representing models of the fullsize segment (A6, 3.0 TDI, 180 kW)</t>
  </si>
  <si>
    <t>VW Caddy</t>
  </si>
  <si>
    <t>vehicle representing models in the commercial vehicle segment (Caddy 1.6 TDI [75 kW] BlueMotion Technology)</t>
  </si>
  <si>
    <t>Volkswagen Caddy</t>
  </si>
  <si>
    <t>vehicle representing models of the commercial vehicle segment (Caddy 1.6 TDI, 75 kW, BlueMOtion Technologies)</t>
  </si>
  <si>
    <t>vehicle representing models of the commercial vehicle segment (Caddy 1.6 TDI, 75 kW, BlueMotion Technologies)</t>
  </si>
  <si>
    <t>Volkswagen e-up</t>
  </si>
  <si>
    <t>electrified vehicle of the very small segment (calculation is based on using BluePower (clean electricity); 0 g/km CO2 driving emissions by electric mobiliy)</t>
  </si>
  <si>
    <t>Waters Corporation</t>
  </si>
  <si>
    <t>Pharmaceuticals, Biotechnology &amp; Life Sciences</t>
  </si>
  <si>
    <t>Life Sciences Tools &amp; Services</t>
  </si>
  <si>
    <t>Alliance HPLC (High Peformance Liquid Chromatography)  The Alliance is an HPLC that is unique in that it has a single set of electronic boards that control the functions for both the solvent delivery system and the autosampler in the liquid chromatograph.</t>
  </si>
  <si>
    <t>Alliance (HPLC)</t>
  </si>
  <si>
    <t>Separation technique low efficiency.</t>
  </si>
  <si>
    <t>ACQUITY® UPLC, ACQUITY® I-Class, ACQUITY® H-Class</t>
  </si>
  <si>
    <t>Weg S/A</t>
  </si>
  <si>
    <t>Machinery</t>
  </si>
  <si>
    <t>Electric Motor</t>
  </si>
  <si>
    <t>Electric Motor with highest class efficiency and motors with class efficiency superior to the regulation</t>
  </si>
  <si>
    <t>Streamlined product name/description to be the same across stages and years; removed footprint %change because value inconsistent with explanation</t>
  </si>
  <si>
    <t>Xerox Corporation</t>
  </si>
  <si>
    <t>Phaser 6600</t>
  </si>
  <si>
    <t>Printing device</t>
  </si>
  <si>
    <t>ISO 14040 &amp; 14044</t>
  </si>
  <si>
    <t>Field "Methods" updated to ISO, as per company's other disclosures</t>
  </si>
  <si>
    <t>ColorQube 8900</t>
  </si>
  <si>
    <t>ColorQube 9200</t>
  </si>
  <si>
    <t>ColorQube 8870</t>
  </si>
  <si>
    <t>Phaser 7100</t>
  </si>
  <si>
    <t>WorkCentre 5945/5955</t>
  </si>
  <si>
    <t>Multifunctional Printing Device</t>
  </si>
  <si>
    <t>WorkCentre 5325</t>
  </si>
  <si>
    <t>Multifunctional Print Device STD</t>
  </si>
  <si>
    <t>WorkCentre 5330</t>
  </si>
  <si>
    <t>WorkCentre 5335</t>
  </si>
  <si>
    <t>Azbil Corporation</t>
  </si>
  <si>
    <t>Pressure transmitter (圧力発信器) GTX</t>
  </si>
  <si>
    <t>マイクロプロセッサを搭載した、高性能と高安定性を実現したスマート形差圧・圧力発信器です。気体・液体・蒸気の流量・圧力・液位の測定が可能です。測定差圧に対応した4～20mADCのアナログ信号、またはデジタル信号を出力します。  http://www.azbil.com/jp/product/iap/fi/fi_gtx.html</t>
  </si>
  <si>
    <t>Photoelectric sensor (光電センサー)</t>
  </si>
  <si>
    <t>光を媒体として物体の有無を検出し、電気的なオン／オフ信号を出力するセンサです。投光部と受光部で構成され、投光された光が物体により、遮光または反射した状態を受光部が検出・信号処理し出力します。  http://www.compoclub.com/products/list/switch/detail/HP7.html</t>
  </si>
  <si>
    <t>Neosensor indoor temperature sensor (ネオセンサ 室内用温度センサ)</t>
  </si>
  <si>
    <t>電子式の室内センサ。 温度検出素子に測温抵抗体（Pt1000）を使用した、高精度高信頼のセンサーです。 幅広い計測範囲とと優れた安定性により、一般ビル空調をはじめ、いろいろな室内用途に使用できます。  http://www.azbil.com/jp/product/ba/bas/sensor_nsensor.html</t>
  </si>
  <si>
    <t>Temperature sensor for duct (ダクト用温度センサ)</t>
  </si>
  <si>
    <t>温度検出素子に白金測温抵抗体を使用した高精度高信頼度なセンサです。 幅広い計測範囲と優れた安定性により、一般ビル空調のダクトやチャンバー内をはじめ、外気の計測やいろいろな産業用途に応用できます。  http://www.azbil.com/jp/product/ba/bas/sensor_sounyu.html"</t>
  </si>
  <si>
    <t>Yokohama Rubber Company, Limited</t>
  </si>
  <si>
    <t>1 fuel-efficient tire for passenger cars (乗用車用低燃費タイヤ)</t>
  </si>
  <si>
    <t>ライフサイクルでのＧＨＧ排出量 Life Cycle GHG emission</t>
  </si>
  <si>
    <t>Total emissions set to sum of LCA stage emissions; re-arranged "explanations for change" field to put English at start of field</t>
  </si>
  <si>
    <t>Tires</t>
  </si>
  <si>
    <t>Low fuel consumption grade A, AA, the tire of the AAA class developed in accordance with the vehicle performance, it has delivered. (低燃費グレードA、AA、AAAクラスのタイヤを車両性能に合わせて開発し、納入しています。)</t>
  </si>
  <si>
    <t>Total emissions set to sum of LCA stage emissions</t>
  </si>
  <si>
    <t>1 fuel-efficient truck and buss tireトラック・バス用低燃費タイヤ１本当たり</t>
  </si>
  <si>
    <t>ライフサイクルでのＧＨＧ排出量を削減するため、低燃費タイヤを車両性能に合わせて開発し、納入しています。</t>
  </si>
  <si>
    <t>Brambles</t>
  </si>
  <si>
    <t>Trading Companies &amp; Distributors and Commercial Services &amp; Supplies</t>
  </si>
  <si>
    <t>Australia</t>
  </si>
  <si>
    <t>CHEP wooden exchange (pooled) pallet in USA 48x40</t>
  </si>
  <si>
    <t>Functional unit defined as: One pallet used to transport and deliver goods from a manufacturer to a distributor in the North American supply chain. 48x40 wooden pallet. Includes weight of product being shipped on pallet.</t>
  </si>
  <si>
    <t>CHEP wooden exchange (pooled) pallet in Canada 48x40</t>
  </si>
  <si>
    <t>Foldable reusable plastic crates (RPCs) in Australia</t>
  </si>
  <si>
    <t>CHEP wooden exchange (pooled) pallet in Canada 48x20</t>
  </si>
  <si>
    <t>Functional unit defined as: One pallet used to transport and deliver goods from a manufacturer to a distributor in the North American supply chain. 48x20 wooden pallet. Includes weight of product being shipped on pallet.</t>
  </si>
  <si>
    <t>IFCO reusable plastic crates (RPCs) in North America</t>
  </si>
  <si>
    <t>Rigid side reusable plastic crates (RPCs) in Australia</t>
  </si>
  <si>
    <t>Braskem S/A</t>
  </si>
  <si>
    <t>Polyethylene</t>
  </si>
  <si>
    <t>Converted total CO2e from ton to kg (unit specified by company)</t>
  </si>
  <si>
    <t>Polypropylene</t>
  </si>
  <si>
    <t>Polyvinyl Chloride</t>
  </si>
  <si>
    <t>Wistron Corp</t>
  </si>
  <si>
    <t>Acer 15.6" Notebook</t>
  </si>
  <si>
    <t>Quanta Computer</t>
  </si>
  <si>
    <t>Note book</t>
  </si>
  <si>
    <t>Note book in our company is for Dell and Acer</t>
  </si>
  <si>
    <t>Our company has implemented a series of energy-saving emission reduction measures and Product type is changed at 2014.</t>
  </si>
  <si>
    <t>LCD PC</t>
  </si>
  <si>
    <t>LCD PC  in our company is for  Dell</t>
  </si>
  <si>
    <t>PND</t>
  </si>
  <si>
    <t>PND   in our company is for  Vodafone and Wal-Mart</t>
  </si>
  <si>
    <t>The customer product weight becomes small, the process has not changed and GHG emission has not changed, resulting in the increase of the unit product emissions.</t>
  </si>
  <si>
    <t>Auto</t>
  </si>
  <si>
    <t>Auto   in our company is for  Vodafone and Wal-Mart</t>
  </si>
  <si>
    <t>Watch</t>
  </si>
  <si>
    <t>Watch   in our company is for  Vodafone and Wal-Mart</t>
  </si>
  <si>
    <t>Camera</t>
  </si>
  <si>
    <t>camera   in our company is for  Microsoft</t>
  </si>
  <si>
    <t>Camera in our company is for Microsoft</t>
  </si>
  <si>
    <t>AIO</t>
  </si>
  <si>
    <t>AIO in our company is for Acer</t>
  </si>
  <si>
    <t>AIO in our company is for HP</t>
  </si>
  <si>
    <t>The condition of air conditioning, lighting and other equipment has not changed, but the output has decreased, resulting in an increase in the CO2e emission of unit products</t>
  </si>
  <si>
    <t>Notebook</t>
  </si>
  <si>
    <t>Notebook in our company is for Acer</t>
  </si>
  <si>
    <t>Our company has implemented a series of energy-saving emission reduction measures and Product type is changed at 2016.</t>
  </si>
  <si>
    <t>Servers</t>
  </si>
  <si>
    <t>Servers   in our company is for  Cisco and Microsoft</t>
  </si>
  <si>
    <t>Our company has implemented a series of energy-saving emission reduction measures at 2014</t>
  </si>
  <si>
    <t>Server in our company is for Microsoft</t>
  </si>
  <si>
    <t>Our company has implemented a series of energy-saving emission reduction measures and Product type is changed at 2016. And the production of Microsoft server increased in 2016.</t>
  </si>
  <si>
    <t>Tablet</t>
  </si>
  <si>
    <t>Tablet in our company is for HP</t>
  </si>
  <si>
    <t>VR</t>
  </si>
  <si>
    <t>VR  in our company is for Acer</t>
  </si>
  <si>
    <t>DT</t>
  </si>
  <si>
    <t>DT  in our company is for Acer</t>
  </si>
  <si>
    <t>Phone</t>
  </si>
  <si>
    <t>Phone in our company is for  Acer</t>
  </si>
  <si>
    <t>Pad</t>
  </si>
  <si>
    <t>PAD in our company is for  Acer</t>
  </si>
  <si>
    <t>CHROMEBOX</t>
  </si>
  <si>
    <t>CHROMEBOX  in our company is for  Dell</t>
  </si>
  <si>
    <t>Lamp</t>
  </si>
  <si>
    <t>Lamp  in our company is for  Dell</t>
  </si>
  <si>
    <t>POS</t>
  </si>
  <si>
    <t>POS in our company is for  Dell</t>
  </si>
  <si>
    <t>Speaker</t>
  </si>
  <si>
    <t>Speeker in our company is for  Dell</t>
  </si>
  <si>
    <t>Bridgestone Corporation</t>
  </si>
  <si>
    <t>Tire including low fuel consumption tire; e.g. ECOPIA series</t>
  </si>
  <si>
    <t>JRM Assoc.</t>
  </si>
  <si>
    <t>Coway Co Ltd</t>
  </si>
  <si>
    <t>Air Purifier</t>
  </si>
  <si>
    <t>It filters polluted air such as dust and yellow dust using a special filter, and cleans the indoor air in homes or offices.</t>
  </si>
  <si>
    <t>Korea CL Guide</t>
  </si>
  <si>
    <t>Empresas CMPC</t>
  </si>
  <si>
    <t>Chile</t>
  </si>
  <si>
    <t>Folding boxboard produced at the Maule and Valdivia mills.</t>
  </si>
  <si>
    <t>Folding boxboard</t>
  </si>
  <si>
    <t>Forest and Paper Products - Forestry, Timber, Pulp and Paper, Rubber</t>
  </si>
  <si>
    <t>Metsä Board</t>
  </si>
  <si>
    <t>Simcote is a fully coated folding boxboard with a washed groundwood middle layer, based on 100 % fresh forest fibres. Typical end-uses are food and general packaging.</t>
  </si>
  <si>
    <t>Simcote Simcote is a fully coated folding boxboard with a washed groundwood middle layer, based on 100 % fresh forest fibres. Typical end-uses are food and general packaging.</t>
  </si>
  <si>
    <t>Increase of production at the mill.  Metsä Fibre pulp mill (produces Simcote's chemical pulp) use bark-based bioenergy. Pulp mill is a carbon dioxide-neutral facility under normal operations.</t>
  </si>
  <si>
    <t>Simcote</t>
  </si>
  <si>
    <t>Slight change due to mainly using more bio based materials in energy production instead of fossil fuels.</t>
  </si>
  <si>
    <t>Tako CX Lite</t>
  </si>
  <si>
    <t>Tako CX Lite is a fully coated bleached paperboard with an uncoated back, based on 100% fresh forest fibres. It is suitable for gravure and offset printing and is available in sheets and reels. Typical end use is cigarette packaging.</t>
  </si>
  <si>
    <t>Tako CX Lite S</t>
  </si>
  <si>
    <t>Tako CX Lite S is a fully coated bleached paperboard with uncoated back based on 100% fresh forest fibres. It is suitable for gravure and offset printing and it is available in sheets and reels. Typical end use is cigarette packaging.</t>
  </si>
  <si>
    <t>Tako CX Lite S2</t>
  </si>
  <si>
    <t>Tako CX Lite S2 is a fully coated bleached paperboard with uncoated back based on 100% fresh forest fibres. It is suitable for gravure and offset printing and it is available in sheets and reels. Typical end use is cigarette packaging.</t>
  </si>
  <si>
    <t>Tako CX Lite OBA</t>
  </si>
  <si>
    <t>Tako CX Lite OBA is a fully coated bleached paperboard with an uncoated back based on 100% fresh forest fibres. It is suitable for gravure and offset printing and is available in sheets and reels. Typical end use is cigarette packaging.</t>
  </si>
  <si>
    <t>Tako CX White S</t>
  </si>
  <si>
    <t>Tako CX White S is a fully coated bleached paperboard with a coated back, based on 100 % fresh forest fibres. It is suitable for gravure and offset printing and it is available in sheets and reels. Typical end use is cigarette packaging.</t>
  </si>
  <si>
    <t>Metsä Board Classic FBB (Simcote)</t>
  </si>
  <si>
    <t>MetsäBoard Classic FBB is a fully coated folding boxboard (GC2) available in a basis weight range of 200-340 g/m² and suitable for offset, flexo and digital printing.</t>
  </si>
  <si>
    <t>Paper Profile</t>
  </si>
  <si>
    <t>Small deviation depending of the fuel mix used.</t>
  </si>
  <si>
    <t>Metsä Board Classic FBB CX (Tako Lite CX))</t>
  </si>
  <si>
    <t>MetsäBoard Classic FBB CX is a fully coated paperboard, without optical brightening agents, available in a basis weight range of 200-225 g/m². It is highly suitable for gravure, offset and flexo printing.</t>
  </si>
  <si>
    <t>Increased production volume and improved operating efficiency.</t>
  </si>
  <si>
    <t>Metsä Board Natural FSB Cup - new product</t>
  </si>
  <si>
    <t>MetsäBoard Natural FSB Cup is an uncoated food service board, available in a basis weight range of 185-355 g/m², suitable for offset and flexo printing.</t>
  </si>
  <si>
    <t>Metsä Board Prime FBB (Carta Elega)</t>
  </si>
  <si>
    <t>MetsäBoard Prime FBB is a fully coated bleached paperboard with coated back, available in a basis weight range of 205-380g/m² and suitable for offset, gravure, flexo and digital printing.</t>
  </si>
  <si>
    <t>At Metsä Board Kyro mill one paper machine was closed in 2016. This may have caused small changes in the powerplant operation</t>
  </si>
  <si>
    <t>Metsä Board Prime FBB Bright (Carta Integra)</t>
  </si>
  <si>
    <t>MetsäBoard Prime FBB Bright is a fully coated bleached paperboard with coated back, available in a basis weight range of 170-330 g/m² and suitable for offset, gravure, flexo and digital printing.</t>
  </si>
  <si>
    <t>Carta Elega is a fully coated folding boxboard, GC1, based on 100 % fresh forest fibres. Typical end uses are cosmetics and other luxury packagings and graphical applications.</t>
  </si>
  <si>
    <t>Carta Elega Carta Elega is a fully coated folding boxboard, GC1, based on 100 % fresh forest fibres. Typical end uses are cosmetics and other luxury packagings and graphical applications.</t>
  </si>
  <si>
    <t>A biopower plant was built at Metsä Board's Kyro mill. The new plant produces electricity and heat and replaces the use of fossil natural gas at the mill. The carbon footprints of the folding poxboards produced at the mill be reduced by half.</t>
  </si>
  <si>
    <t>Carta Elega</t>
  </si>
  <si>
    <t>Emissions of purchased energy (electricity) has grown. Other emissions have been in the same level.</t>
  </si>
  <si>
    <t>Metsä Board Prime FBB CX (Tako CX White S)</t>
  </si>
  <si>
    <t>MetsäBoard Prime FBB CX is a fully coated paperboard with coated back, available in a basis weight range of 215-240 g/m² and suitable for gravure, offset and flexo printing.</t>
  </si>
  <si>
    <t>Metsä Board Prime FBB CXB (Carta Allura)</t>
  </si>
  <si>
    <t>MetsäBoard Prime FBB CXB is a fully coated bleached paperboard with coated back, available in a basis weight range of 225-260 g/m² and suitable for offset, gravure, flexo and digital printing.</t>
  </si>
  <si>
    <t>Metsä Board Prime FBB CXL (Tako HiD L JTI)</t>
  </si>
  <si>
    <t>MetsäBoard Prime FBB CX is a fully coated paperboard with coated back, available in basis weight range of 235 g/m² and is suitable for gravure, offset and flexo printing.</t>
  </si>
  <si>
    <t>Metsä Board Prime FBB CXX (Tako HiD X JTI)</t>
  </si>
  <si>
    <t>MetsäBoard Prime FBB CX is a fully coated paperboard with coated back, available in basis weight 270 g/m² and is suitable for gravure, offset and flexo printing.</t>
  </si>
  <si>
    <t>Metsä Board Pro FBB (Avanta Prima)</t>
  </si>
  <si>
    <t>MetsäBoard Pro FBB is a fully coated folding boxboard (GC2) available in a basis weight range of 205-355 g/m² and suitable for offset, gravure, flexo and digital printing.</t>
  </si>
  <si>
    <t>At Metsä Board Kyro mill one paper machine was closed in 2016. This may have caused small changes in the powerplant operation.</t>
  </si>
  <si>
    <t>Metsä Board Pro FBB Bright (Carta Solida)</t>
  </si>
  <si>
    <t>MetsäBoard Pro FBB Bright is a fully coated bleached paperboard with white back, available in a basis weight range of 185-350 g/m² and suitable for offset, gravure, flexo and digital printing as well as for litholamination</t>
  </si>
  <si>
    <t>MetsäBoard Pro FBB CX (Tako CX Lite S)</t>
  </si>
  <si>
    <t>MetsäBoard Pro FBB CX is a fully coated paperboard, available in a basis weight range of 200-225g/m², suitable for gravure, offset and flexo printing.</t>
  </si>
  <si>
    <t>Avanta Prima is a fully coated folding boxboard, GC2, based on 100 % fresh forest fibress. Typical end uses are high-quality pharmaceuticals, daily cosmetics and food packagings.</t>
  </si>
  <si>
    <t>Avanta Prima Avanta Prima is a fully coated folding boxboard, GC2, based on 100 % fresh forest fibress. Typical end uses are high-quality pharmaceuticals, daily cosmetics and food packagings.</t>
  </si>
  <si>
    <t>Avanta Prima</t>
  </si>
  <si>
    <t>Carta Solida is a fully coated BCTMP board with a white back, based on 100 % fresh forest fibres. Carta Solida is suitable for packaging and graphical end uses and it is available in reels and sheets.</t>
  </si>
  <si>
    <t>Carta Solida Carta Solida is a fully coated BCTMP board with a white back, based on 100 % fresh forest fibres. Carta Solida is suitable for packaging and graphical end uses and it is available in reels and sheets.</t>
  </si>
  <si>
    <t>Emissions of purchased energy (electricity) has grown.</t>
  </si>
  <si>
    <t>Carta Solida</t>
  </si>
  <si>
    <t>Carta Integra is a fully coated BCTMP board with a coated back,  based on 100 % fresh forest fibres. Carta Integra is suitable for graphical and packaging end uses and it is available in reels and sheets.</t>
  </si>
  <si>
    <t>Carta Integra Carta Integra is a fully coated BCTMP board with a coated back,  based on 100 % fresh forest fibres. Carta Integra is suitable for graphical and packaging end uses and it is available in reels and sheets.</t>
  </si>
  <si>
    <t>Carta Integra</t>
  </si>
  <si>
    <t>Carta Integra is a fully coated BCTMP board with a coated back, based on 100 % fresh forest fibres. Carta Integra is suitable for graphical and packaging end uses and it is available in reels and sheets.</t>
  </si>
  <si>
    <t>Kemiart Brite is a tradional white top kraftliner for retail packages with large colour-printed areas and line pictures with excellent contrast, based on 100 % fresh forest fibres. It is used for corrugated packaging.</t>
  </si>
  <si>
    <t>Kemiart Brite Kemiart Brite is a tradional white top kraftliner for retail packages with large colour-printed areas and line pictures with excellent contrast, based on 100 % fresh forest fibres. It is used for corrugated packaging.</t>
  </si>
  <si>
    <t>Batabak 515 is a fully coated bleached paperboard with uncoated back, based on 100 % fresh forest fibres. Typical end use is cigarette packaging.</t>
  </si>
  <si>
    <t>Batabak 515 Batabak 515 is a fully coated bleached paperboard with uncoated back, based on 100 % fresh forest fibres. Typical end use is cigarette packaging.</t>
  </si>
  <si>
    <t>Batabak 580 is a fully coated bleached paperboard with  a coated back, based on 100 % fresh forest fibres. Typical end use is cigarette packaging.</t>
  </si>
  <si>
    <t>Batabak 580 Batabak 580 is a fully coated bleached paperboard with  a coated back, based on 100 % fresh forest fibres. Typical end use is cigarette packaging.</t>
  </si>
  <si>
    <t>Batabak 510 is a fully coated bleached paperboard with uncoated back, based on 100 % fresh forest fibres. Typical end use is cigarette packaging.</t>
  </si>
  <si>
    <t>Batabak 510 Batabak 510 is a fully coated bleached paperboard with uncoated back, based on 100 % fresh forest fibres. Typical end use is cigarette packaging.</t>
  </si>
  <si>
    <t>Owens-Illinois</t>
  </si>
  <si>
    <t>Glass container</t>
  </si>
  <si>
    <t>355ml carbonated beverage container from Asia-Pacific</t>
  </si>
  <si>
    <t>355ml carbonated beverage container from Europe</t>
  </si>
  <si>
    <t>355ml carbonated beverage container from Latin America</t>
  </si>
  <si>
    <t>355ml carbonated beverage container from North America</t>
  </si>
  <si>
    <t>BillerudKorsnäs</t>
  </si>
  <si>
    <t>BillerudKorsnäs Liquid LC</t>
  </si>
  <si>
    <t>Liquid Packaging Board with the grammages of 272 and 280 aimed for converting to beverage cartons.</t>
  </si>
  <si>
    <t>Chunghwa Picture Tubes Ltd</t>
  </si>
  <si>
    <t>Materials: No changes Process aspects;  The suppliers reduced carbon emissions with optimized the process. 2011 product used SF6 as process gas. 2012 product used NF3 to replace SF6 as process gas to reduce the CO2 emission.</t>
  </si>
  <si>
    <t>Coca-Cola HBC AG</t>
  </si>
  <si>
    <t>Coca-Cola (all packaging and sizes)</t>
  </si>
  <si>
    <t>Coca-Cola soft drink</t>
  </si>
  <si>
    <t>Country corrected from "Greece" to "Switzerland"</t>
  </si>
  <si>
    <t>Coca-Cola soft drink (carbonated non-alcoholic  beverage)</t>
  </si>
  <si>
    <t>Our reduction activities in the whole value chain.</t>
  </si>
  <si>
    <t>Coca-Cola soft drink (carbonated non-alcoholic beverage)</t>
  </si>
  <si>
    <t>Gamesa Corporación Tecnológica, S.A.</t>
  </si>
  <si>
    <t>Wind Turbine G90 2 Megawats</t>
  </si>
  <si>
    <t>Cradle to grave emissions of a Wind Turbine G90 2 Megawats</t>
  </si>
  <si>
    <t>New EPD revision including product changes introduced on last two years. Emissions have decreased 4% from previos EPD verified at year 2013</t>
  </si>
  <si>
    <t>Wind Turbine G114 2 Megawats</t>
  </si>
  <si>
    <t>Cradle to grave emissions of a Wind Turbine G114 2 Megawats. Tower 93 m3ters</t>
  </si>
  <si>
    <t>Wind Turbine G128 5 Megawats</t>
  </si>
  <si>
    <t>Cradle to grave emissions of a Wind Turbine G128 5 Megawats. Hibrid tower 140 meters</t>
  </si>
  <si>
    <t>Wind Turbine G132 5 Megawats</t>
  </si>
  <si>
    <t>Cradle to grave emissions of a Wind Turbine G132 5 Megawats. Metallic tower of 95 meters</t>
  </si>
  <si>
    <t>Hewlett-Packard</t>
  </si>
  <si>
    <t>HP LaserJet Enterprise M4555fskm MFP (note that this product is representative of 61 similar products for which full LCAs were performed)</t>
  </si>
  <si>
    <t>LCA Stage "end-of-life" indicated negative emissions, changed emissions to a negative number</t>
  </si>
  <si>
    <t>HP EliteDisplay E201 20-inch LED Backlit Monitor</t>
  </si>
  <si>
    <t>MIT PAIA</t>
  </si>
  <si>
    <t>HP Compaq LA2206xc 21.5-inch Webcam Monitor</t>
  </si>
  <si>
    <t>HP Compaq LA2405x 24-inch LED Backlit Monitor</t>
  </si>
  <si>
    <t>HP Envy 120 InkJet Printer</t>
  </si>
  <si>
    <t>HP ScanJet 7500 (note that this product is representative of 5 similar products for which full LCAs were performed)</t>
  </si>
  <si>
    <t>Sum of LCA emissions were a factor of 1000 smaller than the total emissions figure, LCA stage emissions were multiplied by 1000; one LCA Stage indicated negative emissions, changed emissions for that stage to a negative number</t>
  </si>
  <si>
    <t>HP Compaq Elite 8300 USDT PC</t>
  </si>
  <si>
    <t>HP Compaq 8200 Elite SFF Business PC</t>
  </si>
  <si>
    <t>HP Compaq Elite 8300 MT PC</t>
  </si>
  <si>
    <t>HP EliteBook Folio 9470m</t>
  </si>
  <si>
    <t>HP EliteBook 8460p Notebook PC</t>
  </si>
  <si>
    <t>HP EliteBook 8570w Mobile Workstation</t>
  </si>
  <si>
    <t>Herman Miller</t>
  </si>
  <si>
    <t>Consumer Durables, Household and Personal Products</t>
  </si>
  <si>
    <t>Embody Chair</t>
  </si>
  <si>
    <t>Office Seating</t>
  </si>
  <si>
    <t>TRACI 2.1</t>
  </si>
  <si>
    <t>Canvas Wood Lateral</t>
  </si>
  <si>
    <t>Office Storage</t>
  </si>
  <si>
    <t>Canvas Wood Pedestal 2016</t>
  </si>
  <si>
    <t>Canvas Wood Tower</t>
  </si>
  <si>
    <t>New Aeron Chair</t>
  </si>
  <si>
    <t>Caper Stacking Chair</t>
  </si>
  <si>
    <t>Aeron Chair</t>
  </si>
  <si>
    <t>Mirra 2 Chair</t>
  </si>
  <si>
    <t>Sayl Work Chair, Suspension Back</t>
  </si>
  <si>
    <t>Setu Multipurpose Chair with Lyris 2</t>
  </si>
  <si>
    <t>Setu Multipurpose chair with Lyris 2</t>
  </si>
  <si>
    <t>Celle Chair</t>
  </si>
  <si>
    <t>Aeron Work Stool</t>
  </si>
  <si>
    <t>Canvas Wood Credenza 2016</t>
  </si>
  <si>
    <t>BT Group</t>
  </si>
  <si>
    <t>Diversified Telecommunication Services</t>
  </si>
  <si>
    <t>Graphite 2500 DECT</t>
  </si>
  <si>
    <t>A Digital Enhanced Cordless Telecommunications (DECT) phone</t>
  </si>
  <si>
    <t>Home Hub 2.0</t>
  </si>
  <si>
    <t>A wireless gateway router providing wireless internet access in domestic properties (a final product).</t>
  </si>
  <si>
    <t>Home Hub 3.0</t>
  </si>
  <si>
    <t>Vision+ box</t>
  </si>
  <si>
    <t>A Freeview box and digital TV recorder in a single unit</t>
  </si>
  <si>
    <t>Cabot Corporation</t>
  </si>
  <si>
    <t>Carbon Black</t>
  </si>
  <si>
    <t>Metric ton of carbon black (all grades produced at all manufacturing locations)</t>
  </si>
  <si>
    <t>Canon Inc.</t>
  </si>
  <si>
    <t>Multi Function Printer</t>
  </si>
  <si>
    <t>Canon Multi Function Printers produce easily copy, scan and print important documents in a convenient, easy to use machine.</t>
  </si>
  <si>
    <t>M. Env. Japan</t>
  </si>
  <si>
    <t>Multi Function Printer with a built-in facsimile</t>
  </si>
  <si>
    <t>Canon Multi Function Printers produce easily copy, scan, fax and print important documents in a convenient, easy to use machine.</t>
  </si>
  <si>
    <t>Digital camera</t>
  </si>
  <si>
    <t>Single Lens Reflex camera system</t>
  </si>
  <si>
    <t>The Canon EOS Camera System is the most complete Single Lens Reflex (SLR) camera system in the world. Whether you are a beginner or advanced professional looking for a digital camera, the EOS System takes your photography to the next level.</t>
  </si>
  <si>
    <t>The result of promoting the following activities mainly; Promoting Modal Shifts from road and air transportation to a combination of ocean and rail, which have a lower environmental impact.</t>
  </si>
  <si>
    <t>Cargill</t>
  </si>
  <si>
    <t>Ingeo--biopolymer (polylactid) made from corn starch</t>
  </si>
  <si>
    <t>Ingeo</t>
  </si>
  <si>
    <t>AVK</t>
  </si>
  <si>
    <t>Trading Companies &amp; Distributors</t>
  </si>
  <si>
    <t>Series 29/388 Squat Hydrant</t>
  </si>
  <si>
    <t>Gas Product - Small 555 series cast iron softseal valve, PN16. This series 555 softseal valve is a double-faced, resilient seat wedge gate valve. It is designed primarily for the isolation of natural gas and towns gas. Kitemark approved for GIS/V7 part 1.</t>
  </si>
  <si>
    <t>A reduction of emissions is observed at the "Assembly and finishing of product" stage of the lifecycle. This is the result of a reduction in scope 1 and 2 emissions at Bryan Donkin Valves Ltd where this product is assembled.</t>
  </si>
  <si>
    <t>Series 555/300 Gate Valve</t>
  </si>
  <si>
    <t>The series 555 cast iron softseal valve, PN16, is a double-faced, resilient seat wedge gate valve. It is designed primarily for the isolation of natural gas and towns gas. Kitemark approved for GIS/V7 part 1.</t>
  </si>
  <si>
    <t>Series 21/50 Gate Valve</t>
  </si>
  <si>
    <t>The series 21/50 is a resilient seat gate valve to BS EN 1074-2 / BS 5163-1,(ductile iron) for isolation purposes, suitable for use with water and neutral liquids (sewage) to a maximum temperature of up to +70°C.</t>
  </si>
  <si>
    <t>Series 202/31 Repair Clamp</t>
  </si>
  <si>
    <t>The series 202/31 Supacollar is a multiple band repair clamp, for all ferrous pipes, PVC and AC.</t>
  </si>
  <si>
    <t>Pacific Coast Producers</t>
  </si>
  <si>
    <t>See attached sheet</t>
  </si>
  <si>
    <t>Canned tomato products</t>
  </si>
  <si>
    <t>Shaw Industries Group, Inc.</t>
  </si>
  <si>
    <t>Ecoworx Carpet Tile with Shaw's Eco Solution Q Nylon 6 face fiber</t>
  </si>
  <si>
    <t>Life Cycle Assessment for this product has been updated to 1) align methodology and scope/boundaries with US based Flooring Product Category Rules, and 2) to incorporate the latest available data tables for TRACI impact categories - including GHG.</t>
  </si>
  <si>
    <t>Retal</t>
  </si>
  <si>
    <t>Lithuania</t>
  </si>
  <si>
    <t>PET preforms for bottles</t>
  </si>
  <si>
    <t>PET preforms are dedicated for production of plastic bottles which are formed by using the blow moulding technology. Producers of soft drinks, mineral water, juices, beer and edible oils use this safe and handly PET packing for their products.</t>
  </si>
  <si>
    <t>Emission reduction activities.</t>
  </si>
  <si>
    <t>Casio Computer Co., Ltd.</t>
  </si>
  <si>
    <t>Page Printer SPEEDIA N3600</t>
  </si>
  <si>
    <t>EcoLeaf</t>
  </si>
  <si>
    <t>SPEEDIA N3600</t>
  </si>
  <si>
    <t>Page Printer</t>
  </si>
  <si>
    <t>Compañía Española de Petróleos, S.A.U. CEPSA</t>
  </si>
  <si>
    <t>Energy</t>
  </si>
  <si>
    <t>Oil, Gas &amp; Consumable Fuels</t>
  </si>
  <si>
    <t>Lineal Alkyl Bencene (LAB)</t>
  </si>
  <si>
    <t>(i) LAB produced in facilities of Brazil(ii) Production Emissions given per tonne of LAB</t>
  </si>
  <si>
    <t>Footprint %Change corrected to "not provided", consistent with company's explanation</t>
  </si>
  <si>
    <t>(i) LAB produced in facilities of Puente Mayorga (ii) Production Emissions given per tonne of LAB</t>
  </si>
  <si>
    <t>SunPower Corporation</t>
  </si>
  <si>
    <t>E - Series Solar Panels (SPR-327NE-WHT-D AR modules)</t>
  </si>
  <si>
    <t>Motorola Mobility</t>
  </si>
  <si>
    <t>Droid Razr</t>
  </si>
  <si>
    <t>Innolux Corporation</t>
  </si>
  <si>
    <t>50” TFT-LCD TV module which consisted of the following main components: PCBA, converter, TFT-LCD panel, LED backlight</t>
  </si>
  <si>
    <t>Sanden</t>
  </si>
  <si>
    <t>Can/Bottle vending machine  -30Selections  -Cooling / warming  - R744 Heat Pump Refrigeration System  - LED Lighting</t>
  </si>
  <si>
    <t>Energy saving in operation</t>
  </si>
  <si>
    <t>Vending Machine</t>
  </si>
  <si>
    <t>Can/Bottle vending machine -30 Selections- Cooling / Warming -  R744 Heat Pump Refrigeration System - LED Lighting</t>
  </si>
  <si>
    <t>35% reduction in "Usage (5 years)" due to Energy Saving in operation  26% reduction in "Disposal"</t>
  </si>
  <si>
    <t>Corrected product from "Vevding" to "Vending"</t>
  </si>
  <si>
    <t>Can/Bottle vending machine - 30 Selections, Cooling / Warming, Heat Pump Refrigeration System, LED Lighting</t>
  </si>
  <si>
    <t>30% reduction in "Usage" due to energy saving in operation.</t>
  </si>
  <si>
    <t>Crimidesa</t>
  </si>
  <si>
    <t>Sodium sulphate</t>
  </si>
  <si>
    <t>sodium sulphate</t>
  </si>
  <si>
    <t>Total CO2 converted from ton to kg (unit was specified by company)</t>
  </si>
  <si>
    <t>Less production</t>
  </si>
  <si>
    <t>Cisco Systems, Inc.</t>
  </si>
  <si>
    <t>IP Phone</t>
  </si>
  <si>
    <t>Small Rack Mount Switch</t>
  </si>
  <si>
    <t>Perfection Bakeries Inc.</t>
  </si>
  <si>
    <t>Food &amp; Staples Retailing</t>
  </si>
  <si>
    <t>Walmart Brand Products</t>
  </si>
  <si>
    <t>Walmart Brand Product Emissions (Reported in kg/1000 units)  Honey Oatmeal Bread, 24oz  Yeasty Rolls, 17oz  Soft Wheat Roll, 17oz  English Muffin Toasting Bread, 20oz  9-Grain Bread, 22oz</t>
  </si>
  <si>
    <t>Walmart Brand Product Emissions (Reported in kg/1000 units)  12-Grain Bread, Natural Wheat Bread, Honey Oatmeal Bread, Yeasty Rolls, and Soft Wheat Rolls</t>
  </si>
  <si>
    <t>Walmart Brand Product Emissions (Reported in kg CO2e/lb units)  12-Grain Bread, Honey Oatmeal Bread, Yeasty Dinner Rolls, Seeded Rye Bread, Pumpernickel Bread</t>
  </si>
  <si>
    <t>CJ Cheiljedang</t>
  </si>
  <si>
    <t>GMP (5'-Guanylate)</t>
  </si>
  <si>
    <t>Flavor enhancer</t>
  </si>
  <si>
    <t>We optimize our production process to maximize productivity and maximize facility utilization efficiency (air compressors / coolers, etc.).? Note : Revision of 2016 SKU unit notation  - Before Change : kg  - After Change : Ton</t>
  </si>
  <si>
    <t>Converted stage CO2e figures in SM32b from ton to kg (consistent with product level submission)</t>
  </si>
  <si>
    <t>I&amp;G (5'-Ribonucleotide)</t>
  </si>
  <si>
    <t>IMP (5'-Inosinate)</t>
  </si>
  <si>
    <t>L-Arginine</t>
  </si>
  <si>
    <t>Food grade amino acid</t>
  </si>
  <si>
    <t>We optimize our production process to maximize productivity and maximize facility utilization efficiency (air compressors / coolers, etc.).</t>
  </si>
  <si>
    <t>MSG (Monosodium Glutamate)</t>
  </si>
  <si>
    <t>SUGAR</t>
  </si>
  <si>
    <t>Food Ingredients</t>
  </si>
  <si>
    <t>CONTRAF-NICOTEX-TOBACCO GmbH</t>
  </si>
  <si>
    <t>Tobacco</t>
  </si>
  <si>
    <t>Nicotine</t>
  </si>
  <si>
    <t>Nicotine (i) 1 kg of nicotine (ii) requires further processing and transformation by third party.</t>
  </si>
  <si>
    <t>(i) reduced output (ii) higher electricity consuption</t>
  </si>
  <si>
    <t>Clariant AG</t>
  </si>
  <si>
    <t>Organic pigments. PCF value for organic pigments, cradle to gate</t>
  </si>
  <si>
    <t>PCF value for metal and effect pigments, cradle to gate</t>
  </si>
  <si>
    <t>Organic Pigments</t>
  </si>
  <si>
    <t>Product Carbon Footprint for organic pigments, cradle to gate calculation.</t>
  </si>
  <si>
    <t>Product carbon footprint for organic pigments, cradle to gate calculation</t>
  </si>
  <si>
    <t>De-icing fluids</t>
  </si>
  <si>
    <t>De-icing on-site recycling at airport</t>
  </si>
  <si>
    <t xml:space="preserve">Exolit ammonium polyphosphate	</t>
  </si>
  <si>
    <t>Non-halogenated flame retardants</t>
  </si>
  <si>
    <t xml:space="preserve">Exolit OP phosphinates	</t>
  </si>
  <si>
    <t xml:space="preserve">Sunliquid	</t>
  </si>
  <si>
    <t>Advanced biofuels: ethanol from wheat straw</t>
  </si>
  <si>
    <t>JEC/BIOGRACE</t>
  </si>
  <si>
    <t>SGD Group</t>
  </si>
  <si>
    <t>Household &amp; Personal Products</t>
  </si>
  <si>
    <t>Personal Products</t>
  </si>
  <si>
    <t>Verre Infini, perfumery glass made only with domestic glass from segregation. Middle bottle weighing 100g</t>
  </si>
  <si>
    <t>Perfumery specific glass. Middle bottle weighing 100g</t>
  </si>
  <si>
    <t>Interface, Inc.</t>
  </si>
  <si>
    <t>Interface United States carpet tile (The average square meter of carpet tile sold as Cool Carpet by our Interface business in the United States)</t>
  </si>
  <si>
    <t>A product mix with lower average face weight and higher recycled content, combined with a change in calculation methodology for End of Life impacts, resulted in a decrease in emissions per unit.</t>
  </si>
  <si>
    <t>Interface US carpet</t>
  </si>
  <si>
    <t>Square meter of Interface carpet tile manufactured in the United States</t>
  </si>
  <si>
    <t>Slightly higher yarn weight and higher energy use were offset by increased recycled yarn content and use of renewable electricity.</t>
  </si>
  <si>
    <t>Interface Brazil Carpet</t>
  </si>
  <si>
    <t>Square meter of Interface carpet tile sold in Brazil</t>
  </si>
  <si>
    <t>Footprint %Change flipped from "+" to "-", consistent with company's explanation</t>
  </si>
  <si>
    <t>Interface Canada Carpet</t>
  </si>
  <si>
    <t>Square meter of Interface carpet tile sold in Canada</t>
  </si>
  <si>
    <t>Interface Global LVT</t>
  </si>
  <si>
    <t>Square meter of Interface LVT sold globally</t>
  </si>
  <si>
    <t>Interface EMEAI carpet tile (The average square meter of carpet tile sold as Cool Carpet by our Interface business in EMEAI)</t>
  </si>
  <si>
    <t>A product mix with lower average face weight and energy efficiencies from plant consolidation, combined with a change in calculation methodology for End of Life impacts, resulted in a decrease in emissions per unit.</t>
  </si>
  <si>
    <t>Interface EMEA Carpet</t>
  </si>
  <si>
    <t>Square meter of Interface carpet tile sold in Europe, the Middle East or Africa</t>
  </si>
  <si>
    <t>increase in raw material use</t>
  </si>
  <si>
    <t>Interface Thailand carpet tile (The average square meter of carpet tile sold as Cool Carpet by our Interface business in Southeast Asia)</t>
  </si>
  <si>
    <t>A product mix with higher average face weight, an increased use of Nylon 6, and increased energy use were offset by a change in calculation methodology for End of Life impacts resulting in a net decrease in emissions per unit.</t>
  </si>
  <si>
    <t>Interface Asia carpet</t>
  </si>
  <si>
    <t>Square meter of Interface carpet tile manufactured in Thailand</t>
  </si>
  <si>
    <t>Slightly higher yarn weight was offset by significantly higher recycled yarn content.</t>
  </si>
  <si>
    <t>Interface Thailand Carpet</t>
  </si>
  <si>
    <t>Square meter of Interface carpet tile sold in SE Asia, Japan, Korea or India</t>
  </si>
  <si>
    <t>Interface Australia carpet tile (The average square meter of carpet tile sold as Cool Carpet by our Interface business in Australia)</t>
  </si>
  <si>
    <t>A product mix with higher average face weight and changes in import mix resulting from a fire at our manufacturing facility were offset by a change in calculation methodology for End of Life impacts resulting in a net decrease in emissions per unit.</t>
  </si>
  <si>
    <t>Interface Australia Carpet</t>
  </si>
  <si>
    <t>Square meter of Interface carpet tile sold in Australia</t>
  </si>
  <si>
    <t>Corrected "Methods" field to "ISO", as per company's other disclosures</t>
  </si>
  <si>
    <t>Square meter of Interface carpet  tile sold in Australia</t>
  </si>
  <si>
    <t>Interface Europe carpet</t>
  </si>
  <si>
    <t>Square meter of Interface carpet tile manufactured in Europe</t>
  </si>
  <si>
    <t>Interface Europe Carpet</t>
  </si>
  <si>
    <t>Square meter of Interface carpet tile sold in Europe, Middle East or Africa</t>
  </si>
  <si>
    <t>Increase due to change in emission factor used</t>
  </si>
  <si>
    <t>Interface Asia Carpet</t>
  </si>
  <si>
    <t>Square meter of Interface carpet tile sold in Asia (excluding China)</t>
  </si>
  <si>
    <t>increased recycled yarn content</t>
  </si>
  <si>
    <t>Interface Americas Carpet</t>
  </si>
  <si>
    <t>Square meter of Interface carpet tile sold in the United States, Canada or Latin America</t>
  </si>
  <si>
    <t>slight increase in raw material use</t>
  </si>
  <si>
    <t>Square meter of Interface carpet tile sold in the United States or Latin America, excluding Brazil</t>
  </si>
  <si>
    <t>Interface China Carpet</t>
  </si>
  <si>
    <t>Square meter of Interface carpet tile sold in China</t>
  </si>
  <si>
    <t>Increase due to change in disposal methodology used in modeling</t>
  </si>
  <si>
    <t>Raizen</t>
  </si>
  <si>
    <t>Ethanol. In addition to its use as fuel (in vehicles), ethanol is an input to the food, chemical and cosmetic industries.</t>
  </si>
  <si>
    <t>Coca-Cola Enterprises, Inc.</t>
  </si>
  <si>
    <t>Coca-Cola 300ml can</t>
  </si>
  <si>
    <t>Coke Zero 330 ml glass bottle</t>
  </si>
  <si>
    <t>Coke Zero 500ml PET</t>
  </si>
  <si>
    <t>Coke Zero- 2 litre plastic bottle</t>
  </si>
  <si>
    <t>Oasis Summer Fruits  - 375ml glass</t>
  </si>
  <si>
    <t>Oasis Summer Fruits - 500ml plastic bottle</t>
  </si>
  <si>
    <t>Coca-Cola 300ml glass bottle</t>
  </si>
  <si>
    <t>Coca-Cola 500ml plastic bottle</t>
  </si>
  <si>
    <t>Coca-Cola 2 litre plastic bottle</t>
  </si>
  <si>
    <t>Diet Coke 300ml can</t>
  </si>
  <si>
    <t>Diet Coke 330ml glass bottle</t>
  </si>
  <si>
    <t>Diet Coke 500 ml plastic bottle</t>
  </si>
  <si>
    <t>Diet Coke - 2 Litre Plastic Bottle</t>
  </si>
  <si>
    <t>Coke Zero 300ml can</t>
  </si>
  <si>
    <t>Compal Electronics</t>
  </si>
  <si>
    <t>Netbook (SKU: High efficient CPU.10.1-inch LED backlight)</t>
  </si>
  <si>
    <t>CNX Resources</t>
  </si>
  <si>
    <t>Natural Gas</t>
  </si>
  <si>
    <t>Please note that this factor is representative of our total emissions and natural gas production profile. It is not strictly based upon products sold to NRG.</t>
  </si>
  <si>
    <t>Trinseo LLC</t>
  </si>
  <si>
    <t>Plastics</t>
  </si>
  <si>
    <t>Product weight inferred from company's 2016 reporting</t>
  </si>
  <si>
    <t>Latex</t>
  </si>
  <si>
    <t>Rubber</t>
  </si>
  <si>
    <t>Binders</t>
  </si>
  <si>
    <t>Tennant Company</t>
  </si>
  <si>
    <t>T300</t>
  </si>
  <si>
    <t>Walk-behind, battery-powered, scrubber-drier</t>
  </si>
  <si>
    <t>Barilla Holding SpA</t>
  </si>
  <si>
    <t>Italy</t>
  </si>
  <si>
    <t>Pasta produced in United States</t>
  </si>
  <si>
    <t>Durum wheat semolina dried Pasta made by durum semolina and water, with an humidity content of about 13%. It is produced and distributed in United States</t>
  </si>
  <si>
    <t>- Change in metodology (use of the new PCR 2010:01 version 2.0 2013-07-22) - Use of specific energy mix for USA - Use of specific data about packaging material</t>
  </si>
  <si>
    <t>The increase is mainly due to packaging production process because primary data are used instead of generic data.</t>
  </si>
  <si>
    <t>Sum of LCA emissions were a factor of 1000 larger than the total emissions figure, LCA stage emissions were divided by 1000</t>
  </si>
  <si>
    <t>Pesto alla Genovese sauce</t>
  </si>
  <si>
    <t>Pesto sauces, branded Barilla, are produced in an owned plant located in Rubbiano (Italy).The product is sold in package of 190 grams jar,</t>
  </si>
  <si>
    <t>Pasta produced in Italy (local consumption)</t>
  </si>
  <si>
    <t>Durum wheat semolina dried Pasta made by durum semolina and water, with an humidity content of about 13%. It is produced and distributed in Italy</t>
  </si>
  <si>
    <t>- Change in metodology (use of the new PCR 2010:01 version 2.0 2013-07-22) - Use of specific energy mix for Italy - Use of specific data about packaging material</t>
  </si>
  <si>
    <t>The decrease is mainly due to raw material production because of the durum wheat yield increased respect to the previous data</t>
  </si>
  <si>
    <t>Pasta produced in Italy (for export)</t>
  </si>
  <si>
    <t>Durum wheat semolina dried Pasta made by durum semolina and water, with an humidity content of about 13%. It is produced in Italy and distributed all over the world.</t>
  </si>
  <si>
    <t>The decrease is mainly due to: - raw material production because of the durum wheat yield increased respect to the previous data - Transportation because specific data are used</t>
  </si>
  <si>
    <t>Pasta produced in Greece</t>
  </si>
  <si>
    <t>Durum wheat semolina dried Pasta made by durum semolina and water, with an humidity content of about 13%. It is produced and distributed in Greece.</t>
  </si>
  <si>
    <t>- Change in metodology (use of the new PCR 2010:01 version 2.0 2013-07-22) - Use of specific energy mix for Greece - Use of specific data about packaging material</t>
  </si>
  <si>
    <t>The increase is mainly due to electricity use in production process because the emission factor of the energy mix increases respect to the previous data.</t>
  </si>
  <si>
    <t>Pasta produced in Turkey</t>
  </si>
  <si>
    <t>Durum wheat semolina dried Pasta made by durum semolina and water, with an humidity content of about 13%. It is produced and distributed in Turkey.</t>
  </si>
  <si>
    <t>- Change in metodology (use of the new PCR 2010:01 version 2.0 2013-07-22) - Use of specific energy mix for Turkey - Use of specific data about packaging material</t>
  </si>
  <si>
    <t>The increase is mainly due to raw material production because of the durum wheat yield decreases respect to the previous data</t>
  </si>
  <si>
    <t>Crisp’n light 7 grains</t>
  </si>
  <si>
    <t>Crackerbreads,branded Wasa, produced in Germany and sold in the United States.</t>
  </si>
  <si>
    <t>Light rye</t>
  </si>
  <si>
    <t>Crispbread, branded Wasa, produced in Germany and sold in the United States.</t>
  </si>
  <si>
    <t>Major contribution to change is the use of specific data on product transport (use of specific data)</t>
  </si>
  <si>
    <t>Light Rye</t>
  </si>
  <si>
    <t>Multi grain</t>
  </si>
  <si>
    <t>Crispbread, branded Wasa, produced in Germany and sold in the United States</t>
  </si>
  <si>
    <t>Multi Grain</t>
  </si>
  <si>
    <t>Durum wheat semolina pasta in paperboard box (produced in United States)</t>
  </si>
  <si>
    <t>Dry semolina pasta is made from durum wheat and water and is produced by extrusion or lamination and then a drying process.The pasta production process does not require additives and preservatives:it is the drying process that guarantees the conservation.</t>
  </si>
  <si>
    <t>The increase is mainly due to a variation in durum wheat yield.</t>
  </si>
  <si>
    <t>Bumble Bee Foods LLC</t>
  </si>
  <si>
    <t>5 oz can whitemeat tuna</t>
  </si>
  <si>
    <t>5 oz can lightmeat tuna</t>
  </si>
  <si>
    <t>Stonyfield Farm Inc</t>
  </si>
  <si>
    <t>This is the average footprint of the 31 products we provided Walmart in 2012. The unit is in kg CO2e/tonne of product.</t>
  </si>
  <si>
    <t>Average SKU</t>
  </si>
  <si>
    <t>Average SKU sold to Walmart in 2013</t>
  </si>
  <si>
    <t>Tata Steel Europe</t>
  </si>
  <si>
    <t>Finished cold rolled coil</t>
  </si>
  <si>
    <t>Hot Dip Galvanised Coil</t>
  </si>
  <si>
    <t>Hot rolled coil</t>
  </si>
  <si>
    <t>Ajinomoto Co.Inc.</t>
  </si>
  <si>
    <t>L-Lysine Monohydrochloride(For Feed)</t>
  </si>
  <si>
    <t>Nutritional reinforcement goods for stockbreeding feed. Essential amino-acid.</t>
  </si>
  <si>
    <t>CFP Japan</t>
  </si>
  <si>
    <t>Feed-use amino acid Nutritional reinforcement goods for stockbreeding feed. Essential amino-acid.</t>
  </si>
  <si>
    <t>HON-DASHI(R)</t>
  </si>
  <si>
    <t>Manufacture of basic dried bonito flake ingredients (seasoning)</t>
  </si>
  <si>
    <t>Knorr(R) Cup Soup Tsubu Tappuri Corn Cream</t>
  </si>
  <si>
    <t>Freeze-dried soup</t>
  </si>
  <si>
    <t>Amino acid for food additives</t>
  </si>
  <si>
    <t>Lemon and Basil Fried Chicken</t>
  </si>
  <si>
    <t>Frozen foods</t>
  </si>
  <si>
    <t>L-Glutamine</t>
  </si>
  <si>
    <t>L-Isoleucine</t>
  </si>
  <si>
    <t>L-leucine</t>
  </si>
  <si>
    <t>L-Valine</t>
  </si>
  <si>
    <t>Masako Ayam</t>
  </si>
  <si>
    <t>Indonesian dried seasoning</t>
  </si>
  <si>
    <t>Mentsuyu</t>
  </si>
  <si>
    <t>Liquid seasoning</t>
  </si>
  <si>
    <t>AGF Blendy Stick Cafe au Lait</t>
  </si>
  <si>
    <t>Coffee mixes</t>
  </si>
  <si>
    <t>Monosodium L-Glutamate</t>
  </si>
  <si>
    <t>Nabe Cube(R) Toridashi Umashio</t>
  </si>
  <si>
    <t>Cubed seasoning</t>
  </si>
  <si>
    <t>Rosdee Pork</t>
  </si>
  <si>
    <t>Thai dried seasoning</t>
  </si>
  <si>
    <t>Aji-ngon Pork</t>
  </si>
  <si>
    <t>Vietnamese dried seasoning</t>
  </si>
  <si>
    <t>Ajinomoto KK Consomme(Granules)</t>
  </si>
  <si>
    <t>Granules tiped Consomme seasoning</t>
  </si>
  <si>
    <t>Ajinomoto KK Shirogayu 250g</t>
  </si>
  <si>
    <t>Retort-pouched rice foods</t>
  </si>
  <si>
    <t>Aspartame</t>
  </si>
  <si>
    <t>Sweetner made from amino acids</t>
  </si>
  <si>
    <t>Cook Do(R) Hoikoro</t>
  </si>
  <si>
    <t>Chinese taste liquid-based seasoning</t>
  </si>
  <si>
    <t>Cook Do(R) kyo-no Ozara Butabara Daikon</t>
  </si>
  <si>
    <t>Japanese taste liquid-based seasoning</t>
  </si>
  <si>
    <t>Di-sodium 5'-Inosinate</t>
  </si>
  <si>
    <t>Kind of nucleic acid for food additives</t>
  </si>
  <si>
    <t>Agraz</t>
  </si>
  <si>
    <t>Diced tomato</t>
  </si>
  <si>
    <t>Diced tomato is produced from fresh tomato specially selected for this product in the fields and by color sorting and selection by labour.Tomato is cut in dices and blended with a juice to get the requested brix</t>
  </si>
  <si>
    <t>Tomato fibre</t>
  </si>
  <si>
    <t>Tomato paste</t>
  </si>
  <si>
    <t>Tomato paste is produced from fresh tomato unloaded, crushed,passing through pulper finisher to remove skins and sedes, evaporated using vacuum and temperatura sterilized and packed in asseptic bags</t>
  </si>
  <si>
    <t>Tomato powder</t>
  </si>
  <si>
    <t>Martin Bauer GmbH</t>
  </si>
  <si>
    <t>Peppermint tea infusion</t>
  </si>
  <si>
    <t>peppermint Infusion per Cup (= 2gram)</t>
  </si>
  <si>
    <t>Peppermint Infusion per Cup = 2gram</t>
  </si>
  <si>
    <t>Adjusted GICS to make consistent with Martin Bauer GmbH's 2014 reporting</t>
  </si>
  <si>
    <t>Mpact Limited</t>
  </si>
  <si>
    <t>PET preforms</t>
  </si>
  <si>
    <t>PET Preforms</t>
  </si>
  <si>
    <t>Times Microwave Systems</t>
  </si>
  <si>
    <t>Cable of LMR-195-LLPL</t>
  </si>
  <si>
    <t>Cable</t>
  </si>
  <si>
    <t>LMR-195-LLPL</t>
  </si>
  <si>
    <t>EICC Tool</t>
  </si>
  <si>
    <t>Delivered quantity was increased 30% in Year 2013 .</t>
  </si>
  <si>
    <t>Coaxial Cable and Cable assembly  LMR-195-LLPL</t>
  </si>
  <si>
    <t>Delivered cable quantity was increased 15% in Y2014.</t>
  </si>
  <si>
    <t>Humanscale Corporation</t>
  </si>
  <si>
    <t>Float Table Top &amp; Base</t>
  </si>
  <si>
    <t>Smart Chair</t>
  </si>
  <si>
    <t>Daikin Industries, Ltd.</t>
  </si>
  <si>
    <t>Residential Air Conditioner</t>
  </si>
  <si>
    <t>Based on Daikin standards for 2.8-kW class residential air conditioners. The seasonal power consumption is calculated in accordance with the standard of the Japanese Industrial Standards (JIS).</t>
  </si>
  <si>
    <t>Adjusted GICS to be consistent with Daikin's reporting in other years</t>
  </si>
  <si>
    <t>The air-conditioner for residence</t>
  </si>
  <si>
    <t>Commercial Air Conditioner</t>
  </si>
  <si>
    <t>The air-conditioner for office building.</t>
  </si>
  <si>
    <t>Light commercial Air Conditioner</t>
  </si>
  <si>
    <t>The air-conditioner for store building</t>
  </si>
  <si>
    <t>Daimler AG</t>
  </si>
  <si>
    <t>Mercedes-Benz A-Class</t>
  </si>
  <si>
    <t>Passenger Car</t>
  </si>
  <si>
    <t>Total CO2e converted from ton to kg (consistent with 2016 products)</t>
  </si>
  <si>
    <t>Mercedes-Benz CLS-Class</t>
  </si>
  <si>
    <t>Mercedes-Benz E-Class BlueTEC Hybrid</t>
  </si>
  <si>
    <t>Mercedes-Benz GLA-Class</t>
  </si>
  <si>
    <t>Mercedes-Benz GLK-Class</t>
  </si>
  <si>
    <t>Mercedes-Benz SL-Class</t>
  </si>
  <si>
    <t>Mercedes-Benz A-Class (A 180 BlueEFFICIENCY)</t>
  </si>
  <si>
    <t>Mercedes-Benz B-Class (B 180 BlueEFFICIENCY)</t>
  </si>
  <si>
    <t>Mercedes-Benz B-Class Electric Drive (B 250 e)</t>
  </si>
  <si>
    <t>Passengercar, B 250 e, electricity from hydro power</t>
  </si>
  <si>
    <t>Mercedes-Benz C-Class (C 180)</t>
  </si>
  <si>
    <t>Mercedes-Benz C-Class (C 250)</t>
  </si>
  <si>
    <t>Mercedes-Benz B-Class</t>
  </si>
  <si>
    <t>Mercedes-Benz C-Class Plug-In Hybrid (C 350 e)</t>
  </si>
  <si>
    <t>Passengercar, C 350 e, electricity from hydro power</t>
  </si>
  <si>
    <t>Mercedes-Benz CLA (CLA 180)</t>
  </si>
  <si>
    <t>Mercedes-Benz CLS (350 BlueEFFICIENCY)</t>
  </si>
  <si>
    <t>Mercedes-Benz E-Class (E 200)</t>
  </si>
  <si>
    <t>Mercedes-Benz E-Class (E 220 d (Estate))</t>
  </si>
  <si>
    <t>Mercedes-Benz E-Class (E 220 d)</t>
  </si>
  <si>
    <t>Mercedes-Benz E-Class Plug-In Hybrid (E 350 e)</t>
  </si>
  <si>
    <t>Passengercar, E 350 e, electricity from hydro power</t>
  </si>
  <si>
    <t>Mercedes-Benz GLA (GLA 200)</t>
  </si>
  <si>
    <t>Mercedes-Benz GLC (220 d 4MATIC)</t>
  </si>
  <si>
    <t>Mercedes-Benz GLC Plug-In Hybrid (GLC 350 e 4MATIC)</t>
  </si>
  <si>
    <t>Passengercar, GLC 350 e 4MATIC, electricity from hydro power</t>
  </si>
  <si>
    <t>Mercedes-Benz C-Class</t>
  </si>
  <si>
    <t>Mercedes-Benz GLE (GLE 500 4MATIC)</t>
  </si>
  <si>
    <t>Mercedes-Benz GLE Plug-In Hybrid - GLE 500 e 4MATIC</t>
  </si>
  <si>
    <t>Passengercar, GLE 500 e 4MATIC, electricity from hydro power</t>
  </si>
  <si>
    <t>Mercedes-Benz S-Class (S 500)</t>
  </si>
  <si>
    <t>Mercedes-Benz S-Class Hybrid (S 300 BlueTEC HYBRID)</t>
  </si>
  <si>
    <t>Mercedes-Benz S-Class Hybrid (S 400 h)</t>
  </si>
  <si>
    <t>Mercedes-Benz S-Class Plug-In Hybrid (S 500 e)</t>
  </si>
  <si>
    <t>Passengercar, S 500 e, electricity from hydro power</t>
  </si>
  <si>
    <t>Mercedes-Benz SL (SL 350)</t>
  </si>
  <si>
    <t>Mercedes-Benz SLC (SLK 200 BlueEFFICIENCY)</t>
  </si>
  <si>
    <t>Mercedes-Benz C-Class e</t>
  </si>
  <si>
    <t>Mercedes-Benz E-Class Saloon</t>
  </si>
  <si>
    <t>Mercedes-Benz M-Class - Passenger Car</t>
  </si>
  <si>
    <t>Product and total CO2e from SM3.2b; total CO2e converted from ton to kg (consistent with 2016 products)</t>
  </si>
  <si>
    <t>Mercedes-Benz S-Class</t>
  </si>
  <si>
    <t>Mercedes-Benz B-Class electric drive</t>
  </si>
  <si>
    <t>Mercedes-Benz CLA-Class</t>
  </si>
  <si>
    <t>Danone</t>
  </si>
  <si>
    <t>Set yoghourt</t>
  </si>
  <si>
    <t>Drink yoghourt</t>
  </si>
  <si>
    <t>Plain Water (SKU: Bonafont 1L film bottle)</t>
  </si>
  <si>
    <t>BONAFONT NATURAL 6000 ML X2 FILM 84 (6L RPET Bottle)_54742</t>
  </si>
  <si>
    <t>Plain water bottle of a 6 liters capacity produced and sold in Mexico. The bottle is made of 100% rPET. top SKU of Bonafont volumes sold to Walmart. represent 9% of the volumes.</t>
  </si>
  <si>
    <t>DANONE MPCK STRAWBERRY 1960G (8X245G)_87121</t>
  </si>
  <si>
    <t>ABA Strawberry drink yoghourt produced and sold in Mexico. A consumer unit contains 245g. This SKU contains 8 pack; top SKU of Danone Mexico volumes sold to Walmart. represent 7% of the volumes.</t>
  </si>
  <si>
    <t>SILHOUETTE ST/PE/RA/BL 100GX16_14967</t>
  </si>
  <si>
    <t>Silhouette stirred yoghouort produced and sold in Canada. A consumer unit contains 100g. This SKU contains 16 pots. top SKU of Danone canada volumes sold to Walmart. represent 4% of the volumes.</t>
  </si>
  <si>
    <t>Activia STR/PCH/BLU 24X4OZ CLUB_67740</t>
  </si>
  <si>
    <t>Activia Strawberry/ Peach /Blueberry stirred yoghourt produced and sold in the US. A consumer unit contains 113,4g.This reference is sold by 24. top SKU of Danone US volumes sold to Walmart. represent 3% of the volumes.</t>
  </si>
  <si>
    <t>Air Liquide</t>
  </si>
  <si>
    <t>Argon</t>
  </si>
  <si>
    <t>Argon gas (cylinders)</t>
  </si>
  <si>
    <t>performance improvement of ASU and liquid transport</t>
  </si>
  <si>
    <t>Total CO2 emission corrected from gram to kg according to company's specification of SKU</t>
  </si>
  <si>
    <t>Nitrogen</t>
  </si>
  <si>
    <t>Nitrogen gas(cylinders)</t>
  </si>
  <si>
    <t>Decrease of Ratio m3 / km in transport</t>
  </si>
  <si>
    <t>Darfon Electronics Corp</t>
  </si>
  <si>
    <t>Keyboards</t>
  </si>
  <si>
    <t>Keyboard</t>
  </si>
  <si>
    <t>NB Keyboard</t>
  </si>
  <si>
    <t>Different LCA plan CDP data may not able to be compared.</t>
  </si>
  <si>
    <t>Delta Electronics</t>
  </si>
  <si>
    <t>DC fan</t>
  </si>
  <si>
    <t>1.DC fan used as a cooling component in computers, servers or similar equipment 2.B2B product.</t>
  </si>
  <si>
    <t>External power supply/ portable adaptor</t>
  </si>
  <si>
    <t>1.External power supply/portable adaptor   2.Including its packaging materials (i.e. PE bag and carton)  3.B2B product.</t>
  </si>
  <si>
    <t>PV Inverter</t>
  </si>
  <si>
    <t>1.An inverter to transfer AC power to DC power   2.B2B product</t>
  </si>
  <si>
    <t>TPS (Telecom Power System)</t>
  </si>
  <si>
    <t>1.External power supply power.2.B2B product.3.Delta had finished the inventory of product carbon footprint for TPS. 4.TPS product was assured by TUV.</t>
  </si>
  <si>
    <t>Dell Inc.</t>
  </si>
  <si>
    <t>The Latitude E6400 is a typical high-volume, mainstream business laptop that is representative of a range of similar laptop  products. It is Energy Star® 5.0 qualified and EPEAT Gold registered.</t>
  </si>
  <si>
    <t>Latitude E6440</t>
  </si>
  <si>
    <t>Commerical Laptop</t>
  </si>
  <si>
    <t>Latitude E6540</t>
  </si>
  <si>
    <t>Commercial Laptop</t>
  </si>
  <si>
    <t>Latitude E7240</t>
  </si>
  <si>
    <t>Latitude E7440</t>
  </si>
  <si>
    <t>OptiPlex 3030 all-in-one</t>
  </si>
  <si>
    <t>Commerical Desktop</t>
  </si>
  <si>
    <t>The OptiPlex 780 Mini Tower is a typical high-volume, mainstream business desktop that is representative of a range of similar desktop products. It is Energy Star® 5.0 compliant and EPEAT Gold registered.</t>
  </si>
  <si>
    <t>PowerEdge R710 is a typical high-volume, next-generation Intel Xeon processor-based 2U Rack Server that is representative of a range of similar server products.</t>
  </si>
  <si>
    <t>PowerEdge R710</t>
  </si>
  <si>
    <t>OptiPlex 3010 Minitower (MT)</t>
  </si>
  <si>
    <t>Commercial Desktop</t>
  </si>
  <si>
    <t>OptiPlex 9010 Small Form Factor (SFF)</t>
  </si>
  <si>
    <t>Latitude E3440</t>
  </si>
  <si>
    <t>Latitude E3540</t>
  </si>
  <si>
    <t>Latitude E5440</t>
  </si>
  <si>
    <t>Latitude E5540</t>
  </si>
  <si>
    <t>Akzo Nobel</t>
  </si>
  <si>
    <t>Netherlands</t>
  </si>
  <si>
    <t>Beverage can inside spray lacquer steel - Aqualure 905</t>
  </si>
  <si>
    <t>Beverage can inside spray lacquer steel</t>
  </si>
  <si>
    <t>Aqualure 905</t>
  </si>
  <si>
    <t>Average of all products sold to Braskem</t>
  </si>
  <si>
    <t>Products sold to Braskem</t>
  </si>
  <si>
    <t>Aggregated Global Sales for KAO</t>
  </si>
  <si>
    <t>Amines, polyacrylates and other products</t>
  </si>
  <si>
    <t>Average of all products sold to KAO</t>
  </si>
  <si>
    <t>Aggregated Global Sales for Customer CNH Industrial NV</t>
  </si>
  <si>
    <t>An average powder coating</t>
  </si>
  <si>
    <t>Aggregated global sales for Dell Inc</t>
  </si>
  <si>
    <t>The information has been calculated with an average of all products sold to Dell Inc. Our main product groups are being updated at the moment and we will be able to provide more accurate information in the near future.</t>
  </si>
  <si>
    <t>Change in mix of products. However also adjusted to cradle to gate footprint, as earlier cradle to grave was used.</t>
  </si>
  <si>
    <t>Aggregated sales to Symrise</t>
  </si>
  <si>
    <t>Sodium Salt, different products</t>
  </si>
  <si>
    <t>Caustic products delivered to ICL</t>
  </si>
  <si>
    <t>Caustic solution</t>
  </si>
  <si>
    <t>Chelates and Micronutrients sold to ICL</t>
  </si>
  <si>
    <t>chelates and Micronutrients</t>
  </si>
  <si>
    <t>Chlormethane products delivered to ICL</t>
  </si>
  <si>
    <t>Chloromethanes</t>
  </si>
  <si>
    <t>Beverage can inside spray lacquer aluminium - Aqualure 900, Aqualure 2000 etc.</t>
  </si>
  <si>
    <t>Beverage can inside spray lacquer aluminium</t>
  </si>
  <si>
    <t>Aqualure 900, Aqualure 2000 etc.</t>
  </si>
  <si>
    <t>Overprint varnishes  (also used to approximate rim varnishes)</t>
  </si>
  <si>
    <t>Overprint varnishes</t>
  </si>
  <si>
    <t>Overprint varnishes (also used to approximate rim varnishes)</t>
  </si>
  <si>
    <t>Aggregated Global Sales for Unilever - Polyacrylates and other products</t>
  </si>
  <si>
    <t>Significant product portfolio changes, updates of raw material sets</t>
  </si>
  <si>
    <t>Aggregated Global Sales for Unilever</t>
  </si>
  <si>
    <t>Polyacrylates and other products</t>
  </si>
  <si>
    <t>Product portfolio changes, updates of raw material sets</t>
  </si>
  <si>
    <t>Aggregated Global Sales for L'Oreal - Polyacrylates and other products</t>
  </si>
  <si>
    <t>Aggregated Global Sales for L'Oreal</t>
  </si>
  <si>
    <t>Product portfolio changes, refined models</t>
  </si>
  <si>
    <t>Aggregated Global Sales for Johnson &amp; Johnson - Polyacrylates and other products</t>
  </si>
  <si>
    <t>Aggregated Global Sales for Johnson &amp; Johnson</t>
  </si>
  <si>
    <t>Sodium chlorate produced in North America.</t>
  </si>
  <si>
    <t>Sodium chlorate as solid phase, produced in South America.</t>
  </si>
  <si>
    <t>Chlorine dioxide water solution produced in South America.</t>
  </si>
  <si>
    <t>NCP ALCOHOLS</t>
  </si>
  <si>
    <t>Extra Neutral Potable Ethanol 96.4%</t>
  </si>
  <si>
    <t>Potable Grade Ethanol</t>
  </si>
  <si>
    <t>Decrease in production.Reduced production has resulted in an increase in energy usage per kL of product produced.</t>
  </si>
  <si>
    <t>MUNTONS PLC</t>
  </si>
  <si>
    <t>Malt non HDP</t>
  </si>
  <si>
    <t>metric tonne</t>
  </si>
  <si>
    <t>Malted barley</t>
  </si>
  <si>
    <t>Manufacture of malted barley including the data from embedded carbon from growing</t>
  </si>
  <si>
    <t>Our overall emissions in malting have reduced as have the average emissions of growing malting barley due to use of abated nitrogen fertiliser</t>
  </si>
  <si>
    <t>Malted Barley</t>
  </si>
  <si>
    <t>Provision of bulk malt for brewing, distilling or food use</t>
  </si>
  <si>
    <t>Uptake of abated nitrogen fertiliser use by farmers has reduced the input footprint of malting barley and this figute has been further refined by improvements in malting energy use</t>
  </si>
  <si>
    <t>Malt extract</t>
  </si>
  <si>
    <t>Provision of liquid malt extract for brewing, distilling or food use</t>
  </si>
  <si>
    <t>Malt flour in sack</t>
  </si>
  <si>
    <t>Unmalted barley at harvest</t>
  </si>
  <si>
    <t>Farm grown malting barley</t>
  </si>
  <si>
    <t>BORMIOLI LUIGI</t>
  </si>
  <si>
    <t>H10311 - La vie est belle</t>
  </si>
  <si>
    <t>Glass bottle for perfumery</t>
  </si>
  <si>
    <t>H4953 - Armani IO 100 ml</t>
  </si>
  <si>
    <t>HUMAX ELECTRONICS CO LTD</t>
  </si>
  <si>
    <t>H000 (Set-top Box)</t>
  </si>
  <si>
    <t>Corrected %Change from "+1%" to "-48.8%" as per company-stated explanation for change; scaled stage-level CO2e in SM3.2b to match detailed figures given in product description; corrected GICS so that SetUp box would be grouped with IT sector</t>
  </si>
  <si>
    <t>Maxxis International</t>
  </si>
  <si>
    <t>Tire</t>
  </si>
  <si>
    <t>CartOne S.r.l.</t>
  </si>
  <si>
    <t>Corrugated box average Corrugated box Sab miller</t>
  </si>
  <si>
    <t>EPD</t>
  </si>
  <si>
    <t>Fabrica de Tapas Bavaria</t>
  </si>
  <si>
    <t>Colombia</t>
  </si>
  <si>
    <t>metal crown caps</t>
  </si>
  <si>
    <t>Crown caps</t>
  </si>
  <si>
    <t>0,18 mm metal crown caps</t>
  </si>
  <si>
    <t>Lithography process to produce crown caps arts with more complex design, passing from 4 steps average in F14 to 5 lithography steps average in F15, for this reason we need more natural gas to produce one crown cap.</t>
  </si>
  <si>
    <t>SHENYANG DONGRUI</t>
  </si>
  <si>
    <t>Sodium sulbactam 3</t>
  </si>
  <si>
    <t>sulbactam 2 stop using the boiler and use steam</t>
  </si>
  <si>
    <t>cyanodiester</t>
  </si>
  <si>
    <t>YONYU Plastics (Shanghai) Co.,Ltd</t>
  </si>
  <si>
    <t>480ml Bottle</t>
  </si>
  <si>
    <t>480ml Bottle for contact lenses solutions</t>
  </si>
  <si>
    <t>18mm Cap</t>
  </si>
  <si>
    <t>18mm Cap for contact lenses solutions' bottle</t>
  </si>
  <si>
    <t>PT Fajar Surya Wisesa Tbk</t>
  </si>
  <si>
    <t>Indonesia</t>
  </si>
  <si>
    <t>Fajar Board</t>
  </si>
  <si>
    <t>1 side Coated Duplex Board - Grey Back</t>
  </si>
  <si>
    <t>PURECIRCLE USA</t>
  </si>
  <si>
    <t>Malaysia</t>
  </si>
  <si>
    <t>Stevia Sweeteners</t>
  </si>
  <si>
    <t>Stevia Sweetener</t>
  </si>
  <si>
    <t>Natural Flavors</t>
  </si>
  <si>
    <t>MI (Michaelleides)</t>
  </si>
  <si>
    <t>Greece</t>
  </si>
  <si>
    <t>Tobacco [incl. cradle to gate (green tobacco) and subsequent processing]</t>
  </si>
  <si>
    <t>Energy efficiency initiative</t>
  </si>
  <si>
    <t>Combined product name and description across SM3.2a and SM3.2b; explanation for change as per CDP SM3.2c</t>
  </si>
  <si>
    <t>Alcoa Corp.</t>
  </si>
  <si>
    <t>Semi-finished aluminum sheet (hot rolled products)</t>
  </si>
  <si>
    <t>Coils of hot rolled aluminum sheet delivered to customers</t>
  </si>
  <si>
    <t>Based on the attached 2013 study in conjunction with our Aluminum Association, the "cradle to gate" GHG emissions associated with producing hot rolled sheet products has been improved by 19% since 2005. (see pages 98-104)</t>
  </si>
  <si>
    <t>Changed sign of %Change from "+" to "-" based on company's explanation for change</t>
  </si>
  <si>
    <t>Semi-finished aluminum sheet (cold rolled products)</t>
  </si>
  <si>
    <t>Coils of cold rolled aluminum sheet delivered to customers</t>
  </si>
  <si>
    <t>Alumina</t>
  </si>
  <si>
    <t>Alumina produced for customers</t>
  </si>
  <si>
    <t>Primary aluminum ingot</t>
  </si>
  <si>
    <t>Aluminum ingots delivered to customers</t>
  </si>
  <si>
    <t>Cast aluminum products</t>
  </si>
  <si>
    <t>Cast aluminum products to customers</t>
  </si>
  <si>
    <t>DRAGON WILL ENTERPRISE</t>
  </si>
  <si>
    <t>kettle</t>
  </si>
  <si>
    <t>glass kettle</t>
  </si>
  <si>
    <t>Bilan Carbone</t>
  </si>
  <si>
    <t>some emision predict have been worked</t>
  </si>
  <si>
    <t>Sum of LCA emissions were a factor of 10 smaller than the total emissions figure, LCA stage emissions were multiplied by 10</t>
  </si>
  <si>
    <t>ZHEJIANG WANFENG AUTO WHEEL CO LTD</t>
  </si>
  <si>
    <t>aluminium wheel</t>
  </si>
  <si>
    <t>Energy conservation and emissions reduction, technical innovation</t>
  </si>
  <si>
    <t>Electrolux</t>
  </si>
  <si>
    <t>Vaccum Cleaners (Canisters &amp; Uprights)</t>
  </si>
  <si>
    <t>EUPEF</t>
  </si>
  <si>
    <t>Vaccum Cleaners</t>
  </si>
  <si>
    <t>Canisters &amp; Uprights</t>
  </si>
  <si>
    <t>Elitegroup computer systems co., Ltd.</t>
  </si>
  <si>
    <t>Notebook (Classmate PC) E11IS is manufactured &amp; designed by ECS's factory located in eastern China, its GHG emission inventoried in 2012 by methodology of PAS 2050:2011 and verified by SGS ready.</t>
  </si>
  <si>
    <t>30L desktop model vBeijing2_I for design stage plus manufacturing stage, made by ECS's factory loacted in southern China (GHG emission inventoried in 2012 by methodology of ISO 14064-1 and allocation basis by weight)</t>
  </si>
  <si>
    <t>WOLF</t>
  </si>
  <si>
    <t>Beedwire 0.96</t>
  </si>
  <si>
    <t>bronze coated steel wire</t>
  </si>
  <si>
    <t>Beedwire 1.27</t>
  </si>
  <si>
    <t>Fuji Xerox Co., Ltd.</t>
  </si>
  <si>
    <t>C1760nw Perinter</t>
  </si>
  <si>
    <t>S3840cdn</t>
  </si>
  <si>
    <t>Color Smart Printer</t>
  </si>
  <si>
    <t>GRI changed to "Technology Hardware &amp; Equipment" to align with Fiju Xerox' prvious years' reporting</t>
  </si>
  <si>
    <t>S3845cdn</t>
  </si>
  <si>
    <t>Color Smart Multifunction Printer</t>
  </si>
  <si>
    <t>2150cdn  printer</t>
  </si>
  <si>
    <t>C2660dn</t>
  </si>
  <si>
    <t>C2665dnf</t>
  </si>
  <si>
    <t>Color Laser Multifunction Printer</t>
  </si>
  <si>
    <t>Color Laser Multifunction Printe</t>
  </si>
  <si>
    <t>H625cdw</t>
  </si>
  <si>
    <t>Color Cloud Multifunction Printer</t>
  </si>
  <si>
    <t>H815dw</t>
  </si>
  <si>
    <t>Cloud Multifunction Printer</t>
  </si>
  <si>
    <t>H825cdw</t>
  </si>
  <si>
    <t>S2815dn</t>
  </si>
  <si>
    <t>Smart Multifunction Printer</t>
  </si>
  <si>
    <t>S2825cdn</t>
  </si>
  <si>
    <t>Fujitsu Ltd.</t>
  </si>
  <si>
    <t>Desk Top PC  ESPRIMO Ｄ582/Ｅ</t>
  </si>
  <si>
    <t>・Use phase: -7.9 % （Power consamption reduction ） ・Material phase: - 22.4% （Component weight reduction ）</t>
  </si>
  <si>
    <t>IT Services</t>
  </si>
  <si>
    <t>Desk top personal computer</t>
  </si>
  <si>
    <t>Desk Top PC ESPRIMO Ｄ582/Ｅ  Our highly energy efficient model, along with international energy star program. Developed in 2012.</t>
  </si>
  <si>
    <t>Electricity consumption is 7.9% reduced in use stage. CO2 emission in material stage is 22.4% reduced caused by cut of the number of parts.</t>
  </si>
  <si>
    <t>Blade server "PRIMERGY BX2560 M2" developed in FY2016.</t>
  </si>
  <si>
    <t>Compared to "PRIMERGY BX2560M1", which is the same series developed in the previous year. -7.3% reduction in the use stage of LCA caused by reduction of electricity consumption.</t>
  </si>
  <si>
    <t>General Motors Company</t>
  </si>
  <si>
    <t>Average of all GM vehicles produced and used in the 10 year life-cycle.</t>
  </si>
  <si>
    <t>Increased scope of reporting accounted for the 5% increase.  Scope 1 and 2 absolute emissions reduced by 2% from 2011 and Business Travel decreased by 5%, however the increased reporting accuracy accounted for a net increase of 5%.</t>
  </si>
  <si>
    <t>Streamlined name of product/description across all 5 entries for this company</t>
  </si>
  <si>
    <t>Change in methodology for purchased goods and services caused an increase in overall carbon footprint.  Equalizing methodologies, GM's vehicle emissions reduced by 3% year over year from 2012.</t>
  </si>
  <si>
    <t>Average GM Vehicle</t>
  </si>
  <si>
    <t>Average of all GM vehicles produced and used in the 10 year life-cycle or GM's total carbon footprint.</t>
  </si>
  <si>
    <t>Increase production of 6.6% and 3% sales caused increased emissions with offsets from reduction in vehicle emissions and manufacturing energy  efficiency resulted in only a 3% increase in GHG emissions based on GM's total carbon footprint.</t>
  </si>
  <si>
    <t>Georg Fischer</t>
  </si>
  <si>
    <t>Cast iron pipes and fittings</t>
  </si>
  <si>
    <t>CNX Coal Resources, LP</t>
  </si>
  <si>
    <t>Coal</t>
  </si>
  <si>
    <t>Please note that this factor is representative of our total coal production profile, and is not strictly based upon production volumes sold to NRG.</t>
  </si>
  <si>
    <t>Hitachi, Ltd.</t>
  </si>
  <si>
    <t>Elevator</t>
  </si>
  <si>
    <t>UA-11</t>
  </si>
  <si>
    <t>Hino Motors, Ltd.</t>
  </si>
  <si>
    <t>Land Cruiser Prado. FJ Cruiser. Dyna trucks. Toyoace.IMV def unit.</t>
  </si>
  <si>
    <t>Vehicles for which production is contracted to Hino Motors and the finished products are sold by Toyota Motor Corporation: light-duty trucks, 4WD vehicles and SUV. Unit parts that are installed on Toyota pick-up trucks.</t>
  </si>
  <si>
    <t>M. Env. Japan v2.2</t>
  </si>
  <si>
    <t>Due to production decrease.</t>
  </si>
  <si>
    <t>Re-classified GRI BusAct code from "Electr. Equipm. &amp; Machinery" to "Automobiles"; set total CO2e emissions equal to sum of reported stage-level emissions</t>
  </si>
  <si>
    <t>Holmen</t>
  </si>
  <si>
    <t>Invercote</t>
  </si>
  <si>
    <t>Reduction in emissions associated from product manufacturing facilities through efficiencies gained from new recovery boiler.</t>
  </si>
  <si>
    <t>The supply of our SBB (solid bleached board) product, Invercote, produced in Iggesund's Swedish Mill, focusing on toes 3 to 7 of our published product specific carbon footprint.</t>
  </si>
  <si>
    <t>CEPI</t>
  </si>
  <si>
    <t>Investment in new recovery boiler in Iggesund. Optimisation of the capability of the new equipment Continuous focus on fine tuning and energy appetite reduction.</t>
  </si>
  <si>
    <t>Incada</t>
  </si>
  <si>
    <t>Reduction in emissions associated from product manufacturing facilities through transfer of principle fuel source from fossil gas to bioenergy following the commissioning of our Bio Mass plant.</t>
  </si>
  <si>
    <t>The supply of our FBB (folding box board) product, Incada, produced in Iggesund's Workington UK Mill, focusing on toes 3 to 7 of our published product specification carbon footprint</t>
  </si>
  <si>
    <t>Investment in new biomass CHP plant in Worklngton.. Optimisation of the capability of the new equipment. Continuous focus on fine tuning and energy appetite reduction</t>
  </si>
  <si>
    <t>SK Hynix</t>
  </si>
  <si>
    <t>Semiconductors &amp; Semiconductors Equipment</t>
  </si>
  <si>
    <t>4Gb LPDDR2 SDRAM</t>
  </si>
  <si>
    <t>High-performance and low-power memory product, which is used as the main storage device of smartphones, notebook computers, etc.</t>
  </si>
  <si>
    <t>Carbon Labeling Certificate</t>
  </si>
  <si>
    <t>As applied to high-tech technology, the number of memory chip from one wafer largely increased.</t>
  </si>
  <si>
    <t>64Gb NAND Flash MLC</t>
  </si>
  <si>
    <t>High performance NAND Flash product used in the field of mobile phone which high-speed processing is required.</t>
  </si>
  <si>
    <t>4Gb LPDDR3 SDRAM</t>
  </si>
  <si>
    <t>Arcelor Mittal</t>
  </si>
  <si>
    <t>Luxembourg</t>
  </si>
  <si>
    <t>Retaining wall structure with a main wall (sheet pile): 136 tonnes of steel sheet piles and 4 tonnes of tierods per 100 meter wall</t>
  </si>
  <si>
    <t>Ingenico</t>
  </si>
  <si>
    <t>Ingenico terminals</t>
  </si>
  <si>
    <t>Point of sales (Wireless or Countertop)</t>
  </si>
  <si>
    <t>Intel Corporation</t>
  </si>
  <si>
    <t>Server CPU</t>
  </si>
  <si>
    <t>Microprocessors made for servers</t>
  </si>
  <si>
    <t>Desktop CPU</t>
  </si>
  <si>
    <t>Microprocessors made for desktop PCs</t>
  </si>
  <si>
    <t>Mobile CPU</t>
  </si>
  <si>
    <t>Newer line of products are somewhat larger and more complex</t>
  </si>
  <si>
    <t>Microprocessors made for laptop and mobile computing devices</t>
  </si>
  <si>
    <t>Johnson Matthey</t>
  </si>
  <si>
    <t>Complete catalyst system for diesel-powered passenger car exhaust</t>
  </si>
  <si>
    <t>3 different coated substrates (uncanned) for use together in an exhaust system of a typical mid-sized diesel-powered passenger car calibrated to meet EURO6 emissions standards.</t>
  </si>
  <si>
    <t>Three-way Catalyst for gasoline-powered passenger car exhaust</t>
  </si>
  <si>
    <t>1 coated substrate (uncanned) for use in exhaust system of a typical mid-sized petrol-powered passenger car calibrated to meet EURO6 emissions standards..</t>
  </si>
  <si>
    <t>*PCF-ID</t>
  </si>
  <si>
    <t>*Stage-level CO2e available</t>
  </si>
  <si>
    <t>Company</t>
  </si>
  <si>
    <t>Country (where company is incorporated)</t>
  </si>
  <si>
    <t>Company's GICS Industry Group</t>
  </si>
  <si>
    <t>Company's GICS Industry</t>
  </si>
  <si>
    <t>*Company's sector</t>
  </si>
  <si>
    <t>Product weight (kg)</t>
  </si>
  <si>
    <t>*Source for product weight</t>
  </si>
  <si>
    <t>Product's carbon footprint (PCF, kg CO2e)</t>
  </si>
  <si>
    <t>*Carbon intensity</t>
  </si>
  <si>
    <t>Protocol used for PCF</t>
  </si>
  <si>
    <t>Relative change in PCF vs previous</t>
  </si>
  <si>
    <t>*Change reason category</t>
  </si>
  <si>
    <t>*%Upstream estimated from %Operations</t>
  </si>
  <si>
    <t>*Upstream CO2e (fraction of total PCF)</t>
  </si>
  <si>
    <t>*Downstream CO2e (fraction of total PCF)</t>
  </si>
  <si>
    <t>*Transport CO2e (fraction of total PCF)</t>
  </si>
  <si>
    <t>*EndOfLife CO2e (fraction of total PCF)</t>
  </si>
  <si>
    <t>10056-1-2014</t>
  </si>
  <si>
    <t>Estimated from external data based on product description</t>
  </si>
  <si>
    <t>Not reported</t>
  </si>
  <si>
    <t>(not reported by company)</t>
  </si>
  <si>
    <t>(included in downstream but not reported separately)</t>
  </si>
  <si>
    <t>10056-1-2015</t>
  </si>
  <si>
    <t>Not used for 2015 reporting</t>
  </si>
  <si>
    <t>10222-1-2013</t>
  </si>
  <si>
    <t>(included in up/downstream but not reported separately)</t>
  </si>
  <si>
    <t>10261-1-2017</t>
  </si>
  <si>
    <t>10261-2-2017</t>
  </si>
  <si>
    <t>10261-3-2017</t>
  </si>
  <si>
    <t>10324-1-2016</t>
  </si>
  <si>
    <t>As per company's submission to CDP</t>
  </si>
  <si>
    <t>N/a (product with insufficient stage-level data)</t>
  </si>
  <si>
    <t>10418-1-2013</t>
  </si>
  <si>
    <t>10661-10-2014</t>
  </si>
  <si>
    <t>10661-10-2015</t>
  </si>
  <si>
    <t>10661-10-2016</t>
  </si>
  <si>
    <t>10661-11-2014</t>
  </si>
  <si>
    <t>10661-11-2015</t>
  </si>
  <si>
    <t>10661-1-2014</t>
  </si>
  <si>
    <t>10661-1-2015</t>
  </si>
  <si>
    <t>10661-1-2016</t>
  </si>
  <si>
    <t>10661-2-2014</t>
  </si>
  <si>
    <t>10661-2-2015</t>
  </si>
  <si>
    <t>10661-2-2016</t>
  </si>
  <si>
    <t>10661-3-2014</t>
  </si>
  <si>
    <t>10661-3-2015</t>
  </si>
  <si>
    <t>10661-3-2016</t>
  </si>
  <si>
    <t>10661-4-2014</t>
  </si>
  <si>
    <t>10661-4-2015</t>
  </si>
  <si>
    <t>10661-5-2014</t>
  </si>
  <si>
    <t>10661-5-2015</t>
  </si>
  <si>
    <t>10661-6-2014</t>
  </si>
  <si>
    <t>10661-6-2015</t>
  </si>
  <si>
    <t>10661-7-2014</t>
  </si>
  <si>
    <t>10661-7-2015</t>
  </si>
  <si>
    <t>10661-8-2014</t>
  </si>
  <si>
    <t>10661-8-2015</t>
  </si>
  <si>
    <t>10661-9-2014</t>
  </si>
  <si>
    <t>10661-9-2015</t>
  </si>
  <si>
    <t>10666-10-2014</t>
  </si>
  <si>
    <t>10666-11-2014</t>
  </si>
  <si>
    <t>10666-1-2014</t>
  </si>
  <si>
    <t>10666-12-2014</t>
  </si>
  <si>
    <t>10666-13-2014</t>
  </si>
  <si>
    <t>10666-14-2014</t>
  </si>
  <si>
    <t>10666-15-2014</t>
  </si>
  <si>
    <t>10666-16-2014</t>
  </si>
  <si>
    <t>10666-17-2014</t>
  </si>
  <si>
    <t>10666-18-2014</t>
  </si>
  <si>
    <t>10666-19-2014</t>
  </si>
  <si>
    <t>10666-20-2014</t>
  </si>
  <si>
    <t>10666-21-2014</t>
  </si>
  <si>
    <t>10666-2-2014</t>
  </si>
  <si>
    <t>10666-22-2014</t>
  </si>
  <si>
    <t>10666-23-2014</t>
  </si>
  <si>
    <t>10666-24-2014</t>
  </si>
  <si>
    <t>10666-25-2014</t>
  </si>
  <si>
    <t>10666-26-2014</t>
  </si>
  <si>
    <t>10666-27-2014</t>
  </si>
  <si>
    <t>10666-28-2014</t>
  </si>
  <si>
    <t>10666-29-2014</t>
  </si>
  <si>
    <t>10666-3-2014</t>
  </si>
  <si>
    <t>10666-4-2014</t>
  </si>
  <si>
    <t>10666-5-2014</t>
  </si>
  <si>
    <t>10666-6-2014</t>
  </si>
  <si>
    <t>10666-7-2014</t>
  </si>
  <si>
    <t>10666-8-2014</t>
  </si>
  <si>
    <t>10666-9-2014</t>
  </si>
  <si>
    <t>10667-1-2014</t>
  </si>
  <si>
    <t>10667-1-2015</t>
  </si>
  <si>
    <t>10667-2-2013</t>
  </si>
  <si>
    <t>10667-2-2014</t>
  </si>
  <si>
    <t>10667-2-2015</t>
  </si>
  <si>
    <t>10667-2-2016</t>
  </si>
  <si>
    <t>10667-3-2015</t>
  </si>
  <si>
    <t>10667-3-2016</t>
  </si>
  <si>
    <t>10667-4-2016</t>
  </si>
  <si>
    <t>10667-5-2016</t>
  </si>
  <si>
    <t>10670-1-2013</t>
  </si>
  <si>
    <t>10834-1-2015</t>
  </si>
  <si>
    <t>1085-1-2013</t>
  </si>
  <si>
    <t>1085-1-2014</t>
  </si>
  <si>
    <t>1085-1-2016</t>
  </si>
  <si>
    <t>11152-1-2013</t>
  </si>
  <si>
    <t>11632-1-2016</t>
  </si>
  <si>
    <t>1198-1-2013</t>
  </si>
  <si>
    <t>1198-1-2014</t>
  </si>
  <si>
    <t>1198-1-2015</t>
  </si>
  <si>
    <t>1198-2-2013</t>
  </si>
  <si>
    <t>1198-2-2014</t>
  </si>
  <si>
    <t>1198-2-2015</t>
  </si>
  <si>
    <t>1198-4-2015</t>
  </si>
  <si>
    <t>12084-1-2016</t>
  </si>
  <si>
    <t>12117-1-2013</t>
  </si>
  <si>
    <t>12117-2-2013</t>
  </si>
  <si>
    <t>12134-1-2017</t>
  </si>
  <si>
    <t>12134-2-2017</t>
  </si>
  <si>
    <t>12134-3-2017</t>
  </si>
  <si>
    <t>12134-4-2017</t>
  </si>
  <si>
    <t>12134-5-2017</t>
  </si>
  <si>
    <t>12134-6-2017</t>
  </si>
  <si>
    <t>12134-7-2017</t>
  </si>
  <si>
    <t>12134-8-2017</t>
  </si>
  <si>
    <t>12289-1-2017</t>
  </si>
  <si>
    <t>12348-1-2013</t>
  </si>
  <si>
    <t>12348-2-2013</t>
  </si>
  <si>
    <t>12348-2-2014</t>
  </si>
  <si>
    <t>12348-3-2013</t>
  </si>
  <si>
    <t>12348-3-2014</t>
  </si>
  <si>
    <t>12348-4-2014</t>
  </si>
  <si>
    <t>12903-1-2015</t>
  </si>
  <si>
    <t>12903-2-2015</t>
  </si>
  <si>
    <t>12903-3-2015</t>
  </si>
  <si>
    <t>12942-1-2013</t>
  </si>
  <si>
    <t>12942-1-2014</t>
  </si>
  <si>
    <t>12942-1-2015</t>
  </si>
  <si>
    <t>12942-1-2016</t>
  </si>
  <si>
    <t>12942-2-2013</t>
  </si>
  <si>
    <t>12942-2-2014</t>
  </si>
  <si>
    <t>12942-2-2015</t>
  </si>
  <si>
    <t>12942-2-2016</t>
  </si>
  <si>
    <t>12942-3-2013</t>
  </si>
  <si>
    <t>12942-4-2013</t>
  </si>
  <si>
    <t>12942-5-2013</t>
  </si>
  <si>
    <t>13360-1-2013</t>
  </si>
  <si>
    <t>13360-1-2014</t>
  </si>
  <si>
    <t>13360-2-2013</t>
  </si>
  <si>
    <t>13360-3-2013</t>
  </si>
  <si>
    <t>13889-10-2017</t>
  </si>
  <si>
    <t>13889-11-2017</t>
  </si>
  <si>
    <t>13889-1-2014</t>
  </si>
  <si>
    <t>13889-12-2017</t>
  </si>
  <si>
    <t>13889-13-2017</t>
  </si>
  <si>
    <t>13889-14-2017</t>
  </si>
  <si>
    <t>13889-2-2014</t>
  </si>
  <si>
    <t>13889-4-2014</t>
  </si>
  <si>
    <t>13889-5-2017</t>
  </si>
  <si>
    <t>13889-6-2017</t>
  </si>
  <si>
    <t>13889-7-2017</t>
  </si>
  <si>
    <t>13889-8-2017</t>
  </si>
  <si>
    <t>13889-9-2017</t>
  </si>
  <si>
    <t>14021-1-2013</t>
  </si>
  <si>
    <t>14021-1-2015</t>
  </si>
  <si>
    <t>14021-1-2016</t>
  </si>
  <si>
    <t>14605-1-2013</t>
  </si>
  <si>
    <t>14605-1-2014</t>
  </si>
  <si>
    <t>14605-1-2015</t>
  </si>
  <si>
    <t>14605-2-2013</t>
  </si>
  <si>
    <t>14605-2-2014</t>
  </si>
  <si>
    <t>14605-2-2015</t>
  </si>
  <si>
    <t>14605-3-2013</t>
  </si>
  <si>
    <t>14605-3-2014</t>
  </si>
  <si>
    <t>14605-3-2015</t>
  </si>
  <si>
    <t>14605-4-2013</t>
  </si>
  <si>
    <t>14605-4-2014</t>
  </si>
  <si>
    <t>14605-4-2015</t>
  </si>
  <si>
    <t>14697-1-2013</t>
  </si>
  <si>
    <t>149-1-2013</t>
  </si>
  <si>
    <t>15391-1-2013</t>
  </si>
  <si>
    <t>15391-1-2014</t>
  </si>
  <si>
    <t>15398-10-2014</t>
  </si>
  <si>
    <t>15398-11-2014</t>
  </si>
  <si>
    <t>15398-1-2013</t>
  </si>
  <si>
    <t>15398-12-2014</t>
  </si>
  <si>
    <t>15398-13-2015</t>
  </si>
  <si>
    <t>15398-13-2016</t>
  </si>
  <si>
    <t>15398-14-2015</t>
  </si>
  <si>
    <t>15398-14-2016</t>
  </si>
  <si>
    <t>15398-15-2015</t>
  </si>
  <si>
    <t>15398-15-2016</t>
  </si>
  <si>
    <t>15398-16-2015</t>
  </si>
  <si>
    <t>15398-16-2016</t>
  </si>
  <si>
    <t>15398-17-2015</t>
  </si>
  <si>
    <t>15398-18-2016</t>
  </si>
  <si>
    <t>15398-2-2013</t>
  </si>
  <si>
    <t>15398-3-2013</t>
  </si>
  <si>
    <t>15398-4-2013</t>
  </si>
  <si>
    <t>15398-5-2013</t>
  </si>
  <si>
    <t>15398-6-2014</t>
  </si>
  <si>
    <t>15398-7-2014</t>
  </si>
  <si>
    <t>15398-8-2014</t>
  </si>
  <si>
    <t>15398-9-2014</t>
  </si>
  <si>
    <t>15673-1-2013</t>
  </si>
  <si>
    <t>15673-2-2014</t>
  </si>
  <si>
    <t>15673-3-2015</t>
  </si>
  <si>
    <t>15673-3-2016</t>
  </si>
  <si>
    <t>15673-4-2016</t>
  </si>
  <si>
    <t>15673-5-2016</t>
  </si>
  <si>
    <t>15763-10-2017</t>
  </si>
  <si>
    <t>15763-1-2013</t>
  </si>
  <si>
    <t>15763-2-2013</t>
  </si>
  <si>
    <t>15763-3-2013</t>
  </si>
  <si>
    <t>15763-4-2013</t>
  </si>
  <si>
    <t>15763-5-2013</t>
  </si>
  <si>
    <t>15763-6-2014</t>
  </si>
  <si>
    <t>15763-7-2014</t>
  </si>
  <si>
    <t>15763-8-2015</t>
  </si>
  <si>
    <t>15763-9-2015</t>
  </si>
  <si>
    <t>16290-1-2013</t>
  </si>
  <si>
    <t>16290-1-2014</t>
  </si>
  <si>
    <t>16290-2-2013</t>
  </si>
  <si>
    <t>16290-2-2014</t>
  </si>
  <si>
    <t>16290-3-2013</t>
  </si>
  <si>
    <t>16290-3-2014</t>
  </si>
  <si>
    <t>16290-4-2013</t>
  </si>
  <si>
    <t>16290-4-2014</t>
  </si>
  <si>
    <t>16423-1-2013</t>
  </si>
  <si>
    <t>16423-1-2014</t>
  </si>
  <si>
    <t>16423-1-2015</t>
  </si>
  <si>
    <t>16423-2-2016</t>
  </si>
  <si>
    <t>17280-1-2013</t>
  </si>
  <si>
    <t>17280-1-2014</t>
  </si>
  <si>
    <t>17280-1-2015</t>
  </si>
  <si>
    <t>17280-2-2013</t>
  </si>
  <si>
    <t>17280-2-2014</t>
  </si>
  <si>
    <t>17280-2-2015</t>
  </si>
  <si>
    <t>17296-1-2014</t>
  </si>
  <si>
    <t>17296-2-2014</t>
  </si>
  <si>
    <t>17296-2-2015</t>
  </si>
  <si>
    <t>17296-2-2016</t>
  </si>
  <si>
    <t>17296-3-2015</t>
  </si>
  <si>
    <t>17296-3-2016</t>
  </si>
  <si>
    <t>17296-4-2015</t>
  </si>
  <si>
    <t>17296-4-2016</t>
  </si>
  <si>
    <t>17659-1-2014</t>
  </si>
  <si>
    <t>17659-1-2015</t>
  </si>
  <si>
    <t>17659-2-2014</t>
  </si>
  <si>
    <t>17659-2-2015</t>
  </si>
  <si>
    <t>17673-1-2015</t>
  </si>
  <si>
    <t>17673-1-2016</t>
  </si>
  <si>
    <t>17673-2-2015</t>
  </si>
  <si>
    <t>17673-2-2016</t>
  </si>
  <si>
    <t>17673-3-2016</t>
  </si>
  <si>
    <t>17788-10-2016</t>
  </si>
  <si>
    <t>17788-11-2016</t>
  </si>
  <si>
    <t>17788-1-2013</t>
  </si>
  <si>
    <t>17788-1-2014</t>
  </si>
  <si>
    <t>17788-12-2016</t>
  </si>
  <si>
    <t>17788-13-2016</t>
  </si>
  <si>
    <t>17788-16-2016</t>
  </si>
  <si>
    <t>17788-17-2016</t>
  </si>
  <si>
    <t>17788-18-2016</t>
  </si>
  <si>
    <t>17788-19-2016</t>
  </si>
  <si>
    <t>17788-20-2016</t>
  </si>
  <si>
    <t>17788-21-2016</t>
  </si>
  <si>
    <t>17788-2-2013</t>
  </si>
  <si>
    <t>17788-2-2014</t>
  </si>
  <si>
    <t>17788-22-2016</t>
  </si>
  <si>
    <t>17788-23-2016</t>
  </si>
  <si>
    <t>17788-24-2016</t>
  </si>
  <si>
    <t>17788-25-2016</t>
  </si>
  <si>
    <t>17788-26-2016</t>
  </si>
  <si>
    <t>17788-27-2016</t>
  </si>
  <si>
    <t>17788-28-2016</t>
  </si>
  <si>
    <t>17788-29-2016</t>
  </si>
  <si>
    <t>17788-30-2016</t>
  </si>
  <si>
    <t>17788-3-2013</t>
  </si>
  <si>
    <t>17788-3-2014</t>
  </si>
  <si>
    <t>17788-32-2016</t>
  </si>
  <si>
    <t>17788-33-2016</t>
  </si>
  <si>
    <t>17788-34-2016</t>
  </si>
  <si>
    <t>17788-36-2016</t>
  </si>
  <si>
    <t>17788-4-2013</t>
  </si>
  <si>
    <t>17788-4-2014</t>
  </si>
  <si>
    <t>17788-5-2016</t>
  </si>
  <si>
    <t>17788-6-2016</t>
  </si>
  <si>
    <t>17788-7-2016</t>
  </si>
  <si>
    <t>17788-8-2016</t>
  </si>
  <si>
    <t>17788-9-2016</t>
  </si>
  <si>
    <t>18141-1-2015</t>
  </si>
  <si>
    <t>18141-2-2015</t>
  </si>
  <si>
    <t>18141-3-2015</t>
  </si>
  <si>
    <t>18141-4-2015</t>
  </si>
  <si>
    <t>18288-1-2013</t>
  </si>
  <si>
    <t>18288-1-2014</t>
  </si>
  <si>
    <t>18288-1-2015</t>
  </si>
  <si>
    <t>18288-1-2017</t>
  </si>
  <si>
    <t>18288-2-2013</t>
  </si>
  <si>
    <t>18288-3-2014</t>
  </si>
  <si>
    <t>18288-3-2015</t>
  </si>
  <si>
    <t>18288-4-2015</t>
  </si>
  <si>
    <t>18288-5-2015</t>
  </si>
  <si>
    <t>18288-6-2015</t>
  </si>
  <si>
    <t>18344-1-2014</t>
  </si>
  <si>
    <t>18344-1-2015</t>
  </si>
  <si>
    <t>18344-2-2014</t>
  </si>
  <si>
    <t>18344-2-2015</t>
  </si>
  <si>
    <t>18344-3-2014</t>
  </si>
  <si>
    <t>18344-3-2015</t>
  </si>
  <si>
    <t>18585-1-2013</t>
  </si>
  <si>
    <t>18585-1-2014</t>
  </si>
  <si>
    <t>18585-1-2015</t>
  </si>
  <si>
    <t>18585-1-2016</t>
  </si>
  <si>
    <t>18585-2-2013</t>
  </si>
  <si>
    <t>18585-2-2014</t>
  </si>
  <si>
    <t>18585-2-2015</t>
  </si>
  <si>
    <t>18585-2-2016</t>
  </si>
  <si>
    <t>18585-3-2013</t>
  </si>
  <si>
    <t>18585-3-2014</t>
  </si>
  <si>
    <t>18585-3-2015</t>
  </si>
  <si>
    <t>18585-3-2016</t>
  </si>
  <si>
    <t>18585-4-2013</t>
  </si>
  <si>
    <t>18585-4-2014</t>
  </si>
  <si>
    <t>18585-4-2015</t>
  </si>
  <si>
    <t>18585-4-2016</t>
  </si>
  <si>
    <t>1884-1-2013</t>
  </si>
  <si>
    <t>1884-1-2014</t>
  </si>
  <si>
    <t>1884-1-2015</t>
  </si>
  <si>
    <t>1884-1-2016</t>
  </si>
  <si>
    <t>1884-2-2013</t>
  </si>
  <si>
    <t>1884-2-2014</t>
  </si>
  <si>
    <t>1884-2-2015</t>
  </si>
  <si>
    <t>1884-2-2016</t>
  </si>
  <si>
    <t>1884-3-2013</t>
  </si>
  <si>
    <t>1884-3-2014</t>
  </si>
  <si>
    <t>1884-3-2015</t>
  </si>
  <si>
    <t>1884-3-2016</t>
  </si>
  <si>
    <t>19100-1-2013</t>
  </si>
  <si>
    <t>19100-1-2014</t>
  </si>
  <si>
    <t>19100-1-2015</t>
  </si>
  <si>
    <t>19238-3-2017</t>
  </si>
  <si>
    <t>19238-4-2017</t>
  </si>
  <si>
    <t>19429-1-2016</t>
  </si>
  <si>
    <t>20033-1-2013</t>
  </si>
  <si>
    <t>20309-1-2013</t>
  </si>
  <si>
    <t>20309-1-2014</t>
  </si>
  <si>
    <t>20309-1-2015</t>
  </si>
  <si>
    <t>20309-1-2016</t>
  </si>
  <si>
    <t>20309-2-2013</t>
  </si>
  <si>
    <t>20309-2-2014</t>
  </si>
  <si>
    <t>20309-2-2015</t>
  </si>
  <si>
    <t>20309-2-2016</t>
  </si>
  <si>
    <t>20309-3-2013</t>
  </si>
  <si>
    <t>20309-3-2014</t>
  </si>
  <si>
    <t>20309-3-2015</t>
  </si>
  <si>
    <t>20309-3-2016</t>
  </si>
  <si>
    <t>20309-4-2013</t>
  </si>
  <si>
    <t>20309-5-2014</t>
  </si>
  <si>
    <t>20309-5-2015</t>
  </si>
  <si>
    <t>20309-6-2014</t>
  </si>
  <si>
    <t>20309-6-2015</t>
  </si>
  <si>
    <t>20309-6-2016</t>
  </si>
  <si>
    <t>20309-7-2014</t>
  </si>
  <si>
    <t>20309-7-2015</t>
  </si>
  <si>
    <t>20309-7-2016</t>
  </si>
  <si>
    <t>20309-8-2014</t>
  </si>
  <si>
    <t>20309-8-2015</t>
  </si>
  <si>
    <t>20309-8-2016</t>
  </si>
  <si>
    <t>20309-9-2016</t>
  </si>
  <si>
    <t>20523-1-2013</t>
  </si>
  <si>
    <t>20523-1-2014</t>
  </si>
  <si>
    <t>20523-2-2013</t>
  </si>
  <si>
    <t>20527-1-2013</t>
  </si>
  <si>
    <t>20527-1-2014</t>
  </si>
  <si>
    <t>20527-1-2015</t>
  </si>
  <si>
    <t>20822-1-2013</t>
  </si>
  <si>
    <t>20822-1-2014</t>
  </si>
  <si>
    <t>20822-1-2015</t>
  </si>
  <si>
    <t>20822-1-2016</t>
  </si>
  <si>
    <t>20822-2-2013</t>
  </si>
  <si>
    <t>20822-2-2014</t>
  </si>
  <si>
    <t>20822-2-2015</t>
  </si>
  <si>
    <t>20822-2-2016</t>
  </si>
  <si>
    <t>20822-3-2013</t>
  </si>
  <si>
    <t>20822-3-2014</t>
  </si>
  <si>
    <t>20822-3-2015</t>
  </si>
  <si>
    <t>20822-3-2016</t>
  </si>
  <si>
    <t>20822-4-2013</t>
  </si>
  <si>
    <t>20822-4-2014</t>
  </si>
  <si>
    <t>20822-4-2015</t>
  </si>
  <si>
    <t>20822-4-2016</t>
  </si>
  <si>
    <t>20822-5-2014</t>
  </si>
  <si>
    <t>20822-5-2015</t>
  </si>
  <si>
    <t>20822-5-2016</t>
  </si>
  <si>
    <t>20822-6-2015</t>
  </si>
  <si>
    <t>20822-6-2016</t>
  </si>
  <si>
    <t>20822-7-2015</t>
  </si>
  <si>
    <t>20822-7-2016</t>
  </si>
  <si>
    <t>20822-8-2015</t>
  </si>
  <si>
    <t>20822-8-2016</t>
  </si>
  <si>
    <t>20822-9-2015</t>
  </si>
  <si>
    <t>20822-9-2016</t>
  </si>
  <si>
    <t>20871-1-2015</t>
  </si>
  <si>
    <t>20871-2-2015</t>
  </si>
  <si>
    <t>20871-5-2015</t>
  </si>
  <si>
    <t>20871-6-2015</t>
  </si>
  <si>
    <t>20947-1-2014</t>
  </si>
  <si>
    <t>20947-1-2015</t>
  </si>
  <si>
    <t>20947-2-2014</t>
  </si>
  <si>
    <t>20947-2-2015</t>
  </si>
  <si>
    <t>2116-1-2015</t>
  </si>
  <si>
    <t>2116-2-2015</t>
  </si>
  <si>
    <t>2116-3-2015</t>
  </si>
  <si>
    <t>2116-5-2015</t>
  </si>
  <si>
    <t>2116-6-2015</t>
  </si>
  <si>
    <t>2116-8-2015</t>
  </si>
  <si>
    <t>2135-1-2013</t>
  </si>
  <si>
    <t>2135-1-2014</t>
  </si>
  <si>
    <t>2135-1-2015</t>
  </si>
  <si>
    <t>2135-1-2016</t>
  </si>
  <si>
    <t>2135-2-2013</t>
  </si>
  <si>
    <t>2135-2-2014</t>
  </si>
  <si>
    <t>2135-2-2015</t>
  </si>
  <si>
    <t>2135-2-2016</t>
  </si>
  <si>
    <t>2135-3-2013</t>
  </si>
  <si>
    <t>2135-3-2014</t>
  </si>
  <si>
    <t>2135-3-2015</t>
  </si>
  <si>
    <t>2135-3-2016</t>
  </si>
  <si>
    <t>21394-1-2013</t>
  </si>
  <si>
    <t>21477-10-2015</t>
  </si>
  <si>
    <t>21477-11-2015</t>
  </si>
  <si>
    <t>21477-1-2015</t>
  </si>
  <si>
    <t>21477-12-2015</t>
  </si>
  <si>
    <t>21477-13-2015</t>
  </si>
  <si>
    <t>21477-14-2015</t>
  </si>
  <si>
    <t>21477-14-2016</t>
  </si>
  <si>
    <t>21477-15-2016</t>
  </si>
  <si>
    <t>21477-16-2016</t>
  </si>
  <si>
    <t>21477-17-2016</t>
  </si>
  <si>
    <t>21477-20-2016</t>
  </si>
  <si>
    <t>21477-21-2016</t>
  </si>
  <si>
    <t>21477-2-2015</t>
  </si>
  <si>
    <t>21477-22-2016</t>
  </si>
  <si>
    <t>21477-3-2015</t>
  </si>
  <si>
    <t>21477-4-2015</t>
  </si>
  <si>
    <t>21477-5-2015</t>
  </si>
  <si>
    <t>21477-6-2015</t>
  </si>
  <si>
    <t>21477-7-2015</t>
  </si>
  <si>
    <t>21477-8-2015</t>
  </si>
  <si>
    <t>21477-9-2015</t>
  </si>
  <si>
    <t>2156-1-2016</t>
  </si>
  <si>
    <t>21673-1-2014</t>
  </si>
  <si>
    <t>21889-1-2013</t>
  </si>
  <si>
    <t>21889-1-2014</t>
  </si>
  <si>
    <t>21889-1-2015</t>
  </si>
  <si>
    <t>22295-10-2015</t>
  </si>
  <si>
    <t>22295-11-2015</t>
  </si>
  <si>
    <t>22295-1-2013</t>
  </si>
  <si>
    <t>22295-1-2015</t>
  </si>
  <si>
    <t>22295-12-2015</t>
  </si>
  <si>
    <t>22295-13-2015</t>
  </si>
  <si>
    <t>22295-14-2015</t>
  </si>
  <si>
    <t>22295-15-2016</t>
  </si>
  <si>
    <t>22295-16-2016</t>
  </si>
  <si>
    <t>22295-17-2016</t>
  </si>
  <si>
    <t>22295-18-2016</t>
  </si>
  <si>
    <t>22295-19-2016</t>
  </si>
  <si>
    <t>22295-20-2016</t>
  </si>
  <si>
    <t>22295-21-2016</t>
  </si>
  <si>
    <t>22295-2-2013</t>
  </si>
  <si>
    <t>22295-2-2015</t>
  </si>
  <si>
    <t>22295-22-2016</t>
  </si>
  <si>
    <t>22295-23-2016</t>
  </si>
  <si>
    <t>22295-24-2016</t>
  </si>
  <si>
    <t>22295-25-2016</t>
  </si>
  <si>
    <t>22295-26-2016</t>
  </si>
  <si>
    <t>22295-3-2013</t>
  </si>
  <si>
    <t>22295-3-2015</t>
  </si>
  <si>
    <t>22295-4-2013</t>
  </si>
  <si>
    <t>22295-4-2015</t>
  </si>
  <si>
    <t>22295-5-2013</t>
  </si>
  <si>
    <t>22295-5-2015</t>
  </si>
  <si>
    <t>22295-6-2013</t>
  </si>
  <si>
    <t>22295-7-2013</t>
  </si>
  <si>
    <t>22295-8-2013</t>
  </si>
  <si>
    <t>22295-9-2013</t>
  </si>
  <si>
    <t>22322-1-2014</t>
  </si>
  <si>
    <t>22322-2-2014</t>
  </si>
  <si>
    <t>22322-3-2014</t>
  </si>
  <si>
    <t>22322-4-2014</t>
  </si>
  <si>
    <t>22379-1-2014</t>
  </si>
  <si>
    <t>22379-1-2015</t>
  </si>
  <si>
    <t>22645-1-2013</t>
  </si>
  <si>
    <t>22710-1-2014</t>
  </si>
  <si>
    <t>22710-1-2015</t>
  </si>
  <si>
    <t>22710-1-2016</t>
  </si>
  <si>
    <t>22917-2-2015</t>
  </si>
  <si>
    <t>22917-3-2015</t>
  </si>
  <si>
    <t>22917-4-2015</t>
  </si>
  <si>
    <t>22917-5-2015</t>
  </si>
  <si>
    <t>23195-10-2013</t>
  </si>
  <si>
    <t>23195-11-2013</t>
  </si>
  <si>
    <t>23195-1-2013</t>
  </si>
  <si>
    <t>23195-12-2013</t>
  </si>
  <si>
    <t>23195-2-2013</t>
  </si>
  <si>
    <t>23195-3-2013</t>
  </si>
  <si>
    <t>23195-4-2013</t>
  </si>
  <si>
    <t>23195-5-2013</t>
  </si>
  <si>
    <t>23195-6-2013</t>
  </si>
  <si>
    <t>23195-7-2013</t>
  </si>
  <si>
    <t>23195-8-2013</t>
  </si>
  <si>
    <t>23195-9-2013</t>
  </si>
  <si>
    <t>23634-10-2016</t>
  </si>
  <si>
    <t>23634-11-2016</t>
  </si>
  <si>
    <t>23634-1-2015</t>
  </si>
  <si>
    <t>23634-1-2016</t>
  </si>
  <si>
    <t>23634-12-2016</t>
  </si>
  <si>
    <t>23634-13-2016</t>
  </si>
  <si>
    <t>23634-2-2015</t>
  </si>
  <si>
    <t>23634-2-2016</t>
  </si>
  <si>
    <t>23634-3-2015</t>
  </si>
  <si>
    <t>23634-3-2016</t>
  </si>
  <si>
    <t>23634-4-2015</t>
  </si>
  <si>
    <t>23634-4-2016</t>
  </si>
  <si>
    <t>23634-5-2015</t>
  </si>
  <si>
    <t>23634-5-2016</t>
  </si>
  <si>
    <t>23634-6-2015</t>
  </si>
  <si>
    <t>23634-6-2016</t>
  </si>
  <si>
    <t>23634-7-2015</t>
  </si>
  <si>
    <t>23634-7-2016</t>
  </si>
  <si>
    <t>23634-8-2016</t>
  </si>
  <si>
    <t>23634-9-2016</t>
  </si>
  <si>
    <t>2377-1-2014</t>
  </si>
  <si>
    <t>2377-1-2015</t>
  </si>
  <si>
    <t>2377-2-2014</t>
  </si>
  <si>
    <t>2377-2-2015</t>
  </si>
  <si>
    <t>2377-3-2014</t>
  </si>
  <si>
    <t>2377-3-2015</t>
  </si>
  <si>
    <t>2377-4-2014</t>
  </si>
  <si>
    <t>2377-4-2015</t>
  </si>
  <si>
    <t>2555-1-2014</t>
  </si>
  <si>
    <t>2688-1-2014</t>
  </si>
  <si>
    <t>2688-2-2014</t>
  </si>
  <si>
    <t>2688-3-2014</t>
  </si>
  <si>
    <t>2688-4-2014</t>
  </si>
  <si>
    <t>2802-1-2013</t>
  </si>
  <si>
    <t>2802-1-2014</t>
  </si>
  <si>
    <t>28843-1-2013</t>
  </si>
  <si>
    <t>28843-1-2014</t>
  </si>
  <si>
    <t>28843-2-2013</t>
  </si>
  <si>
    <t>28843-3-2013</t>
  </si>
  <si>
    <t>28843-3-2014</t>
  </si>
  <si>
    <t>28843-4-2014</t>
  </si>
  <si>
    <t>28843-5-2014</t>
  </si>
  <si>
    <t>28921-1-2016</t>
  </si>
  <si>
    <t>28933-1-2013</t>
  </si>
  <si>
    <t>28991-1-2016</t>
  </si>
  <si>
    <t>2908-1-2013</t>
  </si>
  <si>
    <t>2908-1-2014</t>
  </si>
  <si>
    <t>3022-1-2016</t>
  </si>
  <si>
    <t>3022-2-2016</t>
  </si>
  <si>
    <t>30495-1-2016</t>
  </si>
  <si>
    <t>31487-1-2013</t>
  </si>
  <si>
    <t>3193-1-2013</t>
  </si>
  <si>
    <t>32738-1-2013</t>
  </si>
  <si>
    <t>32738-1-2014</t>
  </si>
  <si>
    <t>32738-1-2015</t>
  </si>
  <si>
    <t>32838-1-2015</t>
  </si>
  <si>
    <t>32838-1-2016</t>
  </si>
  <si>
    <t>3329-2-2013</t>
  </si>
  <si>
    <t>3329-3-2013</t>
  </si>
  <si>
    <t>33496-2-2014</t>
  </si>
  <si>
    <t>33496-2-2015</t>
  </si>
  <si>
    <t>33496-2-2016</t>
  </si>
  <si>
    <t>3435-1-2016</t>
  </si>
  <si>
    <t>3435-2-2016</t>
  </si>
  <si>
    <t>3435-3-2016</t>
  </si>
  <si>
    <t>3435-4-2016</t>
  </si>
  <si>
    <t>3435-5-2016</t>
  </si>
  <si>
    <t>3435-6-2016</t>
  </si>
  <si>
    <t>34386-1-2016</t>
  </si>
  <si>
    <t>3448-1-2013</t>
  </si>
  <si>
    <t>3448-2-2013</t>
  </si>
  <si>
    <t>3448-3-2014</t>
  </si>
  <si>
    <t>3448-3-2016</t>
  </si>
  <si>
    <t>3448-4-2016</t>
  </si>
  <si>
    <t>3448-5-2016</t>
  </si>
  <si>
    <t>3448-6-2016</t>
  </si>
  <si>
    <t>3448-7-2016</t>
  </si>
  <si>
    <t>35290-1-2013</t>
  </si>
  <si>
    <t>35290-2-2013</t>
  </si>
  <si>
    <t>35311-10-2016</t>
  </si>
  <si>
    <t>35311-11-2016</t>
  </si>
  <si>
    <t>35311-1-2013</t>
  </si>
  <si>
    <t>35311-1-2014</t>
  </si>
  <si>
    <t>35311-12-2016</t>
  </si>
  <si>
    <t>35311-2-2013</t>
  </si>
  <si>
    <t>35311-2-2015</t>
  </si>
  <si>
    <t>35311-3-2013</t>
  </si>
  <si>
    <t>35311-3-2014</t>
  </si>
  <si>
    <t>35311-3-2016</t>
  </si>
  <si>
    <t>35311-4-2013</t>
  </si>
  <si>
    <t>35311-4-2015</t>
  </si>
  <si>
    <t>35311-4-2016</t>
  </si>
  <si>
    <t>35311-5-2014</t>
  </si>
  <si>
    <t>35311-5-2016</t>
  </si>
  <si>
    <t>35311-6-2015</t>
  </si>
  <si>
    <t>35311-7-2015</t>
  </si>
  <si>
    <t>35311-7-2016</t>
  </si>
  <si>
    <t>35311-8-2015</t>
  </si>
  <si>
    <t>35311-8-2016</t>
  </si>
  <si>
    <t>35374-1-2013</t>
  </si>
  <si>
    <t>3565-10-2013</t>
  </si>
  <si>
    <t>3565-11-2013</t>
  </si>
  <si>
    <t>3565-1-2013</t>
  </si>
  <si>
    <t>3565-12-2013</t>
  </si>
  <si>
    <t>3565-13-2013</t>
  </si>
  <si>
    <t>3565-14-2013</t>
  </si>
  <si>
    <t>3565-2-2013</t>
  </si>
  <si>
    <t>3565-3-2013</t>
  </si>
  <si>
    <t>3565-4-2013</t>
  </si>
  <si>
    <t>3565-5-2013</t>
  </si>
  <si>
    <t>3565-6-2013</t>
  </si>
  <si>
    <t>3565-7-2013</t>
  </si>
  <si>
    <t>3565-8-2013</t>
  </si>
  <si>
    <t>3565-9-2013</t>
  </si>
  <si>
    <t>3652-1-2013</t>
  </si>
  <si>
    <t>3652-2-2013</t>
  </si>
  <si>
    <t>3768-1-2016</t>
  </si>
  <si>
    <t>37921-1-2015</t>
  </si>
  <si>
    <t>37921-1-2016</t>
  </si>
  <si>
    <t>37921-2-2015</t>
  </si>
  <si>
    <t>37921-3-2015</t>
  </si>
  <si>
    <t>37921-3-2016</t>
  </si>
  <si>
    <t>37921-4-2016</t>
  </si>
  <si>
    <t>37977-1-2015</t>
  </si>
  <si>
    <t>37977-1-2016</t>
  </si>
  <si>
    <t>38359-10-2016</t>
  </si>
  <si>
    <t>38359-1-2014</t>
  </si>
  <si>
    <t>38359-1-2015</t>
  </si>
  <si>
    <t>38359-2-2014</t>
  </si>
  <si>
    <t>38359-2-2015</t>
  </si>
  <si>
    <t>38359-3-2014</t>
  </si>
  <si>
    <t>38359-3-2015</t>
  </si>
  <si>
    <t>38359-4-2014</t>
  </si>
  <si>
    <t>38359-4-2015</t>
  </si>
  <si>
    <t>38359-5-2014</t>
  </si>
  <si>
    <t>38359-5-2015</t>
  </si>
  <si>
    <t>38359-6-2014</t>
  </si>
  <si>
    <t>38359-6-2015</t>
  </si>
  <si>
    <t>38359-7-2014</t>
  </si>
  <si>
    <t>38359-7-2015</t>
  </si>
  <si>
    <t>38359-7-2016</t>
  </si>
  <si>
    <t>38359-8-2014</t>
  </si>
  <si>
    <t>38359-8-2015</t>
  </si>
  <si>
    <t>38359-8-2016</t>
  </si>
  <si>
    <t>38359-9-2016</t>
  </si>
  <si>
    <t>38459-1-2013</t>
  </si>
  <si>
    <t>38459-2-2013</t>
  </si>
  <si>
    <t>39118-1-2013</t>
  </si>
  <si>
    <t>39118-1-2014</t>
  </si>
  <si>
    <t>3928-1-2014</t>
  </si>
  <si>
    <t>3928-2-2014</t>
  </si>
  <si>
    <t>3928-3-2014</t>
  </si>
  <si>
    <t>394-10-2017</t>
  </si>
  <si>
    <t>394-11-2017</t>
  </si>
  <si>
    <t>394-1-2015</t>
  </si>
  <si>
    <t>394-1-2017</t>
  </si>
  <si>
    <t>394-12-2017</t>
  </si>
  <si>
    <t>394-13-2017</t>
  </si>
  <si>
    <t>394-14-2017</t>
  </si>
  <si>
    <t>394-15-2017</t>
  </si>
  <si>
    <t>394-16-2017</t>
  </si>
  <si>
    <t>394-17-2017</t>
  </si>
  <si>
    <t>394-18-2017</t>
  </si>
  <si>
    <t>394-19-2017</t>
  </si>
  <si>
    <t>394-20-2017</t>
  </si>
  <si>
    <t>394-21-2017</t>
  </si>
  <si>
    <t>394-2-2017</t>
  </si>
  <si>
    <t>394-22-2017</t>
  </si>
  <si>
    <t>394-3-2017</t>
  </si>
  <si>
    <t>394-4-2017</t>
  </si>
  <si>
    <t>394-5-2017</t>
  </si>
  <si>
    <t>394-6-2017</t>
  </si>
  <si>
    <t>394-7-2017</t>
  </si>
  <si>
    <t>394-8-2017</t>
  </si>
  <si>
    <t>394-9-2017</t>
  </si>
  <si>
    <t>40638-1-2016</t>
  </si>
  <si>
    <t>40638-2-2016</t>
  </si>
  <si>
    <t>40638-3-2016</t>
  </si>
  <si>
    <t>40638-4-2016</t>
  </si>
  <si>
    <t>40661-1-2014</t>
  </si>
  <si>
    <t>40661-1-2015</t>
  </si>
  <si>
    <t>40920-1-2015</t>
  </si>
  <si>
    <t>41515-1-2013</t>
  </si>
  <si>
    <t>41515-1-2014</t>
  </si>
  <si>
    <t>41515-1-2015</t>
  </si>
  <si>
    <t>41697-1-2016</t>
  </si>
  <si>
    <t>41697-2-2016</t>
  </si>
  <si>
    <t>4226-1-2013</t>
  </si>
  <si>
    <t>4226-1-2014</t>
  </si>
  <si>
    <t>4226-1-2015</t>
  </si>
  <si>
    <t>4226-1-2017</t>
  </si>
  <si>
    <t>4226-2-2017</t>
  </si>
  <si>
    <t>4226-3-2017</t>
  </si>
  <si>
    <t>4235-10-2015</t>
  </si>
  <si>
    <t>4235-11-2015</t>
  </si>
  <si>
    <t>4235-1-2015</t>
  </si>
  <si>
    <t>4235-12-2015</t>
  </si>
  <si>
    <t>4235-13-2015</t>
  </si>
  <si>
    <t>4235-14-2015</t>
  </si>
  <si>
    <t>4235-15-2016</t>
  </si>
  <si>
    <t>4235-16-2016</t>
  </si>
  <si>
    <t>4235-17-2016</t>
  </si>
  <si>
    <t>4235-18-2016</t>
  </si>
  <si>
    <t>4235-19-2016</t>
  </si>
  <si>
    <t>4235-20-2016</t>
  </si>
  <si>
    <t>4235-21-2016</t>
  </si>
  <si>
    <t>4235-2-2015</t>
  </si>
  <si>
    <t>4235-22-2016</t>
  </si>
  <si>
    <t>4235-23-2016</t>
  </si>
  <si>
    <t>4235-24-2016</t>
  </si>
  <si>
    <t>4235-25-2016</t>
  </si>
  <si>
    <t>4235-26-2016</t>
  </si>
  <si>
    <t>4235-27-2016</t>
  </si>
  <si>
    <t>4235-28-2016</t>
  </si>
  <si>
    <t>4235-29-2016</t>
  </si>
  <si>
    <t>4235-30-2016</t>
  </si>
  <si>
    <t>4235-31-2016</t>
  </si>
  <si>
    <t>4235-3-2015</t>
  </si>
  <si>
    <t>4235-32-2016</t>
  </si>
  <si>
    <t>4235-33-2016</t>
  </si>
  <si>
    <t>4235-34-2016</t>
  </si>
  <si>
    <t>4235-35-2016</t>
  </si>
  <si>
    <t>4235-36-2016</t>
  </si>
  <si>
    <t>4235-37-2016</t>
  </si>
  <si>
    <t>4235-4-2015</t>
  </si>
  <si>
    <t>4235-5-2015</t>
  </si>
  <si>
    <t>4235-6-2015</t>
  </si>
  <si>
    <t>4235-7-2015</t>
  </si>
  <si>
    <t>4235-8-2015</t>
  </si>
  <si>
    <t>4235-9-2015</t>
  </si>
  <si>
    <t>4311-1-2013</t>
  </si>
  <si>
    <t>4311-2-2013</t>
  </si>
  <si>
    <t>4311-3-2013</t>
  </si>
  <si>
    <t>4311-4-2015</t>
  </si>
  <si>
    <t>4311-5-2015</t>
  </si>
  <si>
    <t>4311-6-2015</t>
  </si>
  <si>
    <t>4311-7-2015</t>
  </si>
  <si>
    <t>432-1-2016</t>
  </si>
  <si>
    <t>432-3-2016</t>
  </si>
  <si>
    <t>4332-1-2014</t>
  </si>
  <si>
    <t>4332-1-2015</t>
  </si>
  <si>
    <t>4416-1-2016</t>
  </si>
  <si>
    <t>4416-2-2016</t>
  </si>
  <si>
    <t>4416-3-2016</t>
  </si>
  <si>
    <t>4416-4-2016</t>
  </si>
  <si>
    <t>4433-10-2015</t>
  </si>
  <si>
    <t>4433-11-2015</t>
  </si>
  <si>
    <t>4433-1-2013</t>
  </si>
  <si>
    <t>4433-12-2015</t>
  </si>
  <si>
    <t>4433-13-2015</t>
  </si>
  <si>
    <t>4433-14-2015</t>
  </si>
  <si>
    <t>4433-2-2013</t>
  </si>
  <si>
    <t>4433-3-2013</t>
  </si>
  <si>
    <t>4433-3-2015</t>
  </si>
  <si>
    <t>4433-4-2015</t>
  </si>
  <si>
    <t>4433-5-2015</t>
  </si>
  <si>
    <t>4433-6-2015</t>
  </si>
  <si>
    <t>4433-7-2015</t>
  </si>
  <si>
    <t>4433-8-2015</t>
  </si>
  <si>
    <t>4433-9-2015</t>
  </si>
  <si>
    <t>462-10-2013</t>
  </si>
  <si>
    <t>462-10-2014</t>
  </si>
  <si>
    <t>462-10-2015</t>
  </si>
  <si>
    <t>462-10-2016</t>
  </si>
  <si>
    <t>462-11-2014</t>
  </si>
  <si>
    <t>462-1-2013</t>
  </si>
  <si>
    <t>462-1-2014</t>
  </si>
  <si>
    <t>462-12-2014</t>
  </si>
  <si>
    <t>462-13-2015</t>
  </si>
  <si>
    <t>462-14-2016</t>
  </si>
  <si>
    <t>462-15-2016</t>
  </si>
  <si>
    <t>462-16-2016</t>
  </si>
  <si>
    <t>462-17-2016</t>
  </si>
  <si>
    <t>462-18-2016</t>
  </si>
  <si>
    <t>462-2-2013</t>
  </si>
  <si>
    <t>462-2-2014</t>
  </si>
  <si>
    <t>462-2-2015</t>
  </si>
  <si>
    <t>462-3-2013</t>
  </si>
  <si>
    <t>462-3-2014</t>
  </si>
  <si>
    <t>462-3-2015</t>
  </si>
  <si>
    <t>462-4-2013</t>
  </si>
  <si>
    <t>462-4-2014</t>
  </si>
  <si>
    <t>462-4-2015</t>
  </si>
  <si>
    <t>462-4-2016</t>
  </si>
  <si>
    <t>462-5-2013</t>
  </si>
  <si>
    <t>462-5-2014</t>
  </si>
  <si>
    <t>462-5-2015</t>
  </si>
  <si>
    <t>462-5-2016</t>
  </si>
  <si>
    <t>462-6-2013</t>
  </si>
  <si>
    <t>462-6-2014</t>
  </si>
  <si>
    <t>462-6-2015</t>
  </si>
  <si>
    <t>462-6-2016</t>
  </si>
  <si>
    <t>462-7-2013</t>
  </si>
  <si>
    <t>462-8-2013</t>
  </si>
  <si>
    <t>462-9-2013</t>
  </si>
  <si>
    <t>46693-1-2013</t>
  </si>
  <si>
    <t>46693-1-2016</t>
  </si>
  <si>
    <t>46702-1-2014</t>
  </si>
  <si>
    <t>46702-2-2015</t>
  </si>
  <si>
    <t>46702-2-2016</t>
  </si>
  <si>
    <t>46702-3-2016</t>
  </si>
  <si>
    <t>46702-4-2016</t>
  </si>
  <si>
    <t>46702-5-2016</t>
  </si>
  <si>
    <t>46807-1-2016</t>
  </si>
  <si>
    <t>46807-2-2016</t>
  </si>
  <si>
    <t>47200-1-2015</t>
  </si>
  <si>
    <t>47410-1-2014</t>
  </si>
  <si>
    <t>47498-1-2013</t>
  </si>
  <si>
    <t>47502-1-2013</t>
  </si>
  <si>
    <t>47502-1-2014</t>
  </si>
  <si>
    <t>48227-1-2013</t>
  </si>
  <si>
    <t>48227-2-2013</t>
  </si>
  <si>
    <t>48354-1-2014</t>
  </si>
  <si>
    <t>48354-2-2014</t>
  </si>
  <si>
    <t>48440-1-2016</t>
  </si>
  <si>
    <t>48775-1-2013</t>
  </si>
  <si>
    <t>48775-2-2013</t>
  </si>
  <si>
    <t>48775-3-2013</t>
  </si>
  <si>
    <t>48775-4-2013</t>
  </si>
  <si>
    <t>50932-1-2015</t>
  </si>
  <si>
    <t>511-2-2014</t>
  </si>
  <si>
    <t>511-2-2016</t>
  </si>
  <si>
    <t>511-3-2014</t>
  </si>
  <si>
    <t>511-3-2016</t>
  </si>
  <si>
    <t>511-4-2016</t>
  </si>
  <si>
    <t>511-5-2016</t>
  </si>
  <si>
    <t>511-7-2016</t>
  </si>
  <si>
    <t>51489-1-2014</t>
  </si>
  <si>
    <t>52397-1-2016</t>
  </si>
  <si>
    <t>5344-1-2013</t>
  </si>
  <si>
    <t>5344-1-2014</t>
  </si>
  <si>
    <t>5344-1-2015</t>
  </si>
  <si>
    <t>5414-1-2013</t>
  </si>
  <si>
    <t>5414-3-2013</t>
  </si>
  <si>
    <t>61026-1-2016</t>
  </si>
  <si>
    <t>61026-2-2016</t>
  </si>
  <si>
    <t>6860-10-2017</t>
  </si>
  <si>
    <t>6860-11-2017</t>
  </si>
  <si>
    <t>6860-1-2013</t>
  </si>
  <si>
    <t>6860-2-2013</t>
  </si>
  <si>
    <t>6860-3-2014</t>
  </si>
  <si>
    <t>6860-3-2015</t>
  </si>
  <si>
    <t>6860-3-2017</t>
  </si>
  <si>
    <t>6860-4-2014</t>
  </si>
  <si>
    <t>6860-4-2015</t>
  </si>
  <si>
    <t>6860-5-2017</t>
  </si>
  <si>
    <t>6860-6-2017</t>
  </si>
  <si>
    <t>6860-7-2017</t>
  </si>
  <si>
    <t>6860-8-2017</t>
  </si>
  <si>
    <t>6860-9-2017</t>
  </si>
  <si>
    <t>6874-1-2013</t>
  </si>
  <si>
    <t>6874-1-2014</t>
  </si>
  <si>
    <t>6874-3-2017</t>
  </si>
  <si>
    <t>7164-1-2013</t>
  </si>
  <si>
    <t>7164-1-2014</t>
  </si>
  <si>
    <t>7164-1-2015</t>
  </si>
  <si>
    <t>7164-1-2016</t>
  </si>
  <si>
    <t>7283-1-2013</t>
  </si>
  <si>
    <t>73475-1-2016</t>
  </si>
  <si>
    <t>8338-1-2014</t>
  </si>
  <si>
    <t>8362-1-2016</t>
  </si>
  <si>
    <t>8517-1-2014</t>
  </si>
  <si>
    <t>8517-1-2015</t>
  </si>
  <si>
    <t>8517-2-2014</t>
  </si>
  <si>
    <t>8517-2-2015</t>
  </si>
  <si>
    <t>8663-1-2015</t>
  </si>
  <si>
    <t>8663-2-2015</t>
  </si>
  <si>
    <t>8663-3-2015</t>
  </si>
  <si>
    <t>904-1-2013</t>
  </si>
  <si>
    <t>904-2-2013</t>
  </si>
  <si>
    <t>9101-1-2015</t>
  </si>
  <si>
    <t>9298-1-2013</t>
  </si>
  <si>
    <t>9298-1-2014</t>
  </si>
  <si>
    <t>9298-2-2013</t>
  </si>
  <si>
    <t>9298-2-2014</t>
  </si>
  <si>
    <t>9298-3-2013</t>
  </si>
  <si>
    <t>9298-3-2014</t>
  </si>
  <si>
    <t>9792-1-2017</t>
  </si>
  <si>
    <t>9792-2-2017</t>
  </si>
  <si>
    <t>Description of LCA stage</t>
  </si>
  <si>
    <t>Scope-characterization of LCA stage</t>
  </si>
  <si>
    <t>Emissions at stage (kg CO2e)</t>
  </si>
  <si>
    <t>*Assigned value chain portion</t>
  </si>
  <si>
    <t>Upstream</t>
  </si>
  <si>
    <t>Downstream</t>
  </si>
  <si>
    <t>Use and End-of-Life : For more specific details please see Humbert et al. (2009) Life cycle assessment of spray dried soluble coffee and comparison with alternatives (drip filter and capsule espresso)  Note: End-of-Life has been aggregated to Use since the system doesn't allow for negative figures for emissions resulting from recovery, incl. recycling, of used packaging.</t>
  </si>
  <si>
    <t>2. Packaging / Equipment Production:  Extraction of raw materials and production of the drinking container and drinking glasses used. Transportation of all production materials for these components up to the point of manufacture are included in this phase.</t>
  </si>
  <si>
    <t>6. Use and End-of-Life : as the system doesn't allow for negative figures, we have aggregated Use phase and End-of-life phase.   Use: Washing &amp; Refrigeration Refrigeration of the water at the user’s home. Commercial coolers are included in the Distribution and Marketplace stage mentioned above.  End of Life:  Disposal of all materials by either landfilling, waste-to-energy or recycling. For disposal options that reflect a beneficial use of the material, these benefits are added to the system by expanding the system boundary to include the environmental burdens that are avoided by not needing to otherwise fulfill these functions. This includes the avoidance of electricity generation from waste-to-energy operations and avoidance of virgin material production from material recycling. At the end-of-life stage (and in all stages), emissions are included and equally evaluated regardless of the timing of their occurrence.  The Emissions (kg CO2e) per unit at the End of Life stage is -0.004.</t>
  </si>
  <si>
    <t>3. Use - Transport:  All transportation occurring in the system beginning with the immediate suppliers to the manufacturers of beverage products and drinking containers, and ending with the transport of all materials to end-of-life. Also included are transportation of products from point of manufacture to point of sale.</t>
  </si>
  <si>
    <t>With its high productivity and technological superiority, LG Chem accounts for 20% of the global market share. Mobile batteries are widely used in portable media devices such as laptops, cell phones, and tablets. To align our productivity with the rapid growth of smartphones, ultra-book laptops, and tablets, we are assembling more production lines for lithium-ion polymer batteries. Also, we are providing differentiated solutions, including stepped batteries, based on our unique stack &amp; folding technology. Moreover, our growth is accelerating in the non-IT sectors, such as power tools and e-bikes.</t>
  </si>
  <si>
    <t>According to newly installed assembly lines in Nanjing plant in 2013, the GHG emissions rose due to the increased electricity consumptions. The trend on rising electricity consumption level has close connection to the increased GHG emissions per the unit. The ratio of sales to Acer during 2013 shows a small difference relative to the one in 2012, so we estimate that the change in this row may not take place for the revenue fluctuation.  On the other hand, in 2013, Ochang 1 plant in Korea begun to supply mobile batteries to Acer for the first time - Only Nanjing plant supplied batteries to Acer in 2012. Therefore, the energy efficiency difference between the two plants would affect the change.</t>
  </si>
  <si>
    <t>1. New facilities' start-up operation is the primary cause of the change as they consumed energy, particularly electricity, without manufacturing.  2. The increase of the total GHG emissions from the plant is bigger than the increase of sales ratio by Acer. (132% of GHG emissions increased as the plant total emissions, comparing to 121% of sales ratio increased by Acer in 2014)</t>
  </si>
  <si>
    <t>LG Chem’s automotive batteries are sustaining the undisputed No.1 position in the world based on more than 10 years of R&amp;D capability. LG Chem is equipped with solutions for all types of electrical cars (Hybrid EV, Plugged-in EV, Battery EV) based on strong product development capability and manufacturing competitiveness via mass production experience. This enables LG Chem to supply battery cell, pack and BMS (Battery Management System) to global carmakers such as GM, Ford, Renault, Hyundai-Kia and Volvo. LG Chem expects the increased revenue from its automotive battery business by being awarded next-generation projects from existing customers while strengthening strategic partnerships, and securing new customers. Additionally, LG Chem plans to launch new products to meet customer needs in new applications such as SLI and garden tools.</t>
  </si>
  <si>
    <t>LG Chem has maintained the undisputed No.1 position in the global automotive battery market with more than 10 years of R&amp;D capability. We are equipped with solutions for all types of electrical cars (Hybrid EV, Plugged-in EV, and Battery EV) based on our strong product development capability and manufacturing competitiveness. This allows LG Chem to supply battery cells, packs, and BMS (Battery Management System) to global carmakers such as GM, Ford, Renault, Hyundai-Kia, and Volvo. LG Chem expects increased revenue from its automotive battery business with its excellent technology capability and partnership with customers by taking more orders from the existing customers while securing new customers. Meanwhile, we plan to launch new products to meet customer needs in new applications such as Micro-HEV.</t>
  </si>
  <si>
    <t>Using its excellent technology and quality competency, LG Chem supplies safe batteries for electric vehicles to top carmakers in Korea, U.S., Europe and China. The batteries, applied to green and highly efficient vehicles like electric and hybrid vehicles, are adding environmental values.</t>
  </si>
  <si>
    <t>CMI plant did not operate its facilities on a regular basis in 2014 for fluctuation of production plans, which attributed to having energy intensity worsened. Plenty of electricity and steam were used for facilities' start-up without production. Final products were produced and transported only from Ochang 1 plant in 2013 which has a relatively greater energy intensity. The total emissions from Ochang 1 and CMI plants in kg CO2e per unit in 2014 were worsened by adverse energy intensity of CMI plant.</t>
  </si>
  <si>
    <t>A decrease in sales to Ford and a volume change of each product affect the change. Also Ochang 1 plant conducted many energy saving activities for more energy efficiency during manufacturing. The emissions of FCA are newly counted this year, because we started to formally sell our automotive batteries to FCA in 2016.</t>
  </si>
  <si>
    <t>A big increase is caused by the new customers requesting CDP supply chain this year such as Dell Inc. and HP Inc., who was not counted last year. Also a rise in sales of new products which have different manufacturing efficiencies affects the allocation of Acer Inc. and Stanley Black &amp; Decker Inc..</t>
  </si>
  <si>
    <t>The smartphone has already become an indispensable part of our daily life. We cannot be without our smartphones for all sorts of activities—whether communicating with our friends and family or enjoying music, photography, or filming videos, or even exploring the vast information available online. Hence, we have developed this innovative product due to users' needs for longer battery life and integrated user experience, due to their high dependence on smartphones. Helio is the flagship brand of the MediaTek smartphone processor series; it offers top-notch processing capability, lasting battery life, and outstanding multimedia experience. Helio includes two major series: the Helio X Series is for top performance, and the Helio P Series for technology meets the latest trends. The Helio X Series is equipped with powerful, outstanding calculation capability and uncompromising multimedia features, whereas the Helio P Series offers optimized energy consumption management and streamlined printed circuit board (PCB) size while maintaining outstanding specifications to realize lightweight and fashionable cell phone designs.</t>
  </si>
  <si>
    <t>To improve the product performance, especially to support operation in a 40 degree Celsius (104 degree Fahrenheit) environment. However, in comparison with the increasing of  product performance, the products are designed in an energy efficient way, which means products produce less CO2.</t>
  </si>
  <si>
    <t>EcoShape  bottle of water (0.5 L): Serving of 500 ml of hydration to the consumer. The study examines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</si>
  <si>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Serving of 500 ml of hydration to the consumer. The study examined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</si>
  <si>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Serving of 500 ml of hydration to the consumer. The study examined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</si>
  <si>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Nestlé Babyfood NaturNes packaging - plastic pot The good assessed:" Packaging systems used to provide one baby food meal in France, Spain, and Germany". The 200-g packaging size was selected as the basis for this study. (The total emissions in kg CO2-e per unit provided [in this report] is the figure for France as it is not possible to list all three data in one cell. Please find detail by country and life cycle stages in questiom SM3.2.b</t>
  </si>
  <si>
    <t>Nestlé Babyfood NaturNes packaging - plastic pot The good assessed:" Packaging systems used to provide one baby food meal in France, Spain, and Germany". The 200-g packaging size was selected as the basis for this study. (The total emissions in kg CO2-e per unit provided to the right of this cell is the figure for France as it is not possible to list all three data in one cell. Please find detail by country and life cycle stages in questiom SM3.2.b</t>
  </si>
  <si>
    <t>The latest edition of the survey shows the emission coefficient reduction in production and combustion process of LNG by approx. 2.3%. [...] It is calculated by the LCA method. : LCA “Life Cycle Assessment” : A comprehensive qualification method of survey, analysis, and evaluation of the amount of environmental impacts of products and services. The assessment covers all the related processes from resource extraction to waste disposal including production, transportation, consumption, and recycling for the products and services.</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</si>
  <si>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 – the results of this supply chain engagement should be evidenced in the next re-certification.</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</si>
  <si>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also made a commitment to reduce the agricultural footprint (carbon &amp; water) of key potato suppliers by 50% in 5 years.</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</si>
  <si>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also made a commitment to reduce the agricultural footprint (carbon &amp; water) of key potato suppliers by 50% in 5 years</t>
  </si>
  <si>
    <t>Please note that supplied figures are based on a re-baselined and certified Carbon Footprint with the Carbon Trust.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 – the results of this supply chain engagement should be evidenced in the next re-certification.</t>
  </si>
  <si>
    <t>Please note that supplied figures are based on a re-baselined and certified Carbon Footprint with the Carbon Trust.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t>
  </si>
  <si>
    <t>Please note that 0.07 kg of CO2e reflects a per serving size of 40g.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Cupar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 – the results of this supply chain engagement should be evidenced in the next re-certification.</t>
  </si>
  <si>
    <t>Please note that 0.07 kg of CO2e reflects a per serving size of 40g.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Cupar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t>
  </si>
  <si>
    <t>Please note the figures reflects a per serving size of 27g or 36g depending on SKU f.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site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 – the results of this supply chain engagement should be evidenced in the next re-certification.</t>
  </si>
  <si>
    <t>Please note the figures reflects a per serving size of 27g or 36g depending on SKU f.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site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t>
  </si>
  <si>
    <t>% change is based on LCA emissions data value between two products (SP C352DN and its predecessor model, SP C342DN). The emissions data was calculated based on "EcoLeaf" environmental Labeling program, which is based on ISO 14025 Environmental Product Declaration (EPD) standard as third-party Full-LCA certification.These two models are in the same product category (A4/Letter size color printer) and have a comparable spec. (30 print per minute of C352DN and 26 print per minute of C342DN).</t>
  </si>
  <si>
    <t>Ricoh MP C5503 is a hi-speed color MFP (Multi-function product) with; - Colour output at 55 pages a minute - Single Pass Duplex Feeder - Wide selection of finishing options - SRA3 media handling  The emissions data of this product is provided as a case example of our entire image solution business products line which covers 77% of Ricoh's total revenue.</t>
  </si>
  <si>
    <t>Ricoh MP C8002SP: The product is a high-speed (80 images/minute) color multi-functional product (MFP) and is a major representative of our image solution products business.  The lifecycle emissions data of this product is provided as a case example of our entire image solution business products line which covers 77% of Ricoh's total revenue.</t>
  </si>
  <si>
    <t>Ricoh MP 6054SPG is a high-speed color MFP (Multi-function product) with; - Colour output at 60 pages a minute - Single Pass Duplex Feeder - Wide selection of finishing options. The emissions data of this product is provided as a case example of our entire image solution business products line which covers 89% of Ricoh's total revenue.</t>
  </si>
  <si>
    <t>% change is based on TEC (typical weekly electricity consumption) value between MP 6054SPG and MP C5503, the model we presented as the case example model for the previous year report. These two models are in the same product category (color MFP) and have a comparable spec. (55 print per minute of C5503 compared to 60 print per minute with 6054SPG).</t>
  </si>
  <si>
    <t>Acti9 – Residual current circuit breaker – iID K. The main function of the iID K product range is to ensure protection of people against electric shocks. PEP of this product is available here: http://planet.schneider-electric.com/C12577A200268439/all/14AA652B755F340C852577F3006F06D0/$File/envpep100201en.pdf</t>
  </si>
  <si>
    <t>The data provided in this question is an example for a product which possesses a Product Environmental Profile: Acti9 – Residual current circuit breaker – ilD K. The main function of the ilD K product range is to ensure protection of people against electric shocks. PEP of this product is available here: http://www2.schneider-electric.com/sites/corporate/en/products-services/green-premium/check-a-product.page -&gt; checking reference "A9R50240".</t>
  </si>
  <si>
    <t>The data provided in this question is an example for a product which possesses a Product Environmental Profile: Acti9 – Residual current circuit breaker – ilD K. The main function of the ilD K product range is to ensure protection of people against electric shocks. PEP of this product is available here: https://www.reach.schneider-electric.com/CheckProduct.aspx -&gt; checking reference "A9R50240".</t>
  </si>
  <si>
    <t>The Sustainable Earth by Staples™ 12A toner is the remanufactured toner cartridge counterpart to the Hewlett Packard Company LaserJet Q2612A (12A) toner cartridge. A toner cartridge is a consumable component of a laser printer. The toner cartridge contains the toner, which is a fine, dry powder mixture that makes the actual image on the paper. The toner is transferred to paper via an electrostatic charge, and fused onto the paper during the printing process.</t>
  </si>
  <si>
    <t>The Sustainable Earth by Staples™ 12A toner is the remanufactured toner cartridge counterpart to the Hewlett Packard Company LaserJet Q1338A (38A) toner cartridge. A toner cartridge is a consumable component of a laser printer. The toner cartridge contains the toner, which is a fine, dry powder mixture that makes the actual image on the paper. The toner is transferred to paper via an electrostatic charge, and fused onto the paper during the printing process.</t>
  </si>
  <si>
    <t>B-Free range welcomes varied work postures -reading, reclining, or leaning in to a conversation. From focused individual work to a casual meeting, B-Free provides thoughtful, comfortable support. Small cube allows nearby informal seating during the work day.The model chosen for analysis is the most representative one (reference N3L C00 010)from the B-Free range.</t>
  </si>
  <si>
    <t>B-Free range welcomes varied work postures - reading, reclining, or leaning in to a conversation. From focused individual work to a casual meeting, B-Free provides thoughtful, comfortable support. The model chosen for analysis is the most representative one (reference N3L TW0 220) from the B-Free range.</t>
  </si>
  <si>
    <t>Let’s B task chair range offers two versions : Let’s B mid backrest and Let’s B high backrest. The range is designed to provide three major benefits: “comfort”, “intuitivity” and “personalization”. The model chosen for analysis is the most frequently ordered one (reference 469 IM 060) from the Let’s B mid backrest range.  Standard features on this model include: - Seat height adjustment - Seat depth adjustment - Back height adjustment - Tilt tension adjustment - Upright position lock - 2D adjustable armrests - Impress upholstery - Standard base</t>
  </si>
  <si>
    <t>Eastside is a stackable visitor chair, with no sharp edges. It is easy to reconfigure – ideal for conferencing, impromptu meeting and teaming tasks. As extra options, it can have armrests, a writing tablet and castors.The model chosen for analysis is the most frequently ordered one (reference 412 450 MH) from the Eastside range.</t>
  </si>
  <si>
    <t>FlipTop Twin is a clever and flexible table for meeting or training rooms. It is very intuitive: the top can be flipped from both sides, to both sides. Once the top is flipped, the tables can be stored in a space saving way. The model chosen for analysis is the most frequently ordered one (reference W4D1C600) from the FlipTop Twin range.</t>
  </si>
  <si>
    <t>FrameOne Bench is a workstation with light and refined aesthetic. The same product line allows to create differentiated bench settings supporting more effectively the ways users work: - it offers an integrated sliding top. - it can be associated to work tools, lighting, screens and technology. - it features Bench applications with supporting storage - it provides efficient cable management solutions. The model chosen for analysis is the most frequently ordered one (reference W3G17700 and W3G27700) from the FrameOne Bench range. Standard features on this model include: - Top dimensions: 3200 mm x 1600 mm (5.12 m² / four tops of 1600 x 800 mm each) - Melamine top - Steel legs - Cable way for cable management.</t>
  </si>
  <si>
    <t>Fusion is a desking family comprising work surfaces, storage, desk organization and cable management. Fusion is a platform system that structures the whole office space, no matter what work styles are needed. Fusion is flexible and can be assembled and reconfigured quickly. Its consolidated individual work spaces encourage collaborative working.The model chosen for analysis is the most frequently ordered one (Fusion ref. 616 000 100) from the Fusion range.</t>
  </si>
  <si>
    <t>Gesture is the first chair designed to support our interactions with today’stechnologies. Inspired by the human body. Created for the way we work today. Gesture has a synchronized system moving with each user to provide continuous and persistent support, offers unique arms which move like the human arm, allowing users to be supported in any position, possesses a seat that brings comfort all the way to the edges, and features a wide variety of adjustments allowing it to fit an important palette of users and spaces. The model chosen for analysis is the most representative line (reference 442A30) from the Gesture range.</t>
  </si>
  <si>
    <t>Gesture is is the first chair designed to support our interactions with today’s technologies. Inspired by the human body. Created for the way we work today. Gesture has a synchronized system moving with each user to provide continuous and persistent support, offers unique arms which move like the human arm, allowing users to be supported in any position, possesses a seat that brings comfort all the way to the edges, features a wide variety of adjustments allowing it to fit a important palette of users and spaces.The model chosen for analysis is the most representative one (reference 442A30) from the Gesture range.</t>
  </si>
  <si>
    <t>Implicit is the new generation of personal storage which respond to all storage needs! The materials (steel, melamine and veneer) of the carcass, the top and the fronts can be chosen and mixed together in the Standard and Premium version. Mobile pedestals provide flexibility, juxtaposed pedestals create an extension of the worksurface and supporting replaces a leg of the desk. The model chosen for analysis is the most frequently ordered one (reference 785 M23 003) from the Implicit melamine range. Standard features on this model include: - Width 419 mm / height 566 mm / depth 788 mm - Storage space: 0.097 m3 - Fours drawers thus a pen tray - Melamine boards and fronts - A lock system with a key</t>
  </si>
  <si>
    <t>Simplicity and intelligence is the success of Kalidro. The 4 leg desk system offers a complete range that is easy to install and to configure. The comfortable height adjustment and the smart cable management fulfill customers’ demands.The model chosen for analysis is the most popular model (reference W3812700).</t>
  </si>
  <si>
    <t>The Activa desks are highly ergonomic and offer different height adjustable versions in a single design. Its modular construction allows very easy assembly and reconfiguration.  The model chosen for analysis is the most frequently ordered one (reference W6412700) from the Activa Telescopic range. Standard features on this model include: - Top dimensions: 1600 mm x 800 mm - Melamine top, Snow WY - Steel leg and frame, Pearl Snow ZW - Telescopic height adjustment from 620 mm to 900 mm - Steel cable tray.</t>
  </si>
  <si>
    <t>The Leap office chair is our most ergonomic chair. User tests show it reduces lower back pain, discomfort and musculo-skeletal disorders. That means it will increase your productivity by allowing you to sit more comfortably for longer. It’s all thanks to the Leap chair's advanced design with innovative features such as a flexible backrest, separate upper and lower back controls and a dynamic seat. The model chosen for analysis is the most frequently ordered task chair (model 462 200 MP) from the Leap seating range.</t>
  </si>
  <si>
    <t>Let’s B task chair range offers two versions: Let’s B mid backrest and Let’s B high backrest. The range is designed to provide three major benefits: “comfort”, “intuitivity” and “personalization”. The model chosen for analysis is the most frequently ordered one(reference 469 IM 060) from the Let’s B mid backrest range.</t>
  </si>
  <si>
    <t>New Think is a chair designed for the mobility of users in the workplace. It is smart, simple and sustainable. New Think is Smart: because it does the New Thinking for us. It fosters wellbeing through automatic ergonomic support thanks to its advanced weight activated mechanism and new membrane of flexors. It responds to our changing postures and body movements, allowing us to get to workfaster, making the most of our valuable sit time. Simple: because it is very easy to use. It anticipates our postures, while still giving users the freedom to customize it to their own personal preferences. Sustainable: because it can be easily disassembled with common hand tools making it easy to recycle at end of life, and it has undergone materials chemistry and develop with a life cycle vision to understand and minimize its lifelong impact on the environment. In addition, its back frame and base are composed of recycled materials (PA6) The model chosen for analysis is the most representative line (reference 465A300) from the New Think range.</t>
  </si>
  <si>
    <t>Ology is a desking family comprised of height adjustability options, work surfaces, desk organisation options and cable management. Ology offers various ergonomic and antimicrobial treatment options to create a more health-conscious work environment. The model chosen for analysis is the most representative line (reference N111012700) from the Ology range.</t>
  </si>
  <si>
    <t>Design and functionality is the key concept of Partito Screen. Clear shapes and straight lines make this screen a harmonious add-on to our desk lines. The enormous range of materials and colours provides individuality. At the same time Partito Screen helps organising your work place and provides visual, territorial and (coming soon) acoustic privacy. The model chosen for analysis is the most popular model (reference W93A1270 + Option: 38 + Option: 1SP)</t>
  </si>
  <si>
    <t>The model chosen for analysis is the most popular model Please task chair (reference 468 200 MP). The task chair is a new generation of Please launched in June 1998. It is a highly adjustable ergonomic chair equipped as follows: 1. LTC2 (Lumbar-Thoracic-Cervical) mechanism 2. height adjustable backrest 3. lumbar tension adjustment 4. tilt tension adjustment 5. seat height adjustment by gaslift 6. 3D adjustable armrests (height, depth and pivot) 7. variable back stop / tilt limiter 8. seat depth adjustment 9. seat impact absorber</t>
  </si>
  <si>
    <t>Smart and elegant, QiVi is the new meeting energizer! QiVi allows users to move and to change postures easily, bringing more comfort to meetings thanks to its automatic adjustments. The combination of the sliding seat and pivoting backrest makes QiVi unique and comfort immediate. QiVi offers a wide range of versions and finishes: 4 leg, sled, conference, with and without armrests; plain, upholstered or knitted back available in two different aesthetics, as well as several accessories that make the range even more complete! The model chosen for analysis is the most frequently ordered one (reference 428 LUG ET) from the QiVi range.</t>
  </si>
  <si>
    <t>Reply task chair range offers two alternative styles to maximise choice in terms of design and functionality: Reply &amp; Reply Air. The range is designed to provide four major benefits: “customisation”, “comfort”, “simplicity” and “sustainability”. The model chosen for analysis is the most frequently ordered one (Reply Air, reference 466 160 MT) from the Reply range.</t>
  </si>
  <si>
    <t>Share It is a modular storage system. It offers personal storage, team storage, meeting point solutions and lockers.  Share It can be also used as space dividers, structuring workspaces. - It is modular and offers endless planning possibilities. - The range enhances collaboration providing communication platforms. - It helps people concentrate thanks to acoustics absorbing surfaces. - It offers wide range of finishes for different workplace ambiances.</t>
  </si>
  <si>
    <t>Make your workplace a dynamic workspace. TNT* is a new kind of dynamic workspace solution with a wide range of options for all kinds of users and work  styles. Thanks to its flexible architecture, TNT* allows you to expand, upgrade or adapt any configuration to the changing needs of users and teams.The model chosen for analysis is the most popular model (reference 880 000 150).</t>
  </si>
  <si>
    <t>The Universal Storage is a large and flexible storage range that can adapt to all environments and that live up to all criteria of aesthetics and security. It is the new generation of the Universal Storage range launched in 1995. The cupboard - side opening tambour doors (reference 845 030 220) is the most sold model from the Universal Storage range.</t>
  </si>
  <si>
    <t>The Westside chair is made with a single shell, with just the right shape, angle and flexibility to provide maximum comfort for the back. The Westside chair is engineered for demanding spaces like informal office areas, cafeterias and hotels where traditional seating falls short. The model chosen for analysis is the Westside chair reference 11 LUG 30.</t>
  </si>
  <si>
    <t>The model chosen for analysis is the most popular model Think work chair.  It is a highly adjustable ergonomic chair equipped as follows: 1. Your PowerTM weight activated mechanism 2. Your ProfileTM seat and back flexors  3. Your PreferenceTM control  4. Adjustable seat depth 5. Adjustable seat height 6. Adjustable lumbar support 7. Adjustable armrests 8. Plastic base</t>
  </si>
  <si>
    <t>The model chosen for analysis is the most popular model Think work chair.  It is a highly adjustable ergonomic chair equipped as follows: 1. Your Power(TM) weight activated mechanism 2. Your Profile(TM) seat and back flexors  3. Your Preference(TM) control  4. Adjustable seat depth 5. Adjustable seat height 6. Adjustable lumbar support 7. Adjustable armrests 8. Plastic base</t>
  </si>
  <si>
    <t>32 Seconds is a universal family of seating that helps build a creative and capable workspace – and ultimately a more successful organisation – by fulfilling your people’s ergonomic requirements and personal preferences. 32 Seconds will seat all of your people in complete comfort – regardless of physique, age, gender or personal taste – and adapt itself to any kind of workstyle. What’s more it’s so easy to assemble that you’ll be using it within32 seconds of opening the box! The model chosen for analysis is the most frequently ordered task chair (model 4558TRA) from the 32 Seconds seating range.</t>
  </si>
  <si>
    <t>The Activa desks are highly ergonomic and offer different height adjustable versions in a single design. Its modular construction allows very easy assembly and reconfiguration. The model chosen for analysis is the most frequently ordered one (reference W6412700) from the Activa Telescopic range. Standard features on this model include: - Top dimensions: 1600 mm x 800 mm - Melamine top, Snow WY - Steel leg and frame, Pearl Snow ZW - Telescopic height adjustment from 620 mm to 900 mm - Steel cable tray.</t>
  </si>
  <si>
    <t>The enveloping backrest and the textured, refined look of Amia are immediately inviting. And as soon as you sit down in this robust yet comfortable chair, you know you've found something special. Both the LiveLumbar™ support and the flexible seat edge angle adjust automatically to your body shape. The model chosen for analysis is the most frequently ordered task chair (model 482 200 MP) from the Amia seating range.</t>
  </si>
  <si>
    <t>B-Free range welcomes varied work postures - reading, reclining, or leaning in to a conversation. B-Free big cube Different shapes and sizes to follow the movements of the user whether connecting, collaborating or concentrating and to offer qualitative support in a wide variety of postures. The model chosen for analysis is the most representative one (reference N3L T00 460) from the B-Free range.</t>
  </si>
  <si>
    <t>B-Free Desk offers the right balance between functionality and beauty. It creates a natural and cozy atmosphere in the office, ideal to foster creativity, concentration and/or collaboration of workers. The multiple features of the desk allow users to benefit from a fully functional workstation. The model chosen for analysis is the most representative line (reference # N311012700) from the B-Free desk range.</t>
  </si>
  <si>
    <t>This product emission is only 3.58% of the total emission of all  the products of the Company.  Sales got decreased by 3.03% whereas absolute emission got increased by 2.24% than that of previous year which leads this increase in specific emission.  Whereas Tata Chemicals overall specific emission has decreased by 1.91% compare to previous year.</t>
  </si>
  <si>
    <t>Sales got increased by 3.10% from previous year whereas absolute emission got decreased by 14.81% which leads overall decrease in specific emission.Emission reduction happens due to activities such as bulker transportation, emphasis on rail transport, reduction in packaging material, improved plant operational efficiency etc</t>
  </si>
  <si>
    <t>Though manufacturing emission reduced by 0.4%; procurement of raw materials from overseas during interruption of mining operations has led to 7% increase. Additionally adoption of GHG tool V2.6 for assessment of transportation emission has increased emission by 1.5%.</t>
  </si>
  <si>
    <t>Though manufacturing emission reduced by 0.5%; procurement of raw materials from overseas during interruption of mining operations has led to 7% increase. Additionally adoption of GHG tool V2.6 for assessment of transportation emission has increased emission by 1.5%.</t>
  </si>
  <si>
    <t>Though manufacturing emission reduced by 0.3%; procurement of raw materials from overseas during interruption of mining operations has led to 7% increase. Additionally adoption of GHG tool V2.6 for assessment of transportation emission has increased emission by 1.5%.</t>
  </si>
  <si>
    <t>The results here from our carton CO2 calculator show the CO2 footprint of the carton under European conditions up to the moment when the packaging material leaves our factories. The calculated results are not exact; they are indicative and based on a number of simplifications. The results should not be used to support comparative assertions made to the public nor directly for labelling. In this updated version, made available June 2017, updates have been made to emission factors and material specifications. Product carbon footprints of Tetra Pak packages including these product examples presented here can also be found on our website via product carbon calculator of Tetra Pak cartons: http://www.tetrapak.com/sustainability/managing-our-impact/climate-impact/carton-co2e-footprint#carton-co2-calculator</t>
  </si>
  <si>
    <t>Bloomberg's standard-issue flat panel configuration (prior to 2010) was two 19" panels mounted on a metal stand. In early 2010 Bloomberg engaged in the WRI Product Life Cycle Roadtest for this functional unit (cradle-to-grave). The functional unit has a lifespan of 5 years, so the emissions indicated [in this report] are the full emissions associated with that lifespan.</t>
  </si>
  <si>
    <t>Bloomberg's standard-issue flat panel configuration (prior to 2010) was two 19" panels mounted on a metal stand. In early 2010 Bloomberg engaged in the WRI Product Life Cycle Roadtest for this functional unit (cradle-to-grave). The functional unit has a lifespan of 5 years, so the emissions indicated to the right are the full emissions associated with that lifespan.</t>
  </si>
  <si>
    <t>Bloomberg's standard-issue "flat panel unit" configuration, which was (up through 2012) two 19" panels mounted on a metal stand. The functional unit had a lifespan of 5 years, so the emissions indicated [in this report] are the full emissions associated with that lifespan.</t>
  </si>
  <si>
    <t>Bloomberg's standard-issue "flat panel unit" configuration, which is currently two 23" panels mounted on a metal stand. The functional unit has a lifespan of 4 years, so the emissions indicated [in this report] are the full emissions associated with that lifespan.</t>
  </si>
  <si>
    <t>The 2011 flat panel LCA was performed on a non-Energy Star 19" flat panel.  Since then, Bloomberg moved to an Energy Star 19" panel, and then for 2014 to an even more efficient 23" panel, meaning that most of the reduction comes from the "Customer Usage" phase of the life cycle.  Additionally, the "Raw Material" phase reduced emissions due to lighter LCD screens and cables, and a change in process has almost eliminated emissions from the "Assembly" phase.</t>
  </si>
  <si>
    <t>Bloomberg's standard keyboard which is optional hardware available for lease to all Bloomberg Terminal customers.  The functional unit has a lifespan of 3 years, so the emissions indicated [in this report] are the full emissions associated with that lifespan.</t>
  </si>
  <si>
    <t>Bloomberg's standard keyboard which is optional hardware available for lease to all Bloomberg Terminal customers.  The functional unit has a lifespan of 5 years, so the emissions indicated [in this report] are the full emissions associated with that lifespan.</t>
  </si>
  <si>
    <t>Changes made to the keyboard since the 2011 LCA that have reduced emissions include: - Utilizing less, and less environmentally-impactful,  raw materials, lowering emissions in the "Raw Material", "Assembly" and "Refurbishment" segments. - Lower energy draw, reducing energy consumption at customer sites.</t>
  </si>
  <si>
    <t>Changes made to the B-Unit since the 2011 LCA that have affected emissions include: - Utilizing less, and less environmentally-impactful,  raw materials, lowering emissions in the "Raw Material" and "Assembly" phases. - The "Refurbishment" segment now requires no component replacement, lowering emissions. - Created new packaging for the B-Unit that included a small plastic component, which increased emissions in "Packaging" and "Distribution". - Eliminated emissions from the "Customer Use" Phase.</t>
  </si>
  <si>
    <t>By analyzing the impact of the agricultural tire (LCA - Life Cycle Assessment methodology), Trelleborg is able to significantly reduce the lifetime carbon footprint on its tires, from the initial design phase through to their recycling. For the BlueTire Technology launched by Trelleborg, 1 kg of product generates CO2 equivalent emissions of around 3.8 kg. Trelleborg has measured a 6% reduction of the carbon footprint related to the working life of a Trelleborg BlueTire Technology compared to standard technology tires. Total emissions: 1408.62 kg CO2 (3.8 kg CO2 per unit * 370.69 kg, weight of 1329200 - 710/70R42TL TM1000HP - BlueTire)</t>
  </si>
  <si>
    <t>This change from previous figure supplied is due to the increase in the emission factor (from 0.1056 ton CO2e / MWh  in 2011 to 0,3593 ton CO2e / MWh in 2012). If we consider the same 2011 emission factor for 2012, the change would be a reduction of  46% in the total emissions (-46%).    Internal actions for energy efficiency and maintenance actions in energy management  in the factory where ISO 50001 was implemented were extremely important in order to achieve the energy reduction. In addition there was an increase in sales of Electric Motor with highest efficiency class, contributing to this fact.</t>
  </si>
  <si>
    <t>WEG develops and supplies many products and services that have a direct impact upon our client’s scope 2 GHG emissions and help them in their emission reduction efforts. In the 90s, ten years before the making of laws for energy efficiency in the country, the company already offered high performance motors to the national market for. The solution efficient motors + frequency inverters (also manufactured by WEG) today allows larger efficiency levels to customers than those proposed by the current legislation. These products and services include, for example:</t>
  </si>
  <si>
    <t>A comparative Life Cycle Assessment of Returnable Plastic Crates (RPC) versus a disposable cardboard carton for fresh produce distribution. Returnable plastic crate that folds flat (foldable RPC). 1000 litres of produce moved from the producer to the retail store’s inbound goods loading bay in a packaging unit that meets the Australian Retailers Specified Hygiene Standard for food transportation.</t>
  </si>
  <si>
    <t>IFCO manufactures, converts, and delivers the produce containers to growers as well as managing the rental pool for collection, hygienic cleaning, reuse, and recycling of the RPCs. These containers are a rigid polypropylene container designed for multiple-uses: 1) they are display-ready and usable for chilled and humidified storage and display conditions; 2) they have an open side and base structure that can be quickly assembled for use and folded for storage/cleaning; and 3) the insides have rounded inner edges. IFCO RPCs are made in different standard sizes covering a range of fruit and vegetable produce applications. IFCO’s RPC types are mutually compatible (i.e., in terms of stacking properties) for segregated and mixed dispatch units and suited to the use of jawed loaders as well as materials handling technology and automatic storage systems. Definition of functional unit: products are compared on the basis of providing the same defined function or unit of service which is called the functional unit. The function of produce containers is to transport fresh produce from growers to retail locations. In the case of the RPCs and DRCs, the containers can also be used to display the produce at retail stores. The functional unit of this LCA is based on an equivalent quantity of produce delivered to stores: 1,000 tonnes of produce delivered to retail stores in North America (US or Canada).</t>
  </si>
  <si>
    <t>A comparative Life Cycle Assessment of Returnable Plastic Crates (RPC) versus a disposable cardboard carton for fresh produce distribution. 1000 litres of produce moved from the producer to the retail store’s inbound goods loading bay in a packaging unit that meets the Australian Retailers Specified Hygiene Standard for food transportation.</t>
  </si>
  <si>
    <t>The Polyethylene (PE), molecular formula (CH2)n, is currently the world's main plastic material. Its properties depend on the shape of the polyethylene — given that the ones of low density are more flexible while the high density polyethylenes are more rigid. This material is produced from the polymerization of the monomer ethylene. Despite the differences between the types of polyethylene produced by Braskem, this assessment was targeted at finding an average value of emissions for all of the resins produced. The figure provide in column "Total emissions in kg CO2e per unit" has the dimension of tCO2e/ ton product.</t>
  </si>
  <si>
    <t>Polypropylene (PP) or Polypropene, which has the molecular formula of (CH (CH3) - CH2)n is a resin produced from the polymerization of monomer Propene, its main feedstock. It may also be produced from a mixture of two types of monomers (ethylene and propylene), producing the PP Copolymer. This is the carbon footprint for the Polypropylene produced in Brazil. The figure provide in column "Total emissions in kg CO2e per unit" has the dimension of tCO2e/ ton product.</t>
  </si>
  <si>
    <t>Polypropylene (PP), which has the molecular formula of (CH (CH3) - CH2)n is a resin produced from the polymerization of monomer Propene, its main feedstock. It may also be produced from a mixture of two types of monomers (ethylene and propylene), producing the PP Copolymer. This is the carbon footprint for the Polypropylene produced in Brazil. The figure provide in column "Total emissions in kg CO2e per unit" has the dimension of tCO2e/ ton product.</t>
  </si>
  <si>
    <t>The Polyvinyl Chloride (PVC; -(CH2-CHCl)n-) is the oldest plastic material. This material is produced from the polymerization of the monomer MVC. Braskem has a chlorine production unit, base material, which shall be used for the production of DCE (1,2-dichloroethane) from the mixture of chloride and ethylene. Afterwards, the DCE reacts to form MVC, the monomer for the polymerization process. The figure provide in column "Total emissions in kg CO2e per unit" has the dimension of tCO2e/ ton product.</t>
  </si>
  <si>
    <t>Tire including low fuel consumption tire based on the labelling system considered as voluntary standards by the industry and designed by JATMA (Japan Automobile Tyre Manufacturers Association). We are making efforts to lower average rolling resistance of tire. Total emissions in kg CO2e per unit [in this report] is calculated in case of ECOPIA as an example.</t>
  </si>
  <si>
    <t>Emission factor of the purchased electricity increased from 0.379 tonnes CO2e per MWh in 2012 to 0.432 tonnes CO2e per MWh in 2013, according to official data of the Ministry of Energy of Chile. This increase impacted the Scope 2, which was 0.4678 ton CO2e per saleable ton of boxboard in 2013 and 0.4498 in 2012.</t>
  </si>
  <si>
    <t>Emission factor of the purchased electricity decreased from 0.432 tonnes CO2e per MWh in 2013 to 0.360 tonnes CO2e per MWh in 2014, according to official data of the Ministry of Energy of Chile. This decrease impacted the Scope 2, which was 0.3736 ton CO2e per saleable ton of boxboard in 2014 and 0.4678 in 2013.</t>
  </si>
  <si>
    <t>The overall decrease is mainly thanks to changes in lower grammages and less fossil fuel in the manufacturing processes (Scope 1). At the same time, due to a calculation based on a production on two different sites instead of one, the emissions from the production of chemicals (Scope 3) had a negative change during 2012 compared to the previous figures from 2008 (published in 2011).</t>
  </si>
  <si>
    <t>The overall decrease was mainly thanks to changes in lower grammages and less fossil fuel in the manufacturing processes (Scope 1). At the same time, due to a calculation based on a production on two different sites instead of one, the emissions from the production of chemicals (Scope 3) had a negative change during 2012 compared to the previous figures from 2008 (published in 2011).</t>
  </si>
  <si>
    <t>TFT-LCD products is the use of the optical properties of liquid crystals to achieve the image display, liquid crystal main structure is poured into the vacuum between the two pieces of glass, glass, applied voltage and control the proper spacing of the deflection characteristics of the incident light can be changed to to image display. For the automobile products's TFT-LCD Module, the product is defined as B to B (Business to Business) products, ranging from the cradle to the door inventory, according to standard PCR system boundaries should be compulsory included in carbon footprint assessment phase are as follows:  . Mining and raw materials made  . Manufacture of major components  . Transport components  . Product assembly stage. The models 069LA of automobile panel was complete the dual certification of carbon footprint and water footprint  by SGS in 2011.</t>
  </si>
  <si>
    <t>The result of promoting the following activities mainly; 1. A smaller, lighter PIXMA series and reduced packaging size helps cut down CO2 emissions throughout the whole process from production, shipping to selling 2. Low-power-consumption design achieved by LED light source 3. Reduction electricity consumption 4. Equipped with Eco mode, such as automatic duplex printing and power-off timers that can be set directly from the device by touch panel operation, allowing for paper conservation as well as reduced power consumption while in standby. 5. Promoting Modal Shifts from road and air transportation to a combination of ocean and rail, which have a lower environmental impact.</t>
  </si>
  <si>
    <t>Shoot high-quality digital photos with Canon PowerShot digital cameras. Canon PowerShot cameras offer the best in digital camera technology, style and ease of use. Canon's optics, DIGIC processor and stunning design make PowerShot digital cameras the best choice for photographers at any level.</t>
  </si>
  <si>
    <t>The result of promoting the following activities mainly; Promoting Modal Shifts from road and air transportation to a combination of ocean and rail, which have a lower environmental impact. However, on the decrease of our production, CO2 emissions from fixed sources per unit increased.</t>
  </si>
  <si>
    <t>Series 29 Hydrant - Squat Hydrant suitable for use with water and neutral liquids, to a maximum temperature of 70 degrees centigrade. Complies with requirements of BS750:2006 and BSEN1074-2:2004 and EN14339:2005, underground hydrants. Also to BS EN 1074-6 for potable (drinking) water. This product has kitemark and WRAS approval. The 2938832112 replaces the 2928832112.</t>
  </si>
  <si>
    <t>Previously AVK brought in the bodies and machined them in house. This arrangement has now changed and the bodies are brought in ready machined. The effect of this is a large rise in the emissions from supplier components. In addition the amount of CO2e emissions per valve has increased because the amount of emissions allocated to each valve is by weight of the product. The total number of products has decreased, therefore more emissions have been allocated to each product at the "Manufacture of AVK finished components" stage of the lifecycle. A slight increase in emissions is observed at the "Assembly and finishing of product" stage of the lifecycle. This is the result of a change in methodology to allocate the Scope 1 and 2 by weight of component compared to the total weight of all components and a decrease in the total weight of products sold in the reporting year.</t>
  </si>
  <si>
    <t>The series 29 Squat Hydrant is suitable for use with water and neutral liquids, to a maximum temperature of 70 degrees centigrade. This product complies with requirements of BS750:2006 and BSEN1074-2:2004 and EN14339:2005, underground hydrants. Also to BS EN 1074-6 for potable (drinking) water. This product has kitemark and WRAS approval. The 2938832112 replaces the 2928832112.</t>
  </si>
  <si>
    <t>The value recorded this year was slightly lower than the previously recorded value. This is due to improvements made to the method by which life-cycle emissions are calculated (using emission factors that more accurately reflect all of the components that make up the product).</t>
  </si>
  <si>
    <t>The series 21/75 is a resilient seat, wedge gate valve for isolation purposes, suitable for use with water and neutral liquids (sewage), to a maximum temperature of +70 degrees centegrade. The series 21/75 is a new alternative to a series 21/50 in some applications. Therefore where a 21/75 is sold we can calculate the emissions saved in contrast to the sale of a 21/50.</t>
  </si>
  <si>
    <t>The total number of AVK manufactured products has decreased in the reporting year, therefore more emissions have increased significantly at the "Manufacture of AVK finished components" stage of the lifecycle. An increase of emissions is also observed at the "Assembly and finishing of product" stage of the lifecycle. This is the result of a change in methodology to allocate the Scope 1 and 2 by weight of component compared to the total weight of all components and a decrease in the amount of products sold in the reporting year.</t>
  </si>
  <si>
    <t>The value recorded this year was lower than the previously recorded value. This is due to improvements made to the method by which life-cycle emissions are calculated (using emission factors that more accurately reflect all of the components that make up the product).</t>
  </si>
  <si>
    <t>This item was not included in last years report, but the emissions associated with this product have decreased from what they were during the last reporting period due to carbon reduction initiatives that took place. AVK UK's technical department re-designed a widely used component (ductile iron lug) to reduce the weight by 0.289kg (per lug).  This product contains 4 ductile iron lugs, and therefore the emission reduction is 4 x 0.289 x 1.4 = 1.62kg (9.71 tonne reduction over the reporting period from this product alone).</t>
  </si>
  <si>
    <t>SunPower® E-Series solar panels deliver efficient performance and long-lasting durability at a great value. Compared to other technologies, SunPower converts the greatest percentage of sunlight into electricity. This means that over the lifetime of your system, you’ll generate more electricity and save more money on your electricity bills. •More energy from less space: SunPower E-Series solar panels convert more sunlight into electricity than conventional panels, delivering 36% more power per panel. •More electricity: SunPower E-Series residential solar panels convert more sunlight to electricity over the life of your system than conventional panels. Which means you produce 60% more energy over 25 years and save more on your electricity bills, too. •More flexibility: Because E-Series residential solar panels generate more electricity from a smaller area, you can expand energy production simply by using additional roof space to add more panels later. •More peace of mind: More guaranteed power. SunPower offers the best combined power and product warranty over 25 years. •The panels are designed to deliver consistent, trouble-free energy over a very long lifetime.</t>
  </si>
  <si>
    <t>We produced 9.86% more Walmart-brand products by weight. Since my estimations are based on weight, more Walmart-brand pounds produced will result in an increase in emissions/unit. In addition, and to a lesser extent, my accounting error in 2013 resulted in me under-reporting emissions for 2013. This also had the effect of my emissions relative to 2013 being a little higher. I also had more emissions overall in 2014 than in 2013.</t>
  </si>
  <si>
    <t>We manufactured the same products for Walmart in FY15, so I would expect the emissions to be similar. Our production lbs of Walmart brand products increased 49.3% over FY15, but our emissions per unit stayed relatively constant (-2.07%). Due to mymanufacturing process it is difficult to obtain exact emission numbers for specific Walmart brand products. Thus, I calculate an emissions factor based on company-wide emissions, including all products produced, then multiply this emission factor by the weight of Walmart brand products. Due to this limitation in reporting, by Walmart brand emissions decreased because my emissions for all products decreased.</t>
  </si>
  <si>
    <t>All the phases considered in the study have a contribution on change: - Increase in cereals yield (positive contribution on climate change) - change in database for packaging production (negative contribution on climate change) - use of specific data for product transport (negative contribution on climate change)</t>
  </si>
  <si>
    <t>Tomato powder is produced in crop time from fresh tomato after having the skin and seeds removed after going through the pulper finisher.After crop time it is produced from tomato paste concentarted and pasteurized.Drying operation is done by a spray dryer</t>
  </si>
  <si>
    <t>Float is a revolutionary standing office desk that brings effortless operation to traditional sit-stand products. Ease of use is at the heart of Float, as it seamlessly adjusts between sitting and standing postures without interrupting workflow.  The Float Table achieved Living Product Challenge certification in 2016.</t>
  </si>
  <si>
    <t>The Diffrient Smart chair is an intelligent mesh task chair with a striking linear aesthetic that complements any environment. Engineered to provide automatic lumbar support for every user, as well as simplicity and ease of use, Diffrient Smart offers comfort, style and flexibility. The Smart Chair achieved Living Product Challenge certification in 2016.</t>
  </si>
  <si>
    <t>To mitigate the environmental impact from refrigerants, Daikin adopted in its air conditioners a lower global warming refrigerant HFC32. It can help curtail greenhouse gas emissions originating from energy sources when equipment is in use by its better energy efficiency compared to the conventional refrigerant HFC410A.</t>
  </si>
  <si>
    <t>figures are provided in Kg CO2/Kg of product. The reduction of carbon emission for this sku is resulteb by achivement of action plans on downstream logistics by optimization of truck filling and on energy consumption by reducing thermal and electricity on factories.</t>
  </si>
  <si>
    <t>[Initial model’s Life cycle assessment result] -Material acquisition and pre-processing Stage: 7.622 kgCO2eq/EA (9.85%) -Production Stage: 1.310 kgCO2eq/EA (1.69%) -Distribution and storage Stage: 0.164 kgCO2eq/EA (0.21%) -Use Stage: 68.133 kgCO2eq/EA (88.06%) -End of Life Stage: 0.141 kgCO2eq/EA (0.18%) -Total: 7.622 kgCO2eq/EA (100%) -Weight: 1988.04g  [Derivative model’s Life cycle assessment result] -Material acquisition and pre-processing Stage: 4.633 kgCO2eq/EA (11.70%) -Production Stage: 0.635 kgCO2eq/EA (1.60%) -Distribution and storage Stage: 0.105 kgCO2eq/EA (0.26%) -Use Stage: 34.114 kgCO2eq/EA (86.16%) -End of Life Stage: 0.108 kgCO2eq/EA (0.27%) -Total: 39.594 kgCO2eq/EA (100%) -Weight: 1270.84</t>
  </si>
  <si>
    <t>HUMAX contributed to reducing GHG emission associated with product use and weight compared to the energy consumption of initial model. Emission in initial product was 77.371kgCO2eq/EA. But derivative product was 39.594kgCO2eq/EA.  [Energy consumption] Initial model : 12.49W(use), 0.43W(standby) Derivative model : 5.8W(use), 0.32W(standby)  [Weight] Initial model : 1988.04g Derivative model : 1270.84g</t>
  </si>
  <si>
    <t>Implementation of LG project (0,22 mm metal sheets to 0,18 metal sheets) with machine adaptations caused lower efficiencies during commissioning period. For theses year now with machines completely converted to the new metal sheets (0,18 mm), we expect approx. 4 thousand ton of CO2 savings.</t>
  </si>
  <si>
    <t>Our overall machine runnability is slightly worst than previous year. This machine need to be shutdown multiple times throughout the year and contribute to higher emission factors. Our electricity power still was generated but our machine need to be shutdown due to some problems make higher emission standard eventhough production capacity was less.</t>
  </si>
  <si>
    <t>Increased granularity for purchased goods and services, capital goods, and transportation caused an increase in overall carbon footprint.  Equalizing methodologies, GM's vehicle emissions reduced by 2% year over year from 2013 and our scope 1 and 2 emissions reduced in intensity by 3%.</t>
  </si>
  <si>
    <t>The supply of our SBB product, Invercote, produced in Iggesund's Swedish Mill, omitting Carbon sequestration in forests, transport to customers, emissions associated with product use and speculation over potential end of life scenarios.  The intended application for Invercote is as a raw material for the production of packaging components such as Inner Frame, Hinge Lids and Outer Cartons.</t>
  </si>
  <si>
    <t>The supply of our FBB product, Incada, produced in Iggesund's UK Mill, omitting Carbon sequestration in forests, transport to customers, emissions associated with product use and speculation over potential end of life scenarios   The intended application for Incada is as a raw material for the production of packaging components such as Inner Frame, Hinge Lids and Outer Cartons.</t>
  </si>
  <si>
    <t>Organic coated coil for the Nature product range (which includes the products Granite® and Estetic®) having a mean surface mass of 4.7kg. The Nature range of innovative chromium-free organic coated steels for the construction industry is the result of 15 years of research in partnership with paint suppliers to develop safer and greener corrosion-inhibiting pigments.</t>
  </si>
  <si>
    <t>N/a (field not yet included in 2013 reporting)</t>
  </si>
  <si>
    <t>ProdMetaValue</t>
  </si>
  <si>
    <t>PCFValue</t>
  </si>
  <si>
    <t>UpOpDownValue</t>
  </si>
  <si>
    <t>StageValue</t>
  </si>
  <si>
    <t>ChangeInfoValue</t>
  </si>
  <si>
    <t>Dynamic parameters:</t>
  </si>
  <si>
    <t>PCF-ID (cross check only)</t>
  </si>
  <si>
    <t>Number of stages (incl. negatives)</t>
  </si>
  <si>
    <t>Values</t>
  </si>
  <si>
    <t>Labels</t>
  </si>
  <si>
    <t>PCF change vs. previous</t>
  </si>
  <si>
    <t>Product meta data</t>
  </si>
  <si>
    <t>MaxNumChars_ProdName</t>
  </si>
  <si>
    <t>MaxNumChars_ProdDesc</t>
  </si>
  <si>
    <t>Product stats</t>
  </si>
  <si>
    <t>NoStageText</t>
  </si>
  <si>
    <t>Company-reported 
stage emissions [kg CO2e]</t>
  </si>
  <si>
    <t>Static parameters:</t>
  </si>
  <si>
    <t>Chart drivers:</t>
  </si>
  <si>
    <t>Conducted energy-saving activities, in spite of its limited saving potential.</t>
  </si>
  <si>
    <t>Swapped contents of fields "Date of previous" and "Explanation for change"</t>
  </si>
  <si>
    <t>Operations</t>
  </si>
  <si>
    <t>*Operations CO2e (fraction of total PCF)</t>
  </si>
  <si>
    <t>Total rows</t>
  </si>
  <si>
    <t>Number of upstream rows</t>
  </si>
  <si>
    <t>Number of operations rows</t>
  </si>
  <si>
    <t>Stage-level emissions reported by company:</t>
  </si>
  <si>
    <t>Excel row (minus 1) of first UPSTREAM stage</t>
  </si>
  <si>
    <t>Index mover:</t>
  </si>
  <si>
    <t>Scope</t>
  </si>
  <si>
    <t>CO2e [kg CO2e]</t>
  </si>
  <si>
    <t>*Type</t>
  </si>
  <si>
    <t xml:space="preserve">S1: </t>
  </si>
  <si>
    <t xml:space="preserve">S2: </t>
  </si>
  <si>
    <t xml:space="preserve">S3: </t>
  </si>
  <si>
    <t xml:space="preserve">S4: </t>
  </si>
  <si>
    <t xml:space="preserve">S5: </t>
  </si>
  <si>
    <t xml:space="preserve">S6: </t>
  </si>
  <si>
    <t xml:space="preserve">S7: </t>
  </si>
  <si>
    <t xml:space="preserve">S8: </t>
  </si>
  <si>
    <t xml:space="preserve">S9: </t>
  </si>
  <si>
    <t>MaxNumChars_LCAStage (incl. "SX: ")</t>
  </si>
  <si>
    <t>*Mapped value-chain 
breakdown (upstream, 
operations, downstream)</t>
  </si>
  <si>
    <t>Helpers for compiling company-reported stage CO2e:</t>
  </si>
  <si>
    <t>Number of downstream rows (incl. negatives)</t>
  </si>
  <si>
    <t>Number of negative rows</t>
  </si>
  <si>
    <t>MaxNumChars_Augmentation</t>
  </si>
  <si>
    <t>Company did not report sufficient PCF detail for breakdown to life cycle stages.</t>
  </si>
  <si>
    <t>*   Field not available directly in CDP raw data, but added in this study (see Methods).</t>
  </si>
  <si>
    <t>MaxNumChars_Reason</t>
  </si>
  <si>
    <t>Label prefix:</t>
  </si>
  <si>
    <t>Stage CO2e:</t>
  </si>
  <si>
    <t>AbbrStr</t>
  </si>
  <si>
    <t xml:space="preserve"> … [abbr.]</t>
  </si>
  <si>
    <t>Fieldname</t>
  </si>
  <si>
    <t>Table</t>
  </si>
  <si>
    <t>Product level</t>
  </si>
  <si>
    <t>Source</t>
  </si>
  <si>
    <t>Added during study</t>
  </si>
  <si>
    <t>Product &amp; stage level</t>
  </si>
  <si>
    <t>Stage level</t>
  </si>
  <si>
    <t>PCF-ID</t>
  </si>
  <si>
    <t>Stage-level CO2e available</t>
  </si>
  <si>
    <t>Company's sector</t>
  </si>
  <si>
    <t>Source for product weight</t>
  </si>
  <si>
    <t>Carbon intensity</t>
  </si>
  <si>
    <t>Change reason category</t>
  </si>
  <si>
    <t>%Upstream estimated from %Operations</t>
  </si>
  <si>
    <t>Upstream CO2e (fraction of total PCF)</t>
  </si>
  <si>
    <t>Operations CO2e (fraction of total PCF)</t>
  </si>
  <si>
    <t>Downstream CO2e (fraction of total PCF)</t>
  </si>
  <si>
    <t>Transport CO2e (fraction of total PCF)</t>
  </si>
  <si>
    <t>EndOfLife CO2e (fraction of total PCF)</t>
  </si>
  <si>
    <t>Modifications to raw data (if any)</t>
  </si>
  <si>
    <t>Assigned value chain portion</t>
  </si>
  <si>
    <t>Emissions at this stage exclusively tranport</t>
  </si>
  <si>
    <t>Emissions at this stage exclusively EndOfLife</t>
  </si>
  <si>
    <t>Type</t>
  </si>
  <si>
    <t>Text</t>
  </si>
  <si>
    <t>Numeric (unless n/a)</t>
  </si>
  <si>
    <t>Numeric</t>
  </si>
  <si>
    <t>"Yes" indicates that product will appear in stage level table as well</t>
  </si>
  <si>
    <t>Detailed product description as provided by reporting company</t>
  </si>
  <si>
    <t>Note this may differ from the country where the product is manufactured and/or used</t>
  </si>
  <si>
    <t>Typically gross weight of product (i.e. with packaging), except for bulk products</t>
  </si>
  <si>
    <t>Equals PCF divided by product weight (unit-less)</t>
  </si>
  <si>
    <t>Negative value means PCF reduction</t>
  </si>
  <si>
    <t>Short explanation (see manuscript for further detail)</t>
  </si>
  <si>
    <t>Ranges from 0-100% (or "N/a (product with insufficient stage-level data)" in case product does not include stage level data). Note that upstream always includes transportation-related emissions, whether these were separately reported or not</t>
  </si>
  <si>
    <t>Ranges from 0-100% (or "N/a (product with insufficient stage-level data)" in case product does not include stage level data). Note that downstream always includes transportation- and EndOfLife-related emissions, whether these were separately reported or not</t>
  </si>
  <si>
    <t>3 options: (i) 0-100%; (ii) "(included in up/downstream but not reported separately)" in case reported stage breakdown was not detailed enough; (iii) "N/a (product with insufficient stage-level data)" in case product does not include stage level data at all</t>
  </si>
  <si>
    <t>3 options: (i) 0-100%; (ii) "(included in downstream but not reported separately)" in case reported stage breakdown was not detailed enough; (iii) "N/a (product with insufficient stage-level data)" in case product does not include stage level data at all</t>
  </si>
  <si>
    <t>Specified (if any) all modification/corrections that were applied to the data as reported to CDP (e.g., correcting a unit from kg to gram in case this is clearly evident from other company reported data)</t>
  </si>
  <si>
    <t>This is verbatim the description as reported by the company</t>
  </si>
  <si>
    <t>3 options: Upstream; operations (i.e., company's own manufacturing and operations); downstream. The mapping was carried out as part of this study using the company-reported fields "Description of LCA stage" and "Scope-characterization". See manuscript for further explanations and examples</t>
  </si>
  <si>
    <t>Ranges from 0-100% (or "N/a (product with insufficient stage-level data)" in case product does not include stage level data). Note that operations may always include transportation-related emissions, whether these were separately reported or not</t>
  </si>
  <si>
    <t>1 of 8 broader industry sectors, defined and mapped based on GICs for this study</t>
  </si>
  <si>
    <t>"Estimated…" indicates that company did not report product weight directly to CDP, but weight was inferred based on product's company, name, and description (e.g., via spec sheets on respective websites)</t>
  </si>
  <si>
    <t>"Yes" indicates that, for this product, upstream and operations emissions were reported only as combined figure, but subsequently split based on the product's sector average</t>
  </si>
  <si>
    <t>"Yes" indicates that the emissions at this stage could not only be mapped to downstream, but further identified as exclusively EndOfLife-related. The mapping was carried out as part of this study using the company-reported fields "Description of LCA stage" and "Scope-characterization". See manuscript for further explanations and examples</t>
  </si>
  <si>
    <t>"Yes" indicates that the emissions at this stage could not only be mapped to upstream, operations, and downstream, but further identified as exclusively transport-related. The mapping was carried out as part of this study using the company-reported fields "Description of LCA stage" and "Scope-characterization". See manuscript for further explanations and examples</t>
  </si>
  <si>
    <t>This is verbatim the characterization as reported by the company. PCF does not typically use the scope 1, 2, 3 framework but the CDP questionnaire includes this field in order to provide further insight (e.g., to differentiate scope 3-related "manufacturing" (by the company's suppliers) from scope 1/2 "manufacturing" (by the company itself))</t>
  </si>
  <si>
    <t>Company value</t>
  </si>
  <si>
    <t>Reporting company</t>
  </si>
  <si>
    <t>GICS = Global Industry Classification Standard (https://www.msci.com/gics)</t>
  </si>
  <si>
    <t>Concatenation of custom company ID, product, and reporting year</t>
  </si>
  <si>
    <t>6 categories (4 in case a PCF change was reported; 2 others that indicate why a change was not reported)</t>
  </si>
  <si>
    <t xml:space="preserve">*Exclusively </t>
  </si>
  <si>
    <t>transport</t>
  </si>
  <si>
    <t>End-Of-Life</t>
  </si>
  <si>
    <t>Raw data as reported to CDP</t>
  </si>
  <si>
    <t>*Emissions at this stage are exclusively EndOfLife</t>
  </si>
  <si>
    <t>*Emissions at this stage are exclusively transport</t>
  </si>
  <si>
    <t>*Adjustments to raw data (if any)</t>
  </si>
  <si>
    <t>Choose *PCF-ID to view:</t>
  </si>
  <si>
    <t>Name or short product description as provided by reporting company. Unless otherwise indicated in the name or in other data fields, the functional unit of the life cycle assessment is the product across its entire assumed life (e.g., PCF is per 10 years of a car rather than per km driven)</t>
  </si>
  <si>
    <t>Product name (and functional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</si>
</sst>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indexed="8"/>
      <name val="Calibri"/>
      <family val="2"/>
    </font>
    <font>
      <sz val="10"/>
      <color indexed="8"/>
      <name val="Arial"/>
      <family val="2"/>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1"/>
      <color theme="4"/>
      <name val="Calibri"/>
      <family val="2"/>
      <scheme val="minor"/>
    </font>
    <font>
      <sz val="8"/>
      <color theme="1"/>
      <name val="Calibri"/>
      <family val="2"/>
      <scheme val="minor"/>
    </font>
    <font>
      <b/>
      <sz val="9"/>
      <color theme="1"/>
      <name val="Calibri"/>
      <family val="2"/>
      <scheme val="minor"/>
    </font>
    <font>
      <i/>
      <sz val="8"/>
      <color theme="1"/>
      <name val="Calibri"/>
      <family val="2"/>
      <scheme val="minor"/>
    </font>
    <font>
      <sz val="8"/>
      <color theme="9" tint="-0.249977111117893"/>
      <name val="Calibri"/>
      <family val="2"/>
      <scheme val="minor"/>
    </font>
    <font>
      <sz val="8"/>
      <color theme="4" tint="-0.249977111117893"/>
      <name val="Calibri"/>
      <family val="2"/>
      <scheme val="minor"/>
    </font>
    <font>
      <i/>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indexed="22"/>
        <bgColor indexed="0"/>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9" fontId="7" fillId="0" borderId="0" applyFont="0" applyFill="0" applyBorder="0" applyAlignment="0" applyProtection="0"/>
    <xf numFmtId="0" fontId="2" fillId="0" borderId="0"/>
    <xf numFmtId="0" fontId="2" fillId="0" borderId="0"/>
  </cellStyleXfs>
  <cellXfs count="72">
    <xf numFmtId="0" fontId="0" fillId="0" borderId="0" xfId="0"/>
    <xf numFmtId="0" fontId="1" fillId="0" borderId="2" xfId="2" applyFont="1" applyBorder="1"/>
    <xf numFmtId="0" fontId="1" fillId="0" borderId="2" xfId="2" applyFont="1" applyBorder="1" applyAlignment="1">
      <alignment horizontal="right"/>
    </xf>
    <xf numFmtId="0" fontId="1" fillId="0" borderId="2" xfId="3" applyFont="1" applyBorder="1"/>
    <xf numFmtId="0" fontId="4" fillId="0" borderId="0" xfId="0" applyFont="1"/>
    <xf numFmtId="10" fontId="1" fillId="0" borderId="2" xfId="2" applyNumberFormat="1" applyFont="1" applyBorder="1"/>
    <xf numFmtId="11" fontId="1" fillId="0" borderId="2" xfId="2" applyNumberFormat="1" applyFont="1" applyBorder="1" applyAlignment="1">
      <alignment horizontal="right"/>
    </xf>
    <xf numFmtId="0" fontId="0" fillId="0" borderId="0" xfId="0" applyAlignment="1">
      <alignment horizontal="center"/>
    </xf>
    <xf numFmtId="0" fontId="4" fillId="0" borderId="0" xfId="0" applyFont="1" applyAlignment="1">
      <alignment horizontal="right"/>
    </xf>
    <xf numFmtId="0" fontId="0" fillId="0" borderId="0" xfId="0" applyAlignment="1">
      <alignment horizontal="right"/>
    </xf>
    <xf numFmtId="0" fontId="0" fillId="0" borderId="0" xfId="0" applyAlignment="1">
      <alignment horizontal="left"/>
    </xf>
    <xf numFmtId="0" fontId="10" fillId="0" borderId="0" xfId="0" applyFont="1" applyAlignment="1">
      <alignment horizontal="center"/>
    </xf>
    <xf numFmtId="0" fontId="3" fillId="0" borderId="0" xfId="0" applyFont="1" applyAlignment="1">
      <alignment horizontal="right"/>
    </xf>
    <xf numFmtId="9" fontId="0" fillId="0" borderId="0" xfId="1" applyFont="1" applyAlignment="1">
      <alignment horizontal="left"/>
    </xf>
    <xf numFmtId="0" fontId="0" fillId="0" borderId="0" xfId="0" applyAlignment="1">
      <alignment vertical="center"/>
    </xf>
    <xf numFmtId="0" fontId="0" fillId="0" borderId="0" xfId="0" applyAlignment="1">
      <alignment horizontal="right" vertical="center"/>
    </xf>
    <xf numFmtId="0" fontId="0" fillId="0" borderId="0" xfId="0" applyAlignment="1">
      <alignment horizontal="left" vertical="center"/>
    </xf>
    <xf numFmtId="0" fontId="10" fillId="0" borderId="0" xfId="0" applyFont="1" applyAlignment="1">
      <alignment horizontal="center" vertical="center"/>
    </xf>
    <xf numFmtId="164" fontId="0" fillId="0" borderId="0" xfId="1" applyNumberFormat="1" applyFont="1" applyAlignment="1">
      <alignment horizontal="left" vertical="center"/>
    </xf>
    <xf numFmtId="0" fontId="4" fillId="0" borderId="0" xfId="0" applyFont="1" applyAlignment="1">
      <alignment horizontal="right" vertical="center"/>
    </xf>
    <xf numFmtId="0" fontId="0" fillId="3" borderId="0" xfId="0" applyFill="1"/>
    <xf numFmtId="0" fontId="0" fillId="3" borderId="0" xfId="0" applyFill="1" applyAlignment="1">
      <alignment vertical="center"/>
    </xf>
    <xf numFmtId="0" fontId="11" fillId="3" borderId="3" xfId="0" applyFont="1" applyFill="1" applyBorder="1" applyAlignment="1">
      <alignment horizontal="left" vertical="center" wrapText="1"/>
    </xf>
    <xf numFmtId="0" fontId="0" fillId="3" borderId="3" xfId="0" applyFill="1" applyBorder="1" applyAlignment="1">
      <alignment vertical="center"/>
    </xf>
    <xf numFmtId="0" fontId="0" fillId="3" borderId="3" xfId="0" applyFill="1" applyBorder="1" applyAlignment="1">
      <alignment horizontal="center" vertical="center"/>
    </xf>
    <xf numFmtId="0" fontId="0" fillId="0" borderId="0" xfId="0" applyAlignment="1">
      <alignment horizontal="right" vertical="center" wrapText="1"/>
    </xf>
    <xf numFmtId="0" fontId="0" fillId="3" borderId="4" xfId="0" applyFill="1" applyBorder="1" applyAlignment="1">
      <alignment vertical="center"/>
    </xf>
    <xf numFmtId="0" fontId="0" fillId="3" borderId="6" xfId="0" applyFill="1" applyBorder="1"/>
    <xf numFmtId="0" fontId="0" fillId="3" borderId="5" xfId="0" applyFill="1" applyBorder="1"/>
    <xf numFmtId="0" fontId="9" fillId="3" borderId="5" xfId="0" applyFont="1" applyFill="1" applyBorder="1"/>
    <xf numFmtId="0" fontId="12" fillId="3" borderId="5" xfId="0" applyFont="1" applyFill="1" applyBorder="1"/>
    <xf numFmtId="0" fontId="12" fillId="3" borderId="0" xfId="0" applyFont="1" applyFill="1"/>
    <xf numFmtId="0" fontId="0" fillId="3" borderId="4" xfId="0" applyFill="1" applyBorder="1" applyAlignment="1">
      <alignment horizontal="center" vertical="center"/>
    </xf>
    <xf numFmtId="0" fontId="9" fillId="3" borderId="9" xfId="0" applyFont="1" applyFill="1" applyBorder="1" applyAlignment="1">
      <alignment horizontal="right"/>
    </xf>
    <xf numFmtId="0" fontId="8" fillId="4" borderId="7" xfId="0" applyFont="1" applyFill="1" applyBorder="1"/>
    <xf numFmtId="0" fontId="0" fillId="3" borderId="7" xfId="0" applyFill="1" applyBorder="1"/>
    <xf numFmtId="0" fontId="0" fillId="3" borderId="8" xfId="0" applyFill="1" applyBorder="1"/>
    <xf numFmtId="0" fontId="1" fillId="0" borderId="2" xfId="2" applyFont="1" applyBorder="1" applyAlignment="1">
      <alignment horizontal="center"/>
    </xf>
    <xf numFmtId="0" fontId="1" fillId="2" borderId="1" xfId="2" applyFont="1" applyFill="1" applyBorder="1" applyAlignment="1">
      <alignment horizontal="left" vertical="top" wrapText="1"/>
    </xf>
    <xf numFmtId="0" fontId="1" fillId="2" borderId="1" xfId="2" applyFont="1" applyFill="1" applyBorder="1" applyAlignment="1">
      <alignment horizontal="center" vertical="top" wrapText="1"/>
    </xf>
    <xf numFmtId="0" fontId="0" fillId="0" borderId="0" xfId="0" applyAlignment="1">
      <alignment vertical="top" wrapText="1"/>
    </xf>
    <xf numFmtId="0" fontId="0" fillId="4" borderId="0" xfId="0" applyFill="1"/>
    <xf numFmtId="0" fontId="0" fillId="4" borderId="0" xfId="0" applyFill="1" applyAlignment="1">
      <alignment vertical="center"/>
    </xf>
    <xf numFmtId="0" fontId="0" fillId="5" borderId="0" xfId="0" applyFill="1"/>
    <xf numFmtId="0" fontId="0" fillId="5" borderId="0" xfId="0" applyFill="1" applyAlignment="1">
      <alignment vertical="center"/>
    </xf>
    <xf numFmtId="0" fontId="1" fillId="2" borderId="1" xfId="3" applyFont="1" applyFill="1" applyBorder="1" applyAlignment="1">
      <alignment horizontal="left" vertical="top" wrapText="1"/>
    </xf>
    <xf numFmtId="0" fontId="1" fillId="0" borderId="2" xfId="3" applyFont="1" applyBorder="1" applyAlignment="1">
      <alignment horizontal="center"/>
    </xf>
    <xf numFmtId="11" fontId="1" fillId="0" borderId="2" xfId="3" applyNumberFormat="1" applyFont="1" applyBorder="1" applyAlignment="1">
      <alignment horizontal="center"/>
    </xf>
    <xf numFmtId="0" fontId="0" fillId="0" borderId="3" xfId="0" applyBorder="1"/>
    <xf numFmtId="0" fontId="13" fillId="3" borderId="10" xfId="0" applyFont="1" applyFill="1" applyBorder="1"/>
    <xf numFmtId="0" fontId="0" fillId="3" borderId="11" xfId="0" applyFill="1" applyBorder="1"/>
    <xf numFmtId="0" fontId="0" fillId="3" borderId="12" xfId="0" applyFill="1" applyBorder="1"/>
    <xf numFmtId="0" fontId="13" fillId="3" borderId="5" xfId="0" applyFont="1" applyFill="1" applyBorder="1"/>
    <xf numFmtId="0" fontId="13" fillId="3" borderId="13" xfId="0" applyFont="1" applyFill="1" applyBorder="1"/>
    <xf numFmtId="0" fontId="0" fillId="3" borderId="14" xfId="0" applyFill="1" applyBorder="1"/>
    <xf numFmtId="0" fontId="0" fillId="3" borderId="15" xfId="0" applyFill="1" applyBorder="1"/>
    <xf numFmtId="0" fontId="15" fillId="3" borderId="3" xfId="0" applyFont="1" applyFill="1" applyBorder="1" applyAlignment="1">
      <alignment horizontal="left" vertical="center" wrapText="1"/>
    </xf>
    <xf numFmtId="0" fontId="15" fillId="3" borderId="4" xfId="0" applyFont="1" applyFill="1" applyBorder="1" applyAlignment="1">
      <alignment horizontal="left" vertical="center" wrapText="1"/>
    </xf>
    <xf numFmtId="0" fontId="0" fillId="3" borderId="3" xfId="0" applyFill="1" applyBorder="1"/>
    <xf numFmtId="0" fontId="0" fillId="0" borderId="0" xfId="0" applyAlignment="1">
      <alignment horizontal="left" vertical="top" wrapText="1"/>
    </xf>
    <xf numFmtId="0" fontId="0" fillId="0" borderId="3" xfId="0" applyBorder="1" applyAlignment="1">
      <alignment horizontal="left" vertical="center" wrapText="1"/>
    </xf>
    <xf numFmtId="0" fontId="0" fillId="0" borderId="3" xfId="0" applyBorder="1" applyAlignment="1">
      <alignment horizontal="center" vertical="center"/>
    </xf>
    <xf numFmtId="0" fontId="16" fillId="3" borderId="7" xfId="0" applyFont="1" applyFill="1" applyBorder="1"/>
    <xf numFmtId="0" fontId="17" fillId="3" borderId="7" xfId="0" applyFont="1" applyFill="1" applyBorder="1" applyAlignment="1">
      <alignment horizontal="right"/>
    </xf>
    <xf numFmtId="0" fontId="4" fillId="5" borderId="3" xfId="0" applyFont="1" applyFill="1" applyBorder="1" applyAlignment="1">
      <alignment horizontal="left" vertical="center" wrapText="1"/>
    </xf>
    <xf numFmtId="0" fontId="12" fillId="3" borderId="0" xfId="0" applyFont="1" applyFill="1" applyAlignment="1">
      <alignment horizontal="center"/>
    </xf>
    <xf numFmtId="0" fontId="12" fillId="3" borderId="6" xfId="0" applyFont="1" applyFill="1" applyBorder="1" applyAlignment="1">
      <alignment horizontal="center"/>
    </xf>
    <xf numFmtId="0" fontId="12" fillId="3" borderId="15" xfId="0" applyFont="1" applyFill="1" applyBorder="1" applyAlignment="1">
      <alignment horizontal="center"/>
    </xf>
    <xf numFmtId="0" fontId="3" fillId="0" borderId="5" xfId="0" applyFont="1" applyBorder="1" applyAlignment="1">
      <alignment horizontal="right" vertical="top"/>
    </xf>
    <xf numFmtId="0" fontId="14" fillId="3" borderId="9" xfId="0" applyFont="1" applyFill="1" applyBorder="1" applyAlignment="1">
      <alignment horizontal="left" vertical="top" wrapText="1"/>
    </xf>
    <xf numFmtId="0" fontId="14" fillId="3" borderId="7" xfId="0" applyFont="1" applyFill="1" applyBorder="1" applyAlignment="1">
      <alignment horizontal="left" vertical="top" wrapText="1"/>
    </xf>
    <xf numFmtId="0" fontId="14" fillId="3" borderId="8" xfId="0" applyFont="1" applyFill="1" applyBorder="1" applyAlignment="1">
      <alignment horizontal="left" vertical="top" wrapText="1"/>
    </xf>
  </cellXfs>
  <cellStyles count="4">
    <cellStyle name="Normal" xfId="0" builtinId="0"/>
    <cellStyle name="Normal_ProdLev FINAL" xfId="2" xr:uid="{00000000-0005-0000-0000-000001000000}"/>
    <cellStyle name="Normal_StageLev FINAL" xfId="3"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9-F920-4334-913A-601C29D154D4}"/>
              </c:ext>
            </c:extLst>
          </c:dPt>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0-9BA7-471D-B680-184E25A69A15}"/>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3D05-44C9-9488-6011397F1C14}"/>
              </c:ext>
            </c:extLst>
          </c:dPt>
          <c:dPt>
            <c:idx val="3"/>
            <c:invertIfNegative val="0"/>
            <c:bubble3D val="0"/>
            <c:spPr>
              <a:solidFill>
                <a:schemeClr val="bg1"/>
              </a:solidFill>
              <a:ln>
                <a:noFill/>
              </a:ln>
              <a:effectLst/>
            </c:spPr>
            <c:extLst>
              <c:ext xmlns:c16="http://schemas.microsoft.com/office/drawing/2014/chart" uri="{C3380CC4-5D6E-409C-BE32-E72D297353CC}">
                <c16:uniqueId val="{00000008-F920-4334-913A-601C29D154D4}"/>
              </c:ext>
            </c:extLst>
          </c:dPt>
          <c:dPt>
            <c:idx val="4"/>
            <c:invertIfNegative val="0"/>
            <c:bubble3D val="0"/>
            <c:spPr>
              <a:solidFill>
                <a:schemeClr val="bg1"/>
              </a:solidFill>
              <a:ln>
                <a:noFill/>
              </a:ln>
              <a:effectLst/>
            </c:spPr>
            <c:extLst>
              <c:ext xmlns:c16="http://schemas.microsoft.com/office/drawing/2014/chart" uri="{C3380CC4-5D6E-409C-BE32-E72D297353CC}">
                <c16:uniqueId val="{00000007-F920-4334-913A-601C29D154D4}"/>
              </c:ext>
            </c:extLst>
          </c:dPt>
          <c:dPt>
            <c:idx val="5"/>
            <c:invertIfNegative val="0"/>
            <c:bubble3D val="0"/>
            <c:spPr>
              <a:solidFill>
                <a:schemeClr val="bg1"/>
              </a:solidFill>
              <a:ln>
                <a:noFill/>
              </a:ln>
              <a:effectLst/>
            </c:spPr>
            <c:extLst>
              <c:ext xmlns:c16="http://schemas.microsoft.com/office/drawing/2014/chart" uri="{C3380CC4-5D6E-409C-BE32-E72D297353CC}">
                <c16:uniqueId val="{0000000B-72C0-4D8C-9EB8-0E89263E401E}"/>
              </c:ext>
            </c:extLst>
          </c:dPt>
          <c:dLbls>
            <c:dLbl>
              <c:idx val="0"/>
              <c:tx>
                <c:strRef>
                  <c:f>'Product Viewer'!$S$27</c:f>
                  <c:strCache>
                    <c:ptCount val="1"/>
                    <c:pt idx="0">
                      <c:v>CHANGE ('-' indicates reduction): (not reported by company)
*CHANGE CATEGORY: N/a (no %change reported)
REPORTED REASON: see below</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{C4F91462-2150-48C3-88EC-FB58DB1855FB}</c15:txfldGUID>
                      <c15:f>'Product Viewer'!$S$27</c15:f>
                      <c15:dlblFieldTableCache>
                        <c:ptCount val="1"/>
                        <c:pt idx="0">
                          <c:v>CHANGE ('-' indicates reduction): (not reported by company)
*CHANGE CATEGORY: N/a (no %change reported)
REPORTED REASON: see below</c:v>
                        </c:pt>
                      </c15:dlblFieldTableCache>
                    </c15:dlblFTEntry>
                  </c15:dlblFieldTable>
                  <c15:showDataLabelsRange val="0"/>
                </c:ext>
                <c:ext xmlns:c16="http://schemas.microsoft.com/office/drawing/2014/chart" uri="{C3380CC4-5D6E-409C-BE32-E72D297353CC}">
                  <c16:uniqueId val="{00000009-F920-4334-913A-601C29D154D4}"/>
                </c:ext>
              </c:extLst>
            </c:dLbl>
            <c:dLbl>
              <c:idx val="1"/>
              <c:tx>
                <c:strRef>
                  <c:f>'Product Viewer'!$S$28</c:f>
                  <c:strCache>
                    <c:ptCount val="1"/>
                    <c:pt idx="0">
                      <c:v>S1: 
1.15
</c:v>
                    </c:pt>
                  </c:strCache>
                </c:strRef>
              </c:tx>
              <c:spPr>
                <a:noFill/>
                <a:ln>
                  <a:noFill/>
                </a:ln>
                <a:effectLst/>
              </c:spPr>
              <c:txPr>
                <a:bodyPr rot="0" spcFirstLastPara="1" vertOverflow="clip" horzOverflow="clip" vert="horz" wrap="non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dlblFTEntry>
                      <c15:txfldGUID>{CDA7E201-9B5A-4BE5-8641-69DF64C391F5}</c15:txfldGUID>
                      <c15:f>'Product Viewer'!$S$28</c15:f>
                      <c15:dlblFieldTableCache>
                        <c:ptCount val="1"/>
                        <c:pt idx="0">
                          <c:v>S1: 
1.15
</c:v>
                        </c:pt>
                      </c15:dlblFieldTableCache>
                    </c15:dlblFTEntry>
                  </c15:dlblFieldTable>
                  <c15:showDataLabelsRange val="0"/>
                </c:ext>
                <c:ext xmlns:c16="http://schemas.microsoft.com/office/drawing/2014/chart" uri="{C3380CC4-5D6E-409C-BE32-E72D297353CC}">
                  <c16:uniqueId val="{00000010-9BA7-471D-B680-184E25A69A15}"/>
                </c:ext>
              </c:extLst>
            </c:dLbl>
            <c:dLbl>
              <c:idx val="2"/>
              <c:tx>
                <c:strRef>
                  <c:f>'Product Viewer'!$S$29</c:f>
                  <c:strCache>
                    <c:ptCount val="1"/>
                    <c:pt idx="0">
                      <c:v>57.5%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{0397308E-8CFF-4D6D-8300-0D8EBE0ABF26}</c15:txfldGUID>
                      <c15:f>'Product Viewer'!$S$29</c15:f>
                      <c15:dlblFieldTableCache>
                        <c:ptCount val="1"/>
                        <c:pt idx="0">
                          <c:v>57.5%</c:v>
                        </c:pt>
                      </c15:dlblFieldTableCache>
                    </c15:dlblFTEntry>
                  </c15:dlblFieldTable>
                  <c15:showDataLabelsRange val="0"/>
                </c:ext>
                <c:ext xmlns:c16="http://schemas.microsoft.com/office/drawing/2014/chart" uri="{C3380CC4-5D6E-409C-BE32-E72D297353CC}">
                  <c16:uniqueId val="{00000002-3D05-44C9-9488-6011397F1C14}"/>
                </c:ext>
              </c:extLst>
            </c:dLbl>
            <c:dLbl>
              <c:idx val="3"/>
              <c:tx>
                <c:strRef>
                  <c:f>'Product Viewer'!$S$30</c:f>
                  <c:strCache>
                    <c:ptCount val="1"/>
                    <c:pt idx="0">
                      <c:v>TOTAL PCF: 2 kg CO2e | PROTOCOL USED: Not reported
WEIGHT: 0.7485 kg (source: Estimated from external data based on product description)
*CARBON INTENSITY: 2.67
*TRANSPORT-RELATED CO2e: 4.5%; *ENDofLIFE-RELATED CO2e: not broken out</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{3F11631F-6F57-4483-8906-812561D33E48}</c15:txfldGUID>
                      <c15:f>'Product Viewer'!$S$30</c15:f>
                      <c15:dlblFieldTableCache>
                        <c:ptCount val="1"/>
                        <c:pt idx="0">
                          <c:v>TOTAL PCF: 2 kg CO2e | PROTOCOL USED: Not reported
WEIGHT: 0.7485 kg (source: Estimated from external data based on product description)
*CARBON INTENSITY: 2.67
*TRANSPORT-RELATED CO2e: 4.5%; *ENDofLIFE-RELATED CO2e: not broken out</c:v>
                        </c:pt>
                      </c15:dlblFieldTableCache>
                    </c15:dlblFTEntry>
                  </c15:dlblFieldTable>
                  <c15:showDataLabelsRange val="0"/>
                </c:ext>
                <c:ext xmlns:c16="http://schemas.microsoft.com/office/drawing/2014/chart" uri="{C3380CC4-5D6E-409C-BE32-E72D297353CC}">
                  <c16:uniqueId val="{00000008-F920-4334-913A-601C29D154D4}"/>
                </c:ext>
              </c:extLst>
            </c:dLbl>
            <c:dLbl>
              <c:idx val="4"/>
              <c:tx>
                <c:strRef>
                  <c:f>'Product Viewer'!$S$31</c:f>
                  <c:strCache>
                    <c:ptCount val="1"/>
                    <c:pt idx="0">
                      <c:v>NAME: Kellogg Company (USA)
*SECTOR: Food &amp; Beverage</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{719AB137-2820-4CE7-B00B-DD413AF70288}</c15:txfldGUID>
                      <c15:f>'Product Viewer'!$S$31</c15:f>
                      <c15:dlblFieldTableCache>
                        <c:ptCount val="1"/>
                        <c:pt idx="0">
                          <c:v>NAME: Kellogg Company (USA)
*SECTOR: Food &amp; Beverage</c:v>
                        </c:pt>
                      </c15:dlblFieldTableCache>
                    </c15:dlblFTEntry>
                  </c15:dlblFieldTable>
                  <c15:showDataLabelsRange val="0"/>
                </c:ext>
                <c:ext xmlns:c16="http://schemas.microsoft.com/office/drawing/2014/chart" uri="{C3380CC4-5D6E-409C-BE32-E72D297353CC}">
                  <c16:uniqueId val="{00000007-F920-4334-913A-601C29D154D4}"/>
                </c:ext>
              </c:extLst>
            </c:dLbl>
            <c:dLbl>
              <c:idx val="5"/>
              <c:tx>
                <c:strRef>
                  <c:f>'Product Viewer'!$S$32</c:f>
                  <c:strCache>
                    <c:ptCount val="1"/>
                    <c:pt idx="0">
                      <c:v>NAME: Frosted Flakes(R) Cereal
DESCRIPTION: Frosted Flakes(R), 23 oz., Produced in Lancaster, PA (One Carton)</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{8745A8D7-16D5-4D03-9711-2EA273841FF2}</c15:txfldGUID>
                      <c15:f>'Product Viewer'!$S$32</c15:f>
                      <c15:dlblFieldTableCache>
                        <c:ptCount val="1"/>
                        <c:pt idx="0">
                          <c:v>NAME: Frosted Flakes(R) Cereal
DESCRIPTION: Frosted Flakes(R), 23 oz., Produced in Lancaster, PA (One Carton)</c:v>
                        </c:pt>
                      </c15:dlblFieldTableCache>
                    </c15:dlblFTEntry>
                  </c15:dlblFieldTable>
                  <c15:showDataLabelsRange val="0"/>
                </c:ext>
                <c:ext xmlns:c16="http://schemas.microsoft.com/office/drawing/2014/chart" uri="{C3380CC4-5D6E-409C-BE32-E72D297353CC}">
                  <c16:uniqueId val="{0000000B-72C0-4D8C-9EB8-0E89263E401E}"/>
                </c:ext>
              </c:extLst>
            </c:dLbl>
            <c:spPr>
              <a:noFill/>
              <a:ln>
                <a:noFill/>
              </a:ln>
              <a:effectLst/>
            </c:spPr>
            <c:txPr>
              <a:bodyPr rot="0" spcFirstLastPara="1" vertOverflow="clip" horzOverflow="clip" vert="horz" wrap="non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Viewer'!$S$19:$S$24</c:f>
              <c:numCache>
                <c:formatCode>General</c:formatCode>
                <c:ptCount val="6"/>
                <c:pt idx="0">
                  <c:v>1</c:v>
                </c:pt>
                <c:pt idx="1">
                  <c:v>1.1499999999999999</c:v>
                </c:pt>
                <c:pt idx="2" formatCode="0%">
                  <c:v>0.57499999999999996</c:v>
                </c:pt>
                <c:pt idx="3">
                  <c:v>1</c:v>
                </c:pt>
                <c:pt idx="4">
                  <c:v>1</c:v>
                </c:pt>
                <c:pt idx="5">
                  <c:v>1</c:v>
                </c:pt>
              </c:numCache>
            </c:numRef>
          </c:val>
          <c:extLst>
            <c:ext xmlns:c16="http://schemas.microsoft.com/office/drawing/2014/chart" uri="{C3380CC4-5D6E-409C-BE32-E72D297353CC}">
              <c16:uniqueId val="{00000000-F920-4334-913A-601C29D154D4}"/>
            </c:ext>
          </c:extLst>
        </c:ser>
        <c:ser>
          <c:idx val="1"/>
          <c:order val="1"/>
          <c:spPr>
            <a:solidFill>
              <a:schemeClr val="accent2"/>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1-9BA7-471D-B680-184E25A69A15}"/>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0-3D05-44C9-9488-6011397F1C14}"/>
              </c:ext>
            </c:extLst>
          </c:dPt>
          <c:dLbls>
            <c:dLbl>
              <c:idx val="1"/>
              <c:tx>
                <c:strRef>
                  <c:f>'Product Viewer'!$T$28</c:f>
                  <c:strCache>
                    <c:ptCount val="1"/>
                    <c:pt idx="0">
                      <c:v>
S2: 
0.6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{BDFFD497-D6A4-4AA4-A046-89B31B8659D2}</c15:txfldGUID>
                      <c15:f>'Product Viewer'!$T$28</c15:f>
                      <c15:dlblFieldTableCache>
                        <c:ptCount val="1"/>
                        <c:pt idx="0">
                          <c:v>
S2: 
0.6</c:v>
                        </c:pt>
                      </c15:dlblFieldTableCache>
                    </c15:dlblFTEntry>
                  </c15:dlblFieldTable>
                  <c15:showDataLabelsRange val="0"/>
                </c:ext>
                <c:ext xmlns:c16="http://schemas.microsoft.com/office/drawing/2014/chart" uri="{C3380CC4-5D6E-409C-BE32-E72D297353CC}">
                  <c16:uniqueId val="{00000011-9BA7-471D-B680-184E25A69A15}"/>
                </c:ext>
              </c:extLst>
            </c:dLbl>
            <c:dLbl>
              <c:idx val="2"/>
              <c:tx>
                <c:strRef>
                  <c:f>'Product Viewer'!$T$29</c:f>
                  <c:strCache>
                    <c:ptCount val="1"/>
                    <c:pt idx="0">
                      <c:v>30.0%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{8D48B6E8-4CE1-4822-9F93-DA8E7AC40135}</c15:txfldGUID>
                      <c15:f>'Product Viewer'!$T$29</c15:f>
                      <c15:dlblFieldTableCache>
                        <c:ptCount val="1"/>
                        <c:pt idx="0">
                          <c:v>30.0%</c:v>
                        </c:pt>
                      </c15:dlblFieldTableCache>
                    </c15:dlblFTEntry>
                  </c15:dlblFieldTable>
                  <c15:showDataLabelsRange val="0"/>
                </c:ext>
                <c:ext xmlns:c16="http://schemas.microsoft.com/office/drawing/2014/chart" uri="{C3380CC4-5D6E-409C-BE32-E72D297353CC}">
                  <c16:uniqueId val="{00000000-3D05-44C9-9488-6011397F1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Viewer'!$T$19:$T$24</c:f>
              <c:numCache>
                <c:formatCode>General</c:formatCode>
                <c:ptCount val="6"/>
                <c:pt idx="1">
                  <c:v>0.6</c:v>
                </c:pt>
                <c:pt idx="2" formatCode="0%">
                  <c:v>0.3</c:v>
                </c:pt>
              </c:numCache>
            </c:numRef>
          </c:val>
          <c:extLst>
            <c:ext xmlns:c16="http://schemas.microsoft.com/office/drawing/2014/chart" uri="{C3380CC4-5D6E-409C-BE32-E72D297353CC}">
              <c16:uniqueId val="{00000001-F920-4334-913A-601C29D154D4}"/>
            </c:ext>
          </c:extLst>
        </c:ser>
        <c:ser>
          <c:idx val="2"/>
          <c:order val="2"/>
          <c:spPr>
            <a:solidFill>
              <a:schemeClr val="accent3"/>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2-9BA7-471D-B680-184E25A69A15}"/>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3D05-44C9-9488-6011397F1C14}"/>
              </c:ext>
            </c:extLst>
          </c:dPt>
          <c:dLbls>
            <c:dLbl>
              <c:idx val="1"/>
              <c:tx>
                <c:strRef>
                  <c:f>'Product Viewer'!$U$28</c:f>
                  <c:strCache>
                    <c:ptCount val="1"/>
                    <c:pt idx="0">
                      <c:v>S3: 
0.15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{553B7A1C-088D-47C2-B435-392E8BBC7AAB}</c15:txfldGUID>
                      <c15:f>'Product Viewer'!$U$28</c15:f>
                      <c15:dlblFieldTableCache>
                        <c:ptCount val="1"/>
                        <c:pt idx="0">
                          <c:v>S3: 
0.15
</c:v>
                        </c:pt>
                      </c15:dlblFieldTableCache>
                    </c15:dlblFTEntry>
                  </c15:dlblFieldTable>
                  <c15:showDataLabelsRange val="0"/>
                </c:ext>
                <c:ext xmlns:c16="http://schemas.microsoft.com/office/drawing/2014/chart" uri="{C3380CC4-5D6E-409C-BE32-E72D297353CC}">
                  <c16:uniqueId val="{00000012-9BA7-471D-B680-184E25A69A15}"/>
                </c:ext>
              </c:extLst>
            </c:dLbl>
            <c:dLbl>
              <c:idx val="2"/>
              <c:tx>
                <c:strRef>
                  <c:f>'Product Viewer'!$U$29</c:f>
                  <c:strCache>
                    <c:ptCount val="1"/>
                    <c:pt idx="0">
                      <c:v>12.5%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{F2F59F65-D3A5-49E8-808D-48D14977D5E5}</c15:txfldGUID>
                      <c15:f>'Product Viewer'!$U$29</c15:f>
                      <c15:dlblFieldTableCache>
                        <c:ptCount val="1"/>
                        <c:pt idx="0">
                          <c:v>12.5%</c:v>
                        </c:pt>
                      </c15:dlblFieldTableCache>
                    </c15:dlblFTEntry>
                  </c15:dlblFieldTable>
                  <c15:showDataLabelsRange val="0"/>
                </c:ext>
                <c:ext xmlns:c16="http://schemas.microsoft.com/office/drawing/2014/chart" uri="{C3380CC4-5D6E-409C-BE32-E72D297353CC}">
                  <c16:uniqueId val="{00000001-3D05-44C9-9488-6011397F1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Viewer'!$U$19:$U$24</c:f>
              <c:numCache>
                <c:formatCode>General</c:formatCode>
                <c:ptCount val="6"/>
                <c:pt idx="1">
                  <c:v>0.15</c:v>
                </c:pt>
                <c:pt idx="2" formatCode="0%">
                  <c:v>0.125</c:v>
                </c:pt>
              </c:numCache>
            </c:numRef>
          </c:val>
          <c:extLst>
            <c:ext xmlns:c16="http://schemas.microsoft.com/office/drawing/2014/chart" uri="{C3380CC4-5D6E-409C-BE32-E72D297353CC}">
              <c16:uniqueId val="{00000002-F920-4334-913A-601C29D154D4}"/>
            </c:ext>
          </c:extLst>
        </c:ser>
        <c:ser>
          <c:idx val="3"/>
          <c:order val="3"/>
          <c:spPr>
            <a:solidFill>
              <a:schemeClr val="accent4"/>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3-9BA7-471D-B680-184E25A69A15}"/>
              </c:ext>
            </c:extLst>
          </c:dPt>
          <c:dLbls>
            <c:dLbl>
              <c:idx val="1"/>
              <c:tx>
                <c:strRef>
                  <c:f>'Product Viewer'!$V$28</c:f>
                  <c:strCache>
                    <c:ptCount val="1"/>
                    <c:pt idx="0">
                      <c:v>
S4: 
0.09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{63C42BB3-3A1F-490D-9C8F-C4F20DB6F95B}</c15:txfldGUID>
                      <c15:f>'Product Viewer'!$V$28</c15:f>
                      <c15:dlblFieldTableCache>
                        <c:ptCount val="1"/>
                        <c:pt idx="0">
                          <c:v>
S4: 
0.09</c:v>
                        </c:pt>
                      </c15:dlblFieldTableCache>
                    </c15:dlblFTEntry>
                  </c15:dlblFieldTable>
                  <c15:showDataLabelsRange val="0"/>
                </c:ext>
                <c:ext xmlns:c16="http://schemas.microsoft.com/office/drawing/2014/chart" uri="{C3380CC4-5D6E-409C-BE32-E72D297353CC}">
                  <c16:uniqueId val="{00000013-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Viewer'!$V$19:$V$24</c:f>
              <c:numCache>
                <c:formatCode>General</c:formatCode>
                <c:ptCount val="6"/>
                <c:pt idx="1">
                  <c:v>0.09</c:v>
                </c:pt>
              </c:numCache>
            </c:numRef>
          </c:val>
          <c:extLst>
            <c:ext xmlns:c16="http://schemas.microsoft.com/office/drawing/2014/chart" uri="{C3380CC4-5D6E-409C-BE32-E72D297353CC}">
              <c16:uniqueId val="{00000003-F920-4334-913A-601C29D154D4}"/>
            </c:ext>
          </c:extLst>
        </c:ser>
        <c:ser>
          <c:idx val="4"/>
          <c:order val="4"/>
          <c:spPr>
            <a:solidFill>
              <a:schemeClr val="accent5"/>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4-9BA7-471D-B680-184E25A69A15}"/>
              </c:ext>
            </c:extLst>
          </c:dPt>
          <c:dLbls>
            <c:dLbl>
              <c:idx val="1"/>
              <c:tx>
                <c:strRef>
                  <c:f>'Product Viewer'!$W$28</c:f>
                  <c:strCache>
                    <c:ptCount val="1"/>
                    <c:pt idx="0">
                      <c:v>S5: 
0.01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{AD565711-01B9-4899-A8C8-693546D74468}</c15:txfldGUID>
                      <c15:f>'Product Viewer'!$W$28</c15:f>
                      <c15:dlblFieldTableCache>
                        <c:ptCount val="1"/>
                        <c:pt idx="0">
                          <c:v>S5: 
0.01
</c:v>
                        </c:pt>
                      </c15:dlblFieldTableCache>
                    </c15:dlblFTEntry>
                  </c15:dlblFieldTable>
                  <c15:showDataLabelsRange val="0"/>
                </c:ext>
                <c:ext xmlns:c16="http://schemas.microsoft.com/office/drawing/2014/chart" uri="{C3380CC4-5D6E-409C-BE32-E72D297353CC}">
                  <c16:uniqueId val="{00000014-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Viewer'!$W$19:$W$24</c:f>
              <c:numCache>
                <c:formatCode>General</c:formatCode>
                <c:ptCount val="6"/>
                <c:pt idx="1">
                  <c:v>0.01</c:v>
                </c:pt>
              </c:numCache>
            </c:numRef>
          </c:val>
          <c:extLst>
            <c:ext xmlns:c16="http://schemas.microsoft.com/office/drawing/2014/chart" uri="{C3380CC4-5D6E-409C-BE32-E72D297353CC}">
              <c16:uniqueId val="{00000004-F920-4334-913A-601C29D154D4}"/>
            </c:ext>
          </c:extLst>
        </c:ser>
        <c:ser>
          <c:idx val="5"/>
          <c:order val="5"/>
          <c:spPr>
            <a:solidFill>
              <a:schemeClr val="accent6"/>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5-9BA7-471D-B680-184E25A69A15}"/>
              </c:ext>
            </c:extLst>
          </c:dPt>
          <c:dLbls>
            <c:dLbl>
              <c:idx val="1"/>
              <c:tx>
                <c:strRef>
                  <c:f>'Product Viewer'!$X$28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{109CAD54-AC01-4DC7-BF9F-DE6DE35A2A9D}</c15:txfldGUID>
                      <c15:f>'Product Viewer'!$X$28</c15:f>
                      <c15:dlblFieldTableCache>
                        <c:ptCount val="1"/>
                      </c15:dlblFieldTableCache>
                    </c15:dlblFTEntry>
                  </c15:dlblFieldTable>
                  <c15:showDataLabelsRange val="0"/>
                </c:ext>
                <c:ext xmlns:c16="http://schemas.microsoft.com/office/drawing/2014/chart" uri="{C3380CC4-5D6E-409C-BE32-E72D297353CC}">
                  <c16:uniqueId val="{00000015-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Viewer'!$X$19:$X$24</c:f>
              <c:numCache>
                <c:formatCode>General</c:formatCode>
                <c:ptCount val="6"/>
                <c:pt idx="1">
                  <c:v>0</c:v>
                </c:pt>
              </c:numCache>
            </c:numRef>
          </c:val>
          <c:extLst>
            <c:ext xmlns:c16="http://schemas.microsoft.com/office/drawing/2014/chart" uri="{C3380CC4-5D6E-409C-BE32-E72D297353CC}">
              <c16:uniqueId val="{0000000C-9BA7-471D-B680-184E25A69A15}"/>
            </c:ext>
          </c:extLst>
        </c:ser>
        <c:ser>
          <c:idx val="6"/>
          <c:order val="6"/>
          <c:spPr>
            <a:solidFill>
              <a:schemeClr val="accent1">
                <a:lumMod val="60000"/>
              </a:schemeClr>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6-9BA7-471D-B680-184E25A69A15}"/>
              </c:ext>
            </c:extLst>
          </c:dPt>
          <c:dLbls>
            <c:dLbl>
              <c:idx val="1"/>
              <c:tx>
                <c:strRef>
                  <c:f>'Product Viewer'!$Y$28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{E7A9970A-DF84-412C-9982-DE9D33564729}</c15:txfldGUID>
                      <c15:f>'Product Viewer'!$Y$28</c15:f>
                      <c15:dlblFieldTableCache>
                        <c:ptCount val="1"/>
                      </c15:dlblFieldTableCache>
                    </c15:dlblFTEntry>
                  </c15:dlblFieldTable>
                  <c15:showDataLabelsRange val="0"/>
                </c:ext>
                <c:ext xmlns:c16="http://schemas.microsoft.com/office/drawing/2014/chart" uri="{C3380CC4-5D6E-409C-BE32-E72D297353CC}">
                  <c16:uniqueId val="{00000016-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Viewer'!$Y$19:$Y$24</c:f>
              <c:numCache>
                <c:formatCode>General</c:formatCode>
                <c:ptCount val="6"/>
                <c:pt idx="1">
                  <c:v>0</c:v>
                </c:pt>
              </c:numCache>
            </c:numRef>
          </c:val>
          <c:extLst>
            <c:ext xmlns:c16="http://schemas.microsoft.com/office/drawing/2014/chart" uri="{C3380CC4-5D6E-409C-BE32-E72D297353CC}">
              <c16:uniqueId val="{0000000D-9BA7-471D-B680-184E25A69A15}"/>
            </c:ext>
          </c:extLst>
        </c:ser>
        <c:ser>
          <c:idx val="7"/>
          <c:order val="7"/>
          <c:spPr>
            <a:solidFill>
              <a:schemeClr val="accent2">
                <a:lumMod val="60000"/>
              </a:schemeClr>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7-9BA7-471D-B680-184E25A69A15}"/>
              </c:ext>
            </c:extLst>
          </c:dPt>
          <c:dLbls>
            <c:dLbl>
              <c:idx val="1"/>
              <c:tx>
                <c:strRef>
                  <c:f>'Product Viewer'!$Z$28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{8B6E9B63-F8F4-41E1-BD37-82D86C435836}</c15:txfldGUID>
                      <c15:f>'Product Viewer'!$Z$28</c15:f>
                      <c15:dlblFieldTableCache>
                        <c:ptCount val="1"/>
                      </c15:dlblFieldTableCache>
                    </c15:dlblFTEntry>
                  </c15:dlblFieldTable>
                  <c15:showDataLabelsRange val="0"/>
                </c:ext>
                <c:ext xmlns:c16="http://schemas.microsoft.com/office/drawing/2014/chart" uri="{C3380CC4-5D6E-409C-BE32-E72D297353CC}">
                  <c16:uniqueId val="{00000017-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Viewer'!$Z$19:$Z$24</c:f>
              <c:numCache>
                <c:formatCode>General</c:formatCode>
                <c:ptCount val="6"/>
                <c:pt idx="1">
                  <c:v>0</c:v>
                </c:pt>
              </c:numCache>
            </c:numRef>
          </c:val>
          <c:extLst>
            <c:ext xmlns:c16="http://schemas.microsoft.com/office/drawing/2014/chart" uri="{C3380CC4-5D6E-409C-BE32-E72D297353CC}">
              <c16:uniqueId val="{0000000E-9BA7-471D-B680-184E25A69A15}"/>
            </c:ext>
          </c:extLst>
        </c:ser>
        <c:ser>
          <c:idx val="8"/>
          <c:order val="8"/>
          <c:spPr>
            <a:noFill/>
            <a:ln>
              <a:solidFill>
                <a:schemeClr val="bg1">
                  <a:lumMod val="65000"/>
                </a:schemeClr>
              </a:solidFill>
            </a:ln>
            <a:effectLst/>
          </c:spPr>
          <c:invertIfNegative val="0"/>
          <c:dLbls>
            <c:dLbl>
              <c:idx val="1"/>
              <c:tx>
                <c:strRef>
                  <c:f>'Product Viewer'!$AA$28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{933D9A6C-3E97-48D8-B7E0-9CB6FD97C8CA}</c15:txfldGUID>
                      <c15:f>'Product Viewer'!$AA$28</c15:f>
                      <c15:dlblFieldTableCache>
                        <c:ptCount val="1"/>
                      </c15:dlblFieldTableCache>
                    </c15:dlblFTEntry>
                  </c15:dlblFieldTable>
                  <c15:showDataLabelsRange val="0"/>
                </c:ext>
                <c:ext xmlns:c16="http://schemas.microsoft.com/office/drawing/2014/chart" uri="{C3380CC4-5D6E-409C-BE32-E72D297353CC}">
                  <c16:uniqueId val="{00000018-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Viewer'!$AA$19:$AA$24</c:f>
              <c:numCache>
                <c:formatCode>General</c:formatCode>
                <c:ptCount val="6"/>
                <c:pt idx="1">
                  <c:v>0</c:v>
                </c:pt>
              </c:numCache>
            </c:numRef>
          </c:val>
          <c:extLst>
            <c:ext xmlns:c16="http://schemas.microsoft.com/office/drawing/2014/chart" uri="{C3380CC4-5D6E-409C-BE32-E72D297353CC}">
              <c16:uniqueId val="{0000000F-9BA7-471D-B680-184E25A69A15}"/>
            </c:ext>
          </c:extLst>
        </c:ser>
        <c:dLbls>
          <c:dLblPos val="ctr"/>
          <c:showLegendKey val="0"/>
          <c:showVal val="1"/>
          <c:showCatName val="0"/>
          <c:showSerName val="0"/>
          <c:showPercent val="0"/>
          <c:showBubbleSize val="0"/>
        </c:dLbls>
        <c:gapWidth val="10"/>
        <c:overlap val="100"/>
        <c:axId val="1028484415"/>
        <c:axId val="1028493983"/>
      </c:barChart>
      <c:catAx>
        <c:axId val="1028484415"/>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28493983"/>
        <c:crosses val="autoZero"/>
        <c:auto val="1"/>
        <c:lblAlgn val="ctr"/>
        <c:lblOffset val="100"/>
        <c:noMultiLvlLbl val="0"/>
      </c:catAx>
      <c:valAx>
        <c:axId val="1028493983"/>
        <c:scaling>
          <c:orientation val="minMax"/>
        </c:scaling>
        <c:delete val="1"/>
        <c:axPos val="b"/>
        <c:numFmt formatCode="0%" sourceLinked="1"/>
        <c:majorTickMark val="none"/>
        <c:minorTickMark val="none"/>
        <c:tickLblPos val="nextTo"/>
        <c:crossAx val="102848441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5442</xdr:colOff>
      <xdr:row>2</xdr:row>
      <xdr:rowOff>10885</xdr:rowOff>
    </xdr:from>
    <xdr:to>
      <xdr:col>6</xdr:col>
      <xdr:colOff>598714</xdr:colOff>
      <xdr:row>23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0.00436</cdr:x>
      <cdr:y>0.00185</cdr:y>
    </cdr:from>
    <cdr:to>
      <cdr:x>0.90476</cdr:x>
      <cdr:y>0.03773</cdr:y>
    </cdr:to>
    <cdr:sp macro="" textlink="">
      <cdr:nvSpPr>
        <cdr:cNvPr id="2" name="TextBox 1">
          <a:extLst xmlns:a="http://schemas.openxmlformats.org/drawingml/2006/main">
            <a:ext uri="{FF2B5EF4-FFF2-40B4-BE49-F238E27FC236}">
              <a16:creationId xmlns:a16="http://schemas.microsoft.com/office/drawing/2014/main" id="{615A7833-9AB4-449E-952C-3DB51B3527AD}"/>
            </a:ext>
          </a:extLst>
        </cdr:cNvPr>
        <cdr:cNvSpPr txBox="1"/>
      </cdr:nvSpPr>
      <cdr:spPr>
        <a:xfrm xmlns:a="http://schemas.openxmlformats.org/drawingml/2006/main">
          <a:off x="36890" y="7258"/>
          <a:ext cx="7618496" cy="140872"/>
        </a:xfrm>
        <a:prstGeom xmlns:a="http://schemas.openxmlformats.org/drawingml/2006/main" prst="rect">
          <a:avLst/>
        </a:prstGeom>
      </cdr:spPr>
      <cdr:txBody>
        <a:bodyPr xmlns:a="http://schemas.openxmlformats.org/drawingml/2006/main" vertOverflow="clip" wrap="none" lIns="0" tIns="0" rIns="0" bIns="0" rtlCol="0">
          <a:spAutoFit/>
        </a:bodyPr>
        <a:lstStyle xmlns:a="http://schemas.openxmlformats.org/drawingml/2006/main"/>
        <a:p xmlns:a="http://schemas.openxmlformats.org/drawingml/2006/main">
          <a:r>
            <a:rPr lang="en-US" sz="900">
              <a:solidFill>
                <a:schemeClr val="accent6"/>
              </a:solidFill>
            </a:rPr>
            <a:t>Use viewer only to quickly familiarize yourself with data structure (for a sinlge product). Viewer not meant as a</a:t>
          </a:r>
          <a:r>
            <a:rPr lang="en-US" sz="900" baseline="0">
              <a:solidFill>
                <a:schemeClr val="accent6"/>
              </a:solidFill>
            </a:rPr>
            <a:t> standard </a:t>
          </a:r>
          <a:r>
            <a:rPr lang="en-US" sz="900">
              <a:solidFill>
                <a:schemeClr val="accent6"/>
              </a:solidFill>
            </a:rPr>
            <a:t>interface for the entire Carbon Catalogue.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Y867"/>
  <sheetViews>
    <sheetView tabSelected="1" zoomScale="80" zoomScaleNormal="80" workbookViewId="0">
      <pane xSplit="1" ySplit="1" topLeftCell="B2" activePane="bottomRight" state="frozen"/>
      <selection activeCell="Y48" sqref="Y48"/>
      <selection pane="topRight" activeCell="Y48" sqref="Y48"/>
      <selection pane="bottomLeft" activeCell="Y48" sqref="Y48"/>
      <selection pane="bottomRight"/>
    </sheetView>
  </sheetViews>
  <sheetFormatPr defaultRowHeight="14.5" x14ac:dyDescent="0.35"/>
  <cols>
    <col min="1" max="1" width="14.54296875" bestFit="1" customWidth="1"/>
    <col min="2" max="2" width="11.36328125" style="7" customWidth="1"/>
    <col min="4" max="4" width="11.1796875" customWidth="1"/>
    <col min="5" max="5" width="10.7265625" customWidth="1"/>
    <col min="6" max="6" width="17.54296875" customWidth="1"/>
    <col min="7" max="7" width="19.36328125" customWidth="1"/>
    <col min="8" max="8" width="38" customWidth="1"/>
    <col min="9" max="9" width="27.7265625" customWidth="1"/>
    <col min="10" max="10" width="39.36328125" bestFit="1" customWidth="1"/>
    <col min="12" max="12" width="12.26953125" customWidth="1"/>
    <col min="13" max="13" width="16.81640625" customWidth="1"/>
    <col min="14" max="14" width="11.26953125" customWidth="1"/>
    <col min="15" max="15" width="11.7265625" customWidth="1"/>
    <col min="16" max="16" width="17.26953125" customWidth="1"/>
    <col min="17" max="17" width="21.54296875" customWidth="1"/>
    <col min="18" max="18" width="36.1796875" customWidth="1"/>
    <col min="19" max="19" width="17.7265625" customWidth="1"/>
    <col min="20" max="22" width="15.7265625" customWidth="1"/>
    <col min="23" max="23" width="17.81640625" customWidth="1"/>
    <col min="24" max="24" width="18.36328125" customWidth="1"/>
    <col min="25" max="25" width="84.26953125" customWidth="1"/>
  </cols>
  <sheetData>
    <row r="1" spans="1:25" s="40" customFormat="1" ht="45" customHeight="1" x14ac:dyDescent="0.35">
      <c r="A1" s="38" t="s">
        <v>1690</v>
      </c>
      <c r="B1" s="39" t="s">
        <v>0</v>
      </c>
      <c r="C1" s="38" t="s">
        <v>1691</v>
      </c>
      <c r="D1" s="38" t="s">
        <v>2836</v>
      </c>
      <c r="E1" s="38" t="s">
        <v>255</v>
      </c>
      <c r="F1" s="38" t="s">
        <v>1692</v>
      </c>
      <c r="G1" s="38" t="s">
        <v>1693</v>
      </c>
      <c r="H1" s="38" t="s">
        <v>1694</v>
      </c>
      <c r="I1" s="38" t="s">
        <v>1695</v>
      </c>
      <c r="J1" s="38" t="s">
        <v>1696</v>
      </c>
      <c r="K1" s="38" t="s">
        <v>1697</v>
      </c>
      <c r="L1" s="38" t="s">
        <v>1698</v>
      </c>
      <c r="M1" s="38" t="s">
        <v>1699</v>
      </c>
      <c r="N1" s="38" t="s">
        <v>1700</v>
      </c>
      <c r="O1" s="38" t="s">
        <v>1701</v>
      </c>
      <c r="P1" s="38" t="s">
        <v>1702</v>
      </c>
      <c r="Q1" s="38" t="s">
        <v>256</v>
      </c>
      <c r="R1" s="38" t="s">
        <v>1703</v>
      </c>
      <c r="S1" s="38" t="s">
        <v>1704</v>
      </c>
      <c r="T1" s="38" t="s">
        <v>1705</v>
      </c>
      <c r="U1" s="38" t="s">
        <v>2742</v>
      </c>
      <c r="V1" s="38" t="s">
        <v>1706</v>
      </c>
      <c r="W1" s="38" t="s">
        <v>1707</v>
      </c>
      <c r="X1" s="38" t="s">
        <v>1708</v>
      </c>
      <c r="Y1" s="38" t="s">
        <v>2833</v>
      </c>
    </row>
    <row r="2" spans="1:25" x14ac:dyDescent="0.35">
      <c r="A2" s="1" t="s">
        <v>1709</v>
      </c>
      <c r="B2" s="37">
        <v>2014</v>
      </c>
      <c r="C2" s="1" t="s">
        <v>266</v>
      </c>
      <c r="D2" s="1" t="s">
        <v>263</v>
      </c>
      <c r="E2" s="1" t="s">
        <v>264</v>
      </c>
      <c r="F2" s="1" t="s">
        <v>258</v>
      </c>
      <c r="G2" s="1" t="s">
        <v>261</v>
      </c>
      <c r="H2" s="1" t="s">
        <v>259</v>
      </c>
      <c r="I2" s="1" t="s">
        <v>260</v>
      </c>
      <c r="J2" s="1" t="s">
        <v>262</v>
      </c>
      <c r="K2" s="2">
        <v>0.74850000000000005</v>
      </c>
      <c r="L2" s="1" t="s">
        <v>1710</v>
      </c>
      <c r="M2" s="2">
        <v>2</v>
      </c>
      <c r="N2" s="1">
        <v>2.67</v>
      </c>
      <c r="O2" s="1" t="s">
        <v>1711</v>
      </c>
      <c r="P2" s="1" t="s">
        <v>1712</v>
      </c>
      <c r="Q2" s="1" t="s">
        <v>257</v>
      </c>
      <c r="R2" s="1" t="s">
        <v>265</v>
      </c>
      <c r="S2" s="1" t="s">
        <v>287</v>
      </c>
      <c r="T2" s="5">
        <v>0.57499999999999996</v>
      </c>
      <c r="U2" s="5">
        <v>0.3</v>
      </c>
      <c r="V2" s="5">
        <v>0.125</v>
      </c>
      <c r="W2" s="5">
        <v>4.4999999999999998E-2</v>
      </c>
      <c r="X2" s="1" t="s">
        <v>1713</v>
      </c>
      <c r="Y2" s="1" t="s">
        <v>267</v>
      </c>
    </row>
    <row r="3" spans="1:25" x14ac:dyDescent="0.35">
      <c r="A3" s="1" t="s">
        <v>1714</v>
      </c>
      <c r="B3" s="37">
        <v>2015</v>
      </c>
      <c r="C3" s="1" t="s">
        <v>266</v>
      </c>
      <c r="D3" s="1" t="s">
        <v>269</v>
      </c>
      <c r="E3" s="1" t="s">
        <v>270</v>
      </c>
      <c r="F3" s="1" t="s">
        <v>258</v>
      </c>
      <c r="G3" s="1" t="s">
        <v>261</v>
      </c>
      <c r="H3" s="1" t="s">
        <v>268</v>
      </c>
      <c r="I3" s="1" t="s">
        <v>1715</v>
      </c>
      <c r="J3" s="1" t="s">
        <v>262</v>
      </c>
      <c r="K3" s="2">
        <v>0.74850000000000005</v>
      </c>
      <c r="L3" s="1" t="s">
        <v>1710</v>
      </c>
      <c r="M3" s="2">
        <v>2</v>
      </c>
      <c r="N3" s="1">
        <v>2.67</v>
      </c>
      <c r="O3" s="1" t="s">
        <v>1711</v>
      </c>
      <c r="P3" s="1" t="s">
        <v>1712</v>
      </c>
      <c r="Q3" s="1" t="s">
        <v>257</v>
      </c>
      <c r="R3" s="1" t="s">
        <v>265</v>
      </c>
      <c r="S3" s="1" t="s">
        <v>287</v>
      </c>
      <c r="T3" s="5">
        <v>0.57499999999999996</v>
      </c>
      <c r="U3" s="5">
        <v>0.3</v>
      </c>
      <c r="V3" s="5">
        <v>0.125</v>
      </c>
      <c r="W3" s="5">
        <v>4.4999999999999998E-2</v>
      </c>
      <c r="X3" s="1" t="s">
        <v>1713</v>
      </c>
      <c r="Y3" s="1" t="s">
        <v>267</v>
      </c>
    </row>
    <row r="4" spans="1:25" x14ac:dyDescent="0.35">
      <c r="A4" s="1" t="s">
        <v>1716</v>
      </c>
      <c r="B4" s="37">
        <v>2013</v>
      </c>
      <c r="C4" s="1" t="s">
        <v>266</v>
      </c>
      <c r="D4" s="1" t="s">
        <v>275</v>
      </c>
      <c r="E4" s="1" t="s">
        <v>276</v>
      </c>
      <c r="F4" s="1" t="s">
        <v>271</v>
      </c>
      <c r="G4" s="1" t="s">
        <v>261</v>
      </c>
      <c r="H4" s="1" t="s">
        <v>272</v>
      </c>
      <c r="I4" s="1" t="s">
        <v>273</v>
      </c>
      <c r="J4" s="1" t="s">
        <v>274</v>
      </c>
      <c r="K4" s="2">
        <v>20.68</v>
      </c>
      <c r="L4" s="1" t="s">
        <v>1710</v>
      </c>
      <c r="M4" s="2">
        <v>72.540000000000006</v>
      </c>
      <c r="N4" s="1">
        <v>3.51</v>
      </c>
      <c r="O4" s="1" t="s">
        <v>1711</v>
      </c>
      <c r="P4" s="1" t="s">
        <v>1712</v>
      </c>
      <c r="Q4" s="1" t="s">
        <v>257</v>
      </c>
      <c r="R4" s="1" t="s">
        <v>277</v>
      </c>
      <c r="S4" s="1" t="s">
        <v>266</v>
      </c>
      <c r="T4" s="5">
        <v>0.80630000000000002</v>
      </c>
      <c r="U4" s="5">
        <v>0.1736</v>
      </c>
      <c r="V4" s="5">
        <v>2.01E-2</v>
      </c>
      <c r="W4" s="1" t="s">
        <v>1717</v>
      </c>
      <c r="X4" s="5">
        <v>0</v>
      </c>
      <c r="Y4" s="1" t="s">
        <v>278</v>
      </c>
    </row>
    <row r="5" spans="1:25" x14ac:dyDescent="0.35">
      <c r="A5" s="1" t="s">
        <v>1718</v>
      </c>
      <c r="B5" s="37">
        <v>2017</v>
      </c>
      <c r="C5" s="1" t="s">
        <v>266</v>
      </c>
      <c r="D5" s="1" t="s">
        <v>284</v>
      </c>
      <c r="E5" s="1" t="s">
        <v>285</v>
      </c>
      <c r="F5" s="1" t="s">
        <v>279</v>
      </c>
      <c r="G5" s="1" t="s">
        <v>282</v>
      </c>
      <c r="H5" s="1" t="s">
        <v>280</v>
      </c>
      <c r="I5" s="1" t="s">
        <v>281</v>
      </c>
      <c r="J5" s="1" t="s">
        <v>283</v>
      </c>
      <c r="K5" s="2">
        <v>110</v>
      </c>
      <c r="L5" s="1" t="s">
        <v>1710</v>
      </c>
      <c r="M5" s="2">
        <v>1488</v>
      </c>
      <c r="N5" s="1">
        <v>13.53</v>
      </c>
      <c r="O5" s="1" t="s">
        <v>286</v>
      </c>
      <c r="P5" s="1" t="s">
        <v>1712</v>
      </c>
      <c r="Q5" s="1" t="s">
        <v>257</v>
      </c>
      <c r="R5" s="1" t="s">
        <v>277</v>
      </c>
      <c r="S5" s="1" t="s">
        <v>287</v>
      </c>
      <c r="T5" s="5">
        <v>0.30649999999999999</v>
      </c>
      <c r="U5" s="5">
        <v>5.5100000000000003E-2</v>
      </c>
      <c r="V5" s="5">
        <v>0.63839999999999997</v>
      </c>
      <c r="W5" s="5">
        <v>1.01E-2</v>
      </c>
      <c r="X5" s="5">
        <v>2.76E-2</v>
      </c>
      <c r="Y5" s="1" t="s">
        <v>404</v>
      </c>
    </row>
    <row r="6" spans="1:25" x14ac:dyDescent="0.35">
      <c r="A6" s="1" t="s">
        <v>1719</v>
      </c>
      <c r="B6" s="37">
        <v>2017</v>
      </c>
      <c r="C6" s="1" t="s">
        <v>266</v>
      </c>
      <c r="D6" s="1" t="s">
        <v>284</v>
      </c>
      <c r="E6" s="1" t="s">
        <v>288</v>
      </c>
      <c r="F6" s="1" t="s">
        <v>279</v>
      </c>
      <c r="G6" s="1" t="s">
        <v>282</v>
      </c>
      <c r="H6" s="1" t="s">
        <v>280</v>
      </c>
      <c r="I6" s="1" t="s">
        <v>281</v>
      </c>
      <c r="J6" s="1" t="s">
        <v>283</v>
      </c>
      <c r="K6" s="2">
        <v>110</v>
      </c>
      <c r="L6" s="1" t="s">
        <v>1710</v>
      </c>
      <c r="M6" s="2">
        <v>1818</v>
      </c>
      <c r="N6" s="1">
        <v>16.53</v>
      </c>
      <c r="O6" s="1" t="s">
        <v>286</v>
      </c>
      <c r="P6" s="1" t="s">
        <v>1712</v>
      </c>
      <c r="Q6" s="1" t="s">
        <v>257</v>
      </c>
      <c r="R6" s="1" t="s">
        <v>277</v>
      </c>
      <c r="S6" s="1" t="s">
        <v>287</v>
      </c>
      <c r="T6" s="5">
        <v>0.25080000000000002</v>
      </c>
      <c r="U6" s="5">
        <v>4.5100000000000001E-2</v>
      </c>
      <c r="V6" s="5">
        <v>0.70409999999999995</v>
      </c>
      <c r="W6" s="5">
        <v>8.3000000000000001E-3</v>
      </c>
      <c r="X6" s="5">
        <v>2.2599999999999999E-2</v>
      </c>
      <c r="Y6" s="1" t="s">
        <v>404</v>
      </c>
    </row>
    <row r="7" spans="1:25" x14ac:dyDescent="0.35">
      <c r="A7" s="1" t="s">
        <v>1720</v>
      </c>
      <c r="B7" s="37">
        <v>2017</v>
      </c>
      <c r="C7" s="1" t="s">
        <v>266</v>
      </c>
      <c r="D7" s="1" t="s">
        <v>284</v>
      </c>
      <c r="E7" s="1" t="s">
        <v>289</v>
      </c>
      <c r="F7" s="1" t="s">
        <v>279</v>
      </c>
      <c r="G7" s="1" t="s">
        <v>282</v>
      </c>
      <c r="H7" s="1" t="s">
        <v>280</v>
      </c>
      <c r="I7" s="1" t="s">
        <v>281</v>
      </c>
      <c r="J7" s="1" t="s">
        <v>283</v>
      </c>
      <c r="K7" s="2">
        <v>110</v>
      </c>
      <c r="L7" s="1" t="s">
        <v>1710</v>
      </c>
      <c r="M7" s="2">
        <v>2274</v>
      </c>
      <c r="N7" s="1">
        <v>20.67</v>
      </c>
      <c r="O7" s="1" t="s">
        <v>286</v>
      </c>
      <c r="P7" s="1" t="s">
        <v>1712</v>
      </c>
      <c r="Q7" s="1" t="s">
        <v>257</v>
      </c>
      <c r="R7" s="1" t="s">
        <v>277</v>
      </c>
      <c r="S7" s="1" t="s">
        <v>287</v>
      </c>
      <c r="T7" s="5">
        <v>0.20050000000000001</v>
      </c>
      <c r="U7" s="5">
        <v>3.61E-2</v>
      </c>
      <c r="V7" s="5">
        <v>0.76339999999999997</v>
      </c>
      <c r="W7" s="5">
        <v>6.6E-3</v>
      </c>
      <c r="X7" s="5">
        <v>1.7999999999999999E-2</v>
      </c>
      <c r="Y7" s="1" t="s">
        <v>404</v>
      </c>
    </row>
    <row r="8" spans="1:25" x14ac:dyDescent="0.35">
      <c r="A8" s="1" t="s">
        <v>1721</v>
      </c>
      <c r="B8" s="37">
        <v>2016</v>
      </c>
      <c r="C8" s="1" t="s">
        <v>287</v>
      </c>
      <c r="D8" s="1" t="s">
        <v>293</v>
      </c>
      <c r="E8" s="1" t="s">
        <v>294</v>
      </c>
      <c r="F8" s="1" t="s">
        <v>290</v>
      </c>
      <c r="G8" s="1" t="s">
        <v>282</v>
      </c>
      <c r="H8" s="1" t="s">
        <v>291</v>
      </c>
      <c r="I8" s="1" t="s">
        <v>292</v>
      </c>
      <c r="J8" s="1" t="s">
        <v>292</v>
      </c>
      <c r="K8" s="2">
        <v>1500</v>
      </c>
      <c r="L8" s="1" t="s">
        <v>1722</v>
      </c>
      <c r="M8" s="2">
        <v>10000</v>
      </c>
      <c r="N8" s="1">
        <v>6.67</v>
      </c>
      <c r="O8" s="1" t="s">
        <v>1711</v>
      </c>
      <c r="P8" s="1" t="s">
        <v>1712</v>
      </c>
      <c r="Q8" s="1" t="s">
        <v>257</v>
      </c>
      <c r="R8" s="1" t="s">
        <v>265</v>
      </c>
      <c r="S8" s="1" t="s">
        <v>1723</v>
      </c>
      <c r="T8" s="1" t="s">
        <v>1723</v>
      </c>
      <c r="U8" s="1" t="s">
        <v>1723</v>
      </c>
      <c r="V8" s="1" t="s">
        <v>1723</v>
      </c>
      <c r="W8" s="1" t="s">
        <v>1723</v>
      </c>
      <c r="X8" s="1" t="s">
        <v>1723</v>
      </c>
      <c r="Y8" s="1" t="s">
        <v>404</v>
      </c>
    </row>
    <row r="9" spans="1:25" x14ac:dyDescent="0.35">
      <c r="A9" s="1" t="s">
        <v>1724</v>
      </c>
      <c r="B9" s="37">
        <v>2013</v>
      </c>
      <c r="C9" s="1" t="s">
        <v>287</v>
      </c>
      <c r="D9" s="1" t="s">
        <v>299</v>
      </c>
      <c r="E9" s="1" t="s">
        <v>276</v>
      </c>
      <c r="F9" s="1" t="s">
        <v>295</v>
      </c>
      <c r="G9" s="1" t="s">
        <v>297</v>
      </c>
      <c r="H9" s="1" t="s">
        <v>291</v>
      </c>
      <c r="I9" s="1" t="s">
        <v>296</v>
      </c>
      <c r="J9" s="1" t="s">
        <v>298</v>
      </c>
      <c r="K9" s="2">
        <v>1000</v>
      </c>
      <c r="L9" s="1" t="s">
        <v>1722</v>
      </c>
      <c r="M9" s="2">
        <v>1102</v>
      </c>
      <c r="N9" s="1">
        <v>1.1000000000000001</v>
      </c>
      <c r="O9" s="1" t="s">
        <v>1711</v>
      </c>
      <c r="P9" s="1" t="s">
        <v>1712</v>
      </c>
      <c r="Q9" s="1" t="s">
        <v>257</v>
      </c>
      <c r="R9" s="1" t="s">
        <v>265</v>
      </c>
      <c r="S9" s="1" t="s">
        <v>1723</v>
      </c>
      <c r="T9" s="1" t="s">
        <v>1723</v>
      </c>
      <c r="U9" s="1" t="s">
        <v>1723</v>
      </c>
      <c r="V9" s="1" t="s">
        <v>1723</v>
      </c>
      <c r="W9" s="1" t="s">
        <v>1723</v>
      </c>
      <c r="X9" s="1" t="s">
        <v>1723</v>
      </c>
      <c r="Y9" s="1" t="s">
        <v>404</v>
      </c>
    </row>
    <row r="10" spans="1:25" x14ac:dyDescent="0.35">
      <c r="A10" s="1" t="s">
        <v>1725</v>
      </c>
      <c r="B10" s="37">
        <v>2014</v>
      </c>
      <c r="C10" s="1" t="s">
        <v>287</v>
      </c>
      <c r="D10" s="1" t="s">
        <v>307</v>
      </c>
      <c r="E10" s="1" t="s">
        <v>17</v>
      </c>
      <c r="F10" s="1" t="s">
        <v>300</v>
      </c>
      <c r="G10" s="1" t="s">
        <v>261</v>
      </c>
      <c r="H10" s="1" t="s">
        <v>301</v>
      </c>
      <c r="I10" s="1" t="s">
        <v>302</v>
      </c>
      <c r="J10" s="1" t="s">
        <v>303</v>
      </c>
      <c r="K10" s="2">
        <v>0.76649999999999996</v>
      </c>
      <c r="L10" s="1" t="s">
        <v>1710</v>
      </c>
      <c r="M10" s="2">
        <v>15</v>
      </c>
      <c r="N10" s="1">
        <v>19.57</v>
      </c>
      <c r="O10" s="1" t="s">
        <v>1711</v>
      </c>
      <c r="P10" s="1" t="s">
        <v>1712</v>
      </c>
      <c r="Q10" s="1" t="s">
        <v>257</v>
      </c>
      <c r="R10" s="1" t="s">
        <v>265</v>
      </c>
      <c r="S10" s="1" t="s">
        <v>1723</v>
      </c>
      <c r="T10" s="1" t="s">
        <v>1723</v>
      </c>
      <c r="U10" s="1" t="s">
        <v>1723</v>
      </c>
      <c r="V10" s="1" t="s">
        <v>1723</v>
      </c>
      <c r="W10" s="1" t="s">
        <v>1723</v>
      </c>
      <c r="X10" s="1" t="s">
        <v>1723</v>
      </c>
      <c r="Y10" s="1" t="s">
        <v>404</v>
      </c>
    </row>
    <row r="11" spans="1:25" x14ac:dyDescent="0.35">
      <c r="A11" s="1" t="s">
        <v>1726</v>
      </c>
      <c r="B11" s="37">
        <v>2015</v>
      </c>
      <c r="C11" s="1" t="s">
        <v>287</v>
      </c>
      <c r="D11" s="1" t="s">
        <v>307</v>
      </c>
      <c r="E11" s="1" t="s">
        <v>17</v>
      </c>
      <c r="F11" s="1" t="s">
        <v>300</v>
      </c>
      <c r="G11" s="1" t="s">
        <v>261</v>
      </c>
      <c r="H11" s="1" t="s">
        <v>306</v>
      </c>
      <c r="I11" s="1" t="s">
        <v>1715</v>
      </c>
      <c r="J11" s="1" t="s">
        <v>303</v>
      </c>
      <c r="K11" s="2">
        <v>0.76649999999999996</v>
      </c>
      <c r="L11" s="1" t="s">
        <v>1710</v>
      </c>
      <c r="M11" s="2">
        <v>15</v>
      </c>
      <c r="N11" s="1">
        <v>19.57</v>
      </c>
      <c r="O11" s="1" t="s">
        <v>1711</v>
      </c>
      <c r="P11" s="1" t="s">
        <v>1712</v>
      </c>
      <c r="Q11" s="1" t="s">
        <v>257</v>
      </c>
      <c r="R11" s="1" t="s">
        <v>265</v>
      </c>
      <c r="S11" s="1" t="s">
        <v>1723</v>
      </c>
      <c r="T11" s="1" t="s">
        <v>1723</v>
      </c>
      <c r="U11" s="1" t="s">
        <v>1723</v>
      </c>
      <c r="V11" s="1" t="s">
        <v>1723</v>
      </c>
      <c r="W11" s="1" t="s">
        <v>1723</v>
      </c>
      <c r="X11" s="1" t="s">
        <v>1723</v>
      </c>
      <c r="Y11" s="1" t="s">
        <v>404</v>
      </c>
    </row>
    <row r="12" spans="1:25" x14ac:dyDescent="0.35">
      <c r="A12" s="1" t="s">
        <v>1727</v>
      </c>
      <c r="B12" s="37">
        <v>2016</v>
      </c>
      <c r="C12" s="1" t="s">
        <v>287</v>
      </c>
      <c r="D12" s="1" t="s">
        <v>307</v>
      </c>
      <c r="E12" s="1"/>
      <c r="F12" s="1" t="s">
        <v>300</v>
      </c>
      <c r="G12" s="1" t="s">
        <v>261</v>
      </c>
      <c r="H12" s="1" t="s">
        <v>301</v>
      </c>
      <c r="I12" s="1" t="s">
        <v>302</v>
      </c>
      <c r="J12" s="1" t="s">
        <v>303</v>
      </c>
      <c r="K12" s="2">
        <v>0.76649999999999996</v>
      </c>
      <c r="L12" s="1" t="s">
        <v>1710</v>
      </c>
      <c r="M12" s="2">
        <v>15</v>
      </c>
      <c r="N12" s="1">
        <v>19.57</v>
      </c>
      <c r="O12" s="1" t="s">
        <v>1711</v>
      </c>
      <c r="P12" s="1" t="s">
        <v>1712</v>
      </c>
      <c r="Q12" s="1" t="s">
        <v>257</v>
      </c>
      <c r="R12" s="1" t="s">
        <v>265</v>
      </c>
      <c r="S12" s="1" t="s">
        <v>1723</v>
      </c>
      <c r="T12" s="1" t="s">
        <v>1723</v>
      </c>
      <c r="U12" s="1" t="s">
        <v>1723</v>
      </c>
      <c r="V12" s="1" t="s">
        <v>1723</v>
      </c>
      <c r="W12" s="1" t="s">
        <v>1723</v>
      </c>
      <c r="X12" s="1" t="s">
        <v>1723</v>
      </c>
      <c r="Y12" s="1" t="s">
        <v>404</v>
      </c>
    </row>
    <row r="13" spans="1:25" x14ac:dyDescent="0.35">
      <c r="A13" s="1" t="s">
        <v>1728</v>
      </c>
      <c r="B13" s="37">
        <v>2014</v>
      </c>
      <c r="C13" s="1" t="s">
        <v>287</v>
      </c>
      <c r="D13" s="1" t="s">
        <v>308</v>
      </c>
      <c r="E13" s="1" t="s">
        <v>17</v>
      </c>
      <c r="F13" s="1" t="s">
        <v>300</v>
      </c>
      <c r="G13" s="1" t="s">
        <v>261</v>
      </c>
      <c r="H13" s="1" t="s">
        <v>301</v>
      </c>
      <c r="I13" s="1" t="s">
        <v>302</v>
      </c>
      <c r="J13" s="1" t="s">
        <v>303</v>
      </c>
      <c r="K13" s="2">
        <v>0.997</v>
      </c>
      <c r="L13" s="1" t="s">
        <v>1710</v>
      </c>
      <c r="M13" s="2">
        <v>15</v>
      </c>
      <c r="N13" s="1">
        <v>15.05</v>
      </c>
      <c r="O13" s="1" t="s">
        <v>1711</v>
      </c>
      <c r="P13" s="1" t="s">
        <v>1712</v>
      </c>
      <c r="Q13" s="1" t="s">
        <v>257</v>
      </c>
      <c r="R13" s="1" t="s">
        <v>265</v>
      </c>
      <c r="S13" s="1" t="s">
        <v>1723</v>
      </c>
      <c r="T13" s="1" t="s">
        <v>1723</v>
      </c>
      <c r="U13" s="1" t="s">
        <v>1723</v>
      </c>
      <c r="V13" s="1" t="s">
        <v>1723</v>
      </c>
      <c r="W13" s="1" t="s">
        <v>1723</v>
      </c>
      <c r="X13" s="1" t="s">
        <v>1723</v>
      </c>
      <c r="Y13" s="1" t="s">
        <v>404</v>
      </c>
    </row>
    <row r="14" spans="1:25" x14ac:dyDescent="0.35">
      <c r="A14" s="1" t="s">
        <v>1729</v>
      </c>
      <c r="B14" s="37">
        <v>2015</v>
      </c>
      <c r="C14" s="1" t="s">
        <v>287</v>
      </c>
      <c r="D14" s="1" t="s">
        <v>308</v>
      </c>
      <c r="E14" s="1" t="s">
        <v>17</v>
      </c>
      <c r="F14" s="1" t="s">
        <v>300</v>
      </c>
      <c r="G14" s="1" t="s">
        <v>261</v>
      </c>
      <c r="H14" s="1" t="s">
        <v>306</v>
      </c>
      <c r="I14" s="1" t="s">
        <v>1715</v>
      </c>
      <c r="J14" s="1" t="s">
        <v>303</v>
      </c>
      <c r="K14" s="2">
        <v>0.997</v>
      </c>
      <c r="L14" s="1" t="s">
        <v>1710</v>
      </c>
      <c r="M14" s="2">
        <v>16</v>
      </c>
      <c r="N14" s="1">
        <v>16.05</v>
      </c>
      <c r="O14" s="1" t="s">
        <v>1711</v>
      </c>
      <c r="P14" s="1" t="s">
        <v>1712</v>
      </c>
      <c r="Q14" s="1" t="s">
        <v>257</v>
      </c>
      <c r="R14" s="1" t="s">
        <v>265</v>
      </c>
      <c r="S14" s="1" t="s">
        <v>1723</v>
      </c>
      <c r="T14" s="1" t="s">
        <v>1723</v>
      </c>
      <c r="U14" s="1" t="s">
        <v>1723</v>
      </c>
      <c r="V14" s="1" t="s">
        <v>1723</v>
      </c>
      <c r="W14" s="1" t="s">
        <v>1723</v>
      </c>
      <c r="X14" s="1" t="s">
        <v>1723</v>
      </c>
      <c r="Y14" s="1" t="s">
        <v>404</v>
      </c>
    </row>
    <row r="15" spans="1:25" x14ac:dyDescent="0.35">
      <c r="A15" s="1" t="s">
        <v>1730</v>
      </c>
      <c r="B15" s="37">
        <v>2014</v>
      </c>
      <c r="C15" s="1" t="s">
        <v>287</v>
      </c>
      <c r="D15" s="1" t="s">
        <v>304</v>
      </c>
      <c r="E15" s="1" t="s">
        <v>17</v>
      </c>
      <c r="F15" s="1" t="s">
        <v>300</v>
      </c>
      <c r="G15" s="1" t="s">
        <v>261</v>
      </c>
      <c r="H15" s="1" t="s">
        <v>301</v>
      </c>
      <c r="I15" s="1" t="s">
        <v>302</v>
      </c>
      <c r="J15" s="1" t="s">
        <v>303</v>
      </c>
      <c r="K15" s="2">
        <v>0.997</v>
      </c>
      <c r="L15" s="1" t="s">
        <v>1710</v>
      </c>
      <c r="M15" s="2">
        <v>16</v>
      </c>
      <c r="N15" s="1">
        <v>16.05</v>
      </c>
      <c r="O15" s="1" t="s">
        <v>305</v>
      </c>
      <c r="P15" s="1" t="s">
        <v>1712</v>
      </c>
      <c r="Q15" s="1" t="s">
        <v>257</v>
      </c>
      <c r="R15" s="1" t="s">
        <v>265</v>
      </c>
      <c r="S15" s="1" t="s">
        <v>1723</v>
      </c>
      <c r="T15" s="1" t="s">
        <v>1723</v>
      </c>
      <c r="U15" s="1" t="s">
        <v>1723</v>
      </c>
      <c r="V15" s="1" t="s">
        <v>1723</v>
      </c>
      <c r="W15" s="1" t="s">
        <v>1723</v>
      </c>
      <c r="X15" s="1" t="s">
        <v>1723</v>
      </c>
      <c r="Y15" s="1" t="s">
        <v>404</v>
      </c>
    </row>
    <row r="16" spans="1:25" x14ac:dyDescent="0.35">
      <c r="A16" s="1" t="s">
        <v>1731</v>
      </c>
      <c r="B16" s="37">
        <v>2015</v>
      </c>
      <c r="C16" s="1" t="s">
        <v>287</v>
      </c>
      <c r="D16" s="1" t="s">
        <v>304</v>
      </c>
      <c r="E16" s="1" t="s">
        <v>17</v>
      </c>
      <c r="F16" s="1" t="s">
        <v>300</v>
      </c>
      <c r="G16" s="1" t="s">
        <v>261</v>
      </c>
      <c r="H16" s="1" t="s">
        <v>306</v>
      </c>
      <c r="I16" s="1" t="s">
        <v>1715</v>
      </c>
      <c r="J16" s="1" t="s">
        <v>303</v>
      </c>
      <c r="K16" s="2">
        <v>0.997</v>
      </c>
      <c r="L16" s="1" t="s">
        <v>1710</v>
      </c>
      <c r="M16" s="2">
        <v>16</v>
      </c>
      <c r="N16" s="1">
        <v>16.05</v>
      </c>
      <c r="O16" s="1" t="s">
        <v>305</v>
      </c>
      <c r="P16" s="1" t="s">
        <v>1712</v>
      </c>
      <c r="Q16" s="1" t="s">
        <v>257</v>
      </c>
      <c r="R16" s="1" t="s">
        <v>265</v>
      </c>
      <c r="S16" s="1" t="s">
        <v>1723</v>
      </c>
      <c r="T16" s="1" t="s">
        <v>1723</v>
      </c>
      <c r="U16" s="1" t="s">
        <v>1723</v>
      </c>
      <c r="V16" s="1" t="s">
        <v>1723</v>
      </c>
      <c r="W16" s="1" t="s">
        <v>1723</v>
      </c>
      <c r="X16" s="1" t="s">
        <v>1723</v>
      </c>
      <c r="Y16" s="1" t="s">
        <v>404</v>
      </c>
    </row>
    <row r="17" spans="1:25" x14ac:dyDescent="0.35">
      <c r="A17" s="1" t="s">
        <v>1732</v>
      </c>
      <c r="B17" s="37">
        <v>2016</v>
      </c>
      <c r="C17" s="1" t="s">
        <v>287</v>
      </c>
      <c r="D17" s="1" t="s">
        <v>304</v>
      </c>
      <c r="E17" s="1"/>
      <c r="F17" s="1" t="s">
        <v>300</v>
      </c>
      <c r="G17" s="1" t="s">
        <v>261</v>
      </c>
      <c r="H17" s="1" t="s">
        <v>301</v>
      </c>
      <c r="I17" s="1" t="s">
        <v>302</v>
      </c>
      <c r="J17" s="1" t="s">
        <v>303</v>
      </c>
      <c r="K17" s="2">
        <v>0.997</v>
      </c>
      <c r="L17" s="1" t="s">
        <v>1710</v>
      </c>
      <c r="M17" s="2">
        <v>16</v>
      </c>
      <c r="N17" s="1">
        <v>16.05</v>
      </c>
      <c r="O17" s="1" t="s">
        <v>305</v>
      </c>
      <c r="P17" s="1" t="s">
        <v>1712</v>
      </c>
      <c r="Q17" s="1" t="s">
        <v>257</v>
      </c>
      <c r="R17" s="1" t="s">
        <v>265</v>
      </c>
      <c r="S17" s="1" t="s">
        <v>1723</v>
      </c>
      <c r="T17" s="1" t="s">
        <v>1723</v>
      </c>
      <c r="U17" s="1" t="s">
        <v>1723</v>
      </c>
      <c r="V17" s="1" t="s">
        <v>1723</v>
      </c>
      <c r="W17" s="1" t="s">
        <v>1723</v>
      </c>
      <c r="X17" s="1" t="s">
        <v>1723</v>
      </c>
      <c r="Y17" s="1" t="s">
        <v>404</v>
      </c>
    </row>
    <row r="18" spans="1:25" x14ac:dyDescent="0.35">
      <c r="A18" s="1" t="s">
        <v>1733</v>
      </c>
      <c r="B18" s="37">
        <v>2014</v>
      </c>
      <c r="C18" s="1" t="s">
        <v>287</v>
      </c>
      <c r="D18" s="1" t="s">
        <v>309</v>
      </c>
      <c r="E18" s="1" t="s">
        <v>17</v>
      </c>
      <c r="F18" s="1" t="s">
        <v>300</v>
      </c>
      <c r="G18" s="1" t="s">
        <v>261</v>
      </c>
      <c r="H18" s="1" t="s">
        <v>301</v>
      </c>
      <c r="I18" s="1" t="s">
        <v>302</v>
      </c>
      <c r="J18" s="1" t="s">
        <v>303</v>
      </c>
      <c r="K18" s="2">
        <v>0.68</v>
      </c>
      <c r="L18" s="1" t="s">
        <v>1710</v>
      </c>
      <c r="M18" s="2">
        <v>8.6</v>
      </c>
      <c r="N18" s="1">
        <v>12.65</v>
      </c>
      <c r="O18" s="1" t="s">
        <v>305</v>
      </c>
      <c r="P18" s="1" t="s">
        <v>1712</v>
      </c>
      <c r="Q18" s="1" t="s">
        <v>257</v>
      </c>
      <c r="R18" s="1" t="s">
        <v>265</v>
      </c>
      <c r="S18" s="1" t="s">
        <v>1723</v>
      </c>
      <c r="T18" s="1" t="s">
        <v>1723</v>
      </c>
      <c r="U18" s="1" t="s">
        <v>1723</v>
      </c>
      <c r="V18" s="1" t="s">
        <v>1723</v>
      </c>
      <c r="W18" s="1" t="s">
        <v>1723</v>
      </c>
      <c r="X18" s="1" t="s">
        <v>1723</v>
      </c>
      <c r="Y18" s="1" t="s">
        <v>404</v>
      </c>
    </row>
    <row r="19" spans="1:25" x14ac:dyDescent="0.35">
      <c r="A19" s="1" t="s">
        <v>1734</v>
      </c>
      <c r="B19" s="37">
        <v>2015</v>
      </c>
      <c r="C19" s="1" t="s">
        <v>287</v>
      </c>
      <c r="D19" s="1" t="s">
        <v>309</v>
      </c>
      <c r="E19" s="1" t="s">
        <v>17</v>
      </c>
      <c r="F19" s="1" t="s">
        <v>300</v>
      </c>
      <c r="G19" s="1" t="s">
        <v>261</v>
      </c>
      <c r="H19" s="1" t="s">
        <v>306</v>
      </c>
      <c r="I19" s="1" t="s">
        <v>1715</v>
      </c>
      <c r="J19" s="1" t="s">
        <v>303</v>
      </c>
      <c r="K19" s="2">
        <v>0.68</v>
      </c>
      <c r="L19" s="1" t="s">
        <v>1710</v>
      </c>
      <c r="M19" s="2">
        <v>8.6</v>
      </c>
      <c r="N19" s="1">
        <v>12.65</v>
      </c>
      <c r="O19" s="1" t="s">
        <v>1711</v>
      </c>
      <c r="P19" s="1" t="s">
        <v>1712</v>
      </c>
      <c r="Q19" s="1" t="s">
        <v>257</v>
      </c>
      <c r="R19" s="1" t="s">
        <v>265</v>
      </c>
      <c r="S19" s="1" t="s">
        <v>1723</v>
      </c>
      <c r="T19" s="1" t="s">
        <v>1723</v>
      </c>
      <c r="U19" s="1" t="s">
        <v>1723</v>
      </c>
      <c r="V19" s="1" t="s">
        <v>1723</v>
      </c>
      <c r="W19" s="1" t="s">
        <v>1723</v>
      </c>
      <c r="X19" s="1" t="s">
        <v>1723</v>
      </c>
      <c r="Y19" s="1" t="s">
        <v>404</v>
      </c>
    </row>
    <row r="20" spans="1:25" x14ac:dyDescent="0.35">
      <c r="A20" s="1" t="s">
        <v>1735</v>
      </c>
      <c r="B20" s="37">
        <v>2016</v>
      </c>
      <c r="C20" s="1" t="s">
        <v>287</v>
      </c>
      <c r="D20" s="1" t="s">
        <v>309</v>
      </c>
      <c r="E20" s="1"/>
      <c r="F20" s="1" t="s">
        <v>300</v>
      </c>
      <c r="G20" s="1" t="s">
        <v>261</v>
      </c>
      <c r="H20" s="1" t="s">
        <v>301</v>
      </c>
      <c r="I20" s="1" t="s">
        <v>302</v>
      </c>
      <c r="J20" s="1" t="s">
        <v>303</v>
      </c>
      <c r="K20" s="2">
        <v>0.88</v>
      </c>
      <c r="L20" s="1" t="s">
        <v>1710</v>
      </c>
      <c r="M20" s="2">
        <v>8.6</v>
      </c>
      <c r="N20" s="1">
        <v>9.77</v>
      </c>
      <c r="O20" s="1" t="s">
        <v>1711</v>
      </c>
      <c r="P20" s="1" t="s">
        <v>1712</v>
      </c>
      <c r="Q20" s="1" t="s">
        <v>257</v>
      </c>
      <c r="R20" s="1" t="s">
        <v>265</v>
      </c>
      <c r="S20" s="1" t="s">
        <v>1723</v>
      </c>
      <c r="T20" s="1" t="s">
        <v>1723</v>
      </c>
      <c r="U20" s="1" t="s">
        <v>1723</v>
      </c>
      <c r="V20" s="1" t="s">
        <v>1723</v>
      </c>
      <c r="W20" s="1" t="s">
        <v>1723</v>
      </c>
      <c r="X20" s="1" t="s">
        <v>1723</v>
      </c>
      <c r="Y20" s="1" t="s">
        <v>404</v>
      </c>
    </row>
    <row r="21" spans="1:25" x14ac:dyDescent="0.35">
      <c r="A21" s="1" t="s">
        <v>1736</v>
      </c>
      <c r="B21" s="37">
        <v>2014</v>
      </c>
      <c r="C21" s="1" t="s">
        <v>287</v>
      </c>
      <c r="D21" s="1" t="s">
        <v>310</v>
      </c>
      <c r="E21" s="1" t="s">
        <v>17</v>
      </c>
      <c r="F21" s="1" t="s">
        <v>300</v>
      </c>
      <c r="G21" s="1" t="s">
        <v>261</v>
      </c>
      <c r="H21" s="1" t="s">
        <v>301</v>
      </c>
      <c r="I21" s="1" t="s">
        <v>302</v>
      </c>
      <c r="J21" s="1" t="s">
        <v>303</v>
      </c>
      <c r="K21" s="2">
        <v>0.68</v>
      </c>
      <c r="L21" s="1" t="s">
        <v>1710</v>
      </c>
      <c r="M21" s="2">
        <v>7.7</v>
      </c>
      <c r="N21" s="1">
        <v>11.32</v>
      </c>
      <c r="O21" s="1" t="s">
        <v>1711</v>
      </c>
      <c r="P21" s="1" t="s">
        <v>1712</v>
      </c>
      <c r="Q21" s="1" t="s">
        <v>257</v>
      </c>
      <c r="R21" s="1" t="s">
        <v>265</v>
      </c>
      <c r="S21" s="1" t="s">
        <v>1723</v>
      </c>
      <c r="T21" s="1" t="s">
        <v>1723</v>
      </c>
      <c r="U21" s="1" t="s">
        <v>1723</v>
      </c>
      <c r="V21" s="1" t="s">
        <v>1723</v>
      </c>
      <c r="W21" s="1" t="s">
        <v>1723</v>
      </c>
      <c r="X21" s="1" t="s">
        <v>1723</v>
      </c>
      <c r="Y21" s="1" t="s">
        <v>404</v>
      </c>
    </row>
    <row r="22" spans="1:25" x14ac:dyDescent="0.35">
      <c r="A22" s="1" t="s">
        <v>1737</v>
      </c>
      <c r="B22" s="37">
        <v>2015</v>
      </c>
      <c r="C22" s="1" t="s">
        <v>287</v>
      </c>
      <c r="D22" s="1" t="s">
        <v>310</v>
      </c>
      <c r="E22" s="1" t="s">
        <v>17</v>
      </c>
      <c r="F22" s="1" t="s">
        <v>300</v>
      </c>
      <c r="G22" s="1" t="s">
        <v>261</v>
      </c>
      <c r="H22" s="1" t="s">
        <v>306</v>
      </c>
      <c r="I22" s="1" t="s">
        <v>1715</v>
      </c>
      <c r="J22" s="1" t="s">
        <v>303</v>
      </c>
      <c r="K22" s="2">
        <v>0.68</v>
      </c>
      <c r="L22" s="1" t="s">
        <v>1710</v>
      </c>
      <c r="M22" s="2">
        <v>7.7</v>
      </c>
      <c r="N22" s="1">
        <v>11.32</v>
      </c>
      <c r="O22" s="1" t="s">
        <v>1711</v>
      </c>
      <c r="P22" s="1" t="s">
        <v>1712</v>
      </c>
      <c r="Q22" s="1" t="s">
        <v>257</v>
      </c>
      <c r="R22" s="1" t="s">
        <v>265</v>
      </c>
      <c r="S22" s="1" t="s">
        <v>1723</v>
      </c>
      <c r="T22" s="1" t="s">
        <v>1723</v>
      </c>
      <c r="U22" s="1" t="s">
        <v>1723</v>
      </c>
      <c r="V22" s="1" t="s">
        <v>1723</v>
      </c>
      <c r="W22" s="1" t="s">
        <v>1723</v>
      </c>
      <c r="X22" s="1" t="s">
        <v>1723</v>
      </c>
      <c r="Y22" s="1" t="s">
        <v>404</v>
      </c>
    </row>
    <row r="23" spans="1:25" x14ac:dyDescent="0.35">
      <c r="A23" s="1" t="s">
        <v>1738</v>
      </c>
      <c r="B23" s="37">
        <v>2016</v>
      </c>
      <c r="C23" s="1" t="s">
        <v>287</v>
      </c>
      <c r="D23" s="1" t="s">
        <v>310</v>
      </c>
      <c r="E23" s="1"/>
      <c r="F23" s="1" t="s">
        <v>300</v>
      </c>
      <c r="G23" s="1" t="s">
        <v>261</v>
      </c>
      <c r="H23" s="1" t="s">
        <v>301</v>
      </c>
      <c r="I23" s="1" t="s">
        <v>302</v>
      </c>
      <c r="J23" s="1" t="s">
        <v>303</v>
      </c>
      <c r="K23" s="2">
        <v>0.88</v>
      </c>
      <c r="L23" s="1" t="s">
        <v>1710</v>
      </c>
      <c r="M23" s="2">
        <v>7.7</v>
      </c>
      <c r="N23" s="1">
        <v>8.75</v>
      </c>
      <c r="O23" s="1" t="s">
        <v>1711</v>
      </c>
      <c r="P23" s="1" t="s">
        <v>1712</v>
      </c>
      <c r="Q23" s="1" t="s">
        <v>257</v>
      </c>
      <c r="R23" s="1" t="s">
        <v>265</v>
      </c>
      <c r="S23" s="1" t="s">
        <v>1723</v>
      </c>
      <c r="T23" s="1" t="s">
        <v>1723</v>
      </c>
      <c r="U23" s="1" t="s">
        <v>1723</v>
      </c>
      <c r="V23" s="1" t="s">
        <v>1723</v>
      </c>
      <c r="W23" s="1" t="s">
        <v>1723</v>
      </c>
      <c r="X23" s="1" t="s">
        <v>1723</v>
      </c>
      <c r="Y23" s="1" t="s">
        <v>404</v>
      </c>
    </row>
    <row r="24" spans="1:25" x14ac:dyDescent="0.35">
      <c r="A24" s="1" t="s">
        <v>1739</v>
      </c>
      <c r="B24" s="37">
        <v>2014</v>
      </c>
      <c r="C24" s="1" t="s">
        <v>287</v>
      </c>
      <c r="D24" s="1" t="s">
        <v>311</v>
      </c>
      <c r="E24" s="1" t="s">
        <v>17</v>
      </c>
      <c r="F24" s="1" t="s">
        <v>300</v>
      </c>
      <c r="G24" s="1" t="s">
        <v>261</v>
      </c>
      <c r="H24" s="1" t="s">
        <v>301</v>
      </c>
      <c r="I24" s="1" t="s">
        <v>302</v>
      </c>
      <c r="J24" s="1" t="s">
        <v>303</v>
      </c>
      <c r="K24" s="2">
        <v>0.997</v>
      </c>
      <c r="L24" s="1" t="s">
        <v>1710</v>
      </c>
      <c r="M24" s="2">
        <v>15</v>
      </c>
      <c r="N24" s="1">
        <v>15.05</v>
      </c>
      <c r="O24" s="1" t="s">
        <v>1711</v>
      </c>
      <c r="P24" s="1" t="s">
        <v>1712</v>
      </c>
      <c r="Q24" s="1" t="s">
        <v>257</v>
      </c>
      <c r="R24" s="1" t="s">
        <v>265</v>
      </c>
      <c r="S24" s="1" t="s">
        <v>1723</v>
      </c>
      <c r="T24" s="1" t="s">
        <v>1723</v>
      </c>
      <c r="U24" s="1" t="s">
        <v>1723</v>
      </c>
      <c r="V24" s="1" t="s">
        <v>1723</v>
      </c>
      <c r="W24" s="1" t="s">
        <v>1723</v>
      </c>
      <c r="X24" s="1" t="s">
        <v>1723</v>
      </c>
      <c r="Y24" s="1" t="s">
        <v>404</v>
      </c>
    </row>
    <row r="25" spans="1:25" x14ac:dyDescent="0.35">
      <c r="A25" s="1" t="s">
        <v>1740</v>
      </c>
      <c r="B25" s="37">
        <v>2015</v>
      </c>
      <c r="C25" s="1" t="s">
        <v>287</v>
      </c>
      <c r="D25" s="1" t="s">
        <v>311</v>
      </c>
      <c r="E25" s="1" t="s">
        <v>17</v>
      </c>
      <c r="F25" s="1" t="s">
        <v>300</v>
      </c>
      <c r="G25" s="1" t="s">
        <v>261</v>
      </c>
      <c r="H25" s="1" t="s">
        <v>306</v>
      </c>
      <c r="I25" s="1" t="s">
        <v>1715</v>
      </c>
      <c r="J25" s="1" t="s">
        <v>303</v>
      </c>
      <c r="K25" s="2">
        <v>0.997</v>
      </c>
      <c r="L25" s="1" t="s">
        <v>1710</v>
      </c>
      <c r="M25" s="2">
        <v>15</v>
      </c>
      <c r="N25" s="1">
        <v>15.05</v>
      </c>
      <c r="O25" s="1" t="s">
        <v>1711</v>
      </c>
      <c r="P25" s="1" t="s">
        <v>1712</v>
      </c>
      <c r="Q25" s="1" t="s">
        <v>257</v>
      </c>
      <c r="R25" s="1" t="s">
        <v>265</v>
      </c>
      <c r="S25" s="1" t="s">
        <v>1723</v>
      </c>
      <c r="T25" s="1" t="s">
        <v>1723</v>
      </c>
      <c r="U25" s="1" t="s">
        <v>1723</v>
      </c>
      <c r="V25" s="1" t="s">
        <v>1723</v>
      </c>
      <c r="W25" s="1" t="s">
        <v>1723</v>
      </c>
      <c r="X25" s="1" t="s">
        <v>1723</v>
      </c>
      <c r="Y25" s="1" t="s">
        <v>404</v>
      </c>
    </row>
    <row r="26" spans="1:25" x14ac:dyDescent="0.35">
      <c r="A26" s="1" t="s">
        <v>1741</v>
      </c>
      <c r="B26" s="37">
        <v>2014</v>
      </c>
      <c r="C26" s="1" t="s">
        <v>287</v>
      </c>
      <c r="D26" s="1" t="s">
        <v>312</v>
      </c>
      <c r="E26" s="1" t="s">
        <v>17</v>
      </c>
      <c r="F26" s="1" t="s">
        <v>300</v>
      </c>
      <c r="G26" s="1" t="s">
        <v>261</v>
      </c>
      <c r="H26" s="1" t="s">
        <v>301</v>
      </c>
      <c r="I26" s="1" t="s">
        <v>302</v>
      </c>
      <c r="J26" s="1" t="s">
        <v>303</v>
      </c>
      <c r="K26" s="2">
        <v>0.997</v>
      </c>
      <c r="L26" s="1" t="s">
        <v>1710</v>
      </c>
      <c r="M26" s="2">
        <v>16</v>
      </c>
      <c r="N26" s="1">
        <v>16.05</v>
      </c>
      <c r="O26" s="1" t="s">
        <v>1711</v>
      </c>
      <c r="P26" s="1" t="s">
        <v>1712</v>
      </c>
      <c r="Q26" s="1" t="s">
        <v>257</v>
      </c>
      <c r="R26" s="1" t="s">
        <v>265</v>
      </c>
      <c r="S26" s="1" t="s">
        <v>1723</v>
      </c>
      <c r="T26" s="1" t="s">
        <v>1723</v>
      </c>
      <c r="U26" s="1" t="s">
        <v>1723</v>
      </c>
      <c r="V26" s="1" t="s">
        <v>1723</v>
      </c>
      <c r="W26" s="1" t="s">
        <v>1723</v>
      </c>
      <c r="X26" s="1" t="s">
        <v>1723</v>
      </c>
      <c r="Y26" s="1" t="s">
        <v>404</v>
      </c>
    </row>
    <row r="27" spans="1:25" x14ac:dyDescent="0.35">
      <c r="A27" s="1" t="s">
        <v>1742</v>
      </c>
      <c r="B27" s="37">
        <v>2015</v>
      </c>
      <c r="C27" s="1" t="s">
        <v>287</v>
      </c>
      <c r="D27" s="1" t="s">
        <v>312</v>
      </c>
      <c r="E27" s="1" t="s">
        <v>17</v>
      </c>
      <c r="F27" s="1" t="s">
        <v>300</v>
      </c>
      <c r="G27" s="1" t="s">
        <v>261</v>
      </c>
      <c r="H27" s="1" t="s">
        <v>306</v>
      </c>
      <c r="I27" s="1" t="s">
        <v>1715</v>
      </c>
      <c r="J27" s="1" t="s">
        <v>303</v>
      </c>
      <c r="K27" s="2">
        <v>0.997</v>
      </c>
      <c r="L27" s="1" t="s">
        <v>1710</v>
      </c>
      <c r="M27" s="2">
        <v>16</v>
      </c>
      <c r="N27" s="1">
        <v>16.05</v>
      </c>
      <c r="O27" s="1" t="s">
        <v>1711</v>
      </c>
      <c r="P27" s="1" t="s">
        <v>1712</v>
      </c>
      <c r="Q27" s="1" t="s">
        <v>257</v>
      </c>
      <c r="R27" s="1" t="s">
        <v>265</v>
      </c>
      <c r="S27" s="1" t="s">
        <v>1723</v>
      </c>
      <c r="T27" s="1" t="s">
        <v>1723</v>
      </c>
      <c r="U27" s="1" t="s">
        <v>1723</v>
      </c>
      <c r="V27" s="1" t="s">
        <v>1723</v>
      </c>
      <c r="W27" s="1" t="s">
        <v>1723</v>
      </c>
      <c r="X27" s="1" t="s">
        <v>1723</v>
      </c>
      <c r="Y27" s="1" t="s">
        <v>404</v>
      </c>
    </row>
    <row r="28" spans="1:25" x14ac:dyDescent="0.35">
      <c r="A28" s="1" t="s">
        <v>1743</v>
      </c>
      <c r="B28" s="37">
        <v>2014</v>
      </c>
      <c r="C28" s="1" t="s">
        <v>287</v>
      </c>
      <c r="D28" s="1" t="s">
        <v>313</v>
      </c>
      <c r="E28" s="1" t="s">
        <v>17</v>
      </c>
      <c r="F28" s="1" t="s">
        <v>300</v>
      </c>
      <c r="G28" s="1" t="s">
        <v>261</v>
      </c>
      <c r="H28" s="1" t="s">
        <v>301</v>
      </c>
      <c r="I28" s="1" t="s">
        <v>302</v>
      </c>
      <c r="J28" s="1" t="s">
        <v>303</v>
      </c>
      <c r="K28" s="2">
        <v>0.68</v>
      </c>
      <c r="L28" s="1" t="s">
        <v>1710</v>
      </c>
      <c r="M28" s="2">
        <v>16</v>
      </c>
      <c r="N28" s="1">
        <v>23.53</v>
      </c>
      <c r="O28" s="1" t="s">
        <v>1711</v>
      </c>
      <c r="P28" s="1" t="s">
        <v>1712</v>
      </c>
      <c r="Q28" s="1" t="s">
        <v>257</v>
      </c>
      <c r="R28" s="1" t="s">
        <v>265</v>
      </c>
      <c r="S28" s="1" t="s">
        <v>1723</v>
      </c>
      <c r="T28" s="1" t="s">
        <v>1723</v>
      </c>
      <c r="U28" s="1" t="s">
        <v>1723</v>
      </c>
      <c r="V28" s="1" t="s">
        <v>1723</v>
      </c>
      <c r="W28" s="1" t="s">
        <v>1723</v>
      </c>
      <c r="X28" s="1" t="s">
        <v>1723</v>
      </c>
      <c r="Y28" s="1" t="s">
        <v>404</v>
      </c>
    </row>
    <row r="29" spans="1:25" x14ac:dyDescent="0.35">
      <c r="A29" s="1" t="s">
        <v>1744</v>
      </c>
      <c r="B29" s="37">
        <v>2015</v>
      </c>
      <c r="C29" s="1" t="s">
        <v>287</v>
      </c>
      <c r="D29" s="1" t="s">
        <v>313</v>
      </c>
      <c r="E29" s="1" t="s">
        <v>17</v>
      </c>
      <c r="F29" s="1" t="s">
        <v>300</v>
      </c>
      <c r="G29" s="1" t="s">
        <v>261</v>
      </c>
      <c r="H29" s="1" t="s">
        <v>306</v>
      </c>
      <c r="I29" s="1" t="s">
        <v>1715</v>
      </c>
      <c r="J29" s="1" t="s">
        <v>303</v>
      </c>
      <c r="K29" s="2">
        <v>0.68</v>
      </c>
      <c r="L29" s="1" t="s">
        <v>1710</v>
      </c>
      <c r="M29" s="2">
        <v>16</v>
      </c>
      <c r="N29" s="1">
        <v>23.53</v>
      </c>
      <c r="O29" s="1" t="s">
        <v>1711</v>
      </c>
      <c r="P29" s="1" t="s">
        <v>1712</v>
      </c>
      <c r="Q29" s="1" t="s">
        <v>257</v>
      </c>
      <c r="R29" s="1" t="s">
        <v>265</v>
      </c>
      <c r="S29" s="1" t="s">
        <v>1723</v>
      </c>
      <c r="T29" s="1" t="s">
        <v>1723</v>
      </c>
      <c r="U29" s="1" t="s">
        <v>1723</v>
      </c>
      <c r="V29" s="1" t="s">
        <v>1723</v>
      </c>
      <c r="W29" s="1" t="s">
        <v>1723</v>
      </c>
      <c r="X29" s="1" t="s">
        <v>1723</v>
      </c>
      <c r="Y29" s="1" t="s">
        <v>404</v>
      </c>
    </row>
    <row r="30" spans="1:25" x14ac:dyDescent="0.35">
      <c r="A30" s="1" t="s">
        <v>1745</v>
      </c>
      <c r="B30" s="37">
        <v>2014</v>
      </c>
      <c r="C30" s="1" t="s">
        <v>287</v>
      </c>
      <c r="D30" s="1" t="s">
        <v>314</v>
      </c>
      <c r="E30" s="1" t="s">
        <v>17</v>
      </c>
      <c r="F30" s="1" t="s">
        <v>300</v>
      </c>
      <c r="G30" s="1" t="s">
        <v>261</v>
      </c>
      <c r="H30" s="1" t="s">
        <v>301</v>
      </c>
      <c r="I30" s="1" t="s">
        <v>302</v>
      </c>
      <c r="J30" s="1" t="s">
        <v>303</v>
      </c>
      <c r="K30" s="2">
        <v>0.76649999999999996</v>
      </c>
      <c r="L30" s="1" t="s">
        <v>1710</v>
      </c>
      <c r="M30" s="2">
        <v>16</v>
      </c>
      <c r="N30" s="1">
        <v>20.87</v>
      </c>
      <c r="O30" s="1" t="s">
        <v>1711</v>
      </c>
      <c r="P30" s="1" t="s">
        <v>1712</v>
      </c>
      <c r="Q30" s="1" t="s">
        <v>257</v>
      </c>
      <c r="R30" s="1" t="s">
        <v>265</v>
      </c>
      <c r="S30" s="1" t="s">
        <v>1723</v>
      </c>
      <c r="T30" s="1" t="s">
        <v>1723</v>
      </c>
      <c r="U30" s="1" t="s">
        <v>1723</v>
      </c>
      <c r="V30" s="1" t="s">
        <v>1723</v>
      </c>
      <c r="W30" s="1" t="s">
        <v>1723</v>
      </c>
      <c r="X30" s="1" t="s">
        <v>1723</v>
      </c>
      <c r="Y30" s="1" t="s">
        <v>404</v>
      </c>
    </row>
    <row r="31" spans="1:25" x14ac:dyDescent="0.35">
      <c r="A31" s="1" t="s">
        <v>1746</v>
      </c>
      <c r="B31" s="37">
        <v>2015</v>
      </c>
      <c r="C31" s="1" t="s">
        <v>287</v>
      </c>
      <c r="D31" s="1" t="s">
        <v>314</v>
      </c>
      <c r="E31" s="1" t="s">
        <v>17</v>
      </c>
      <c r="F31" s="1" t="s">
        <v>300</v>
      </c>
      <c r="G31" s="1" t="s">
        <v>261</v>
      </c>
      <c r="H31" s="1" t="s">
        <v>306</v>
      </c>
      <c r="I31" s="1" t="s">
        <v>1715</v>
      </c>
      <c r="J31" s="1" t="s">
        <v>303</v>
      </c>
      <c r="K31" s="2">
        <v>0.76649999999999996</v>
      </c>
      <c r="L31" s="1" t="s">
        <v>1710</v>
      </c>
      <c r="M31" s="2">
        <v>16</v>
      </c>
      <c r="N31" s="1">
        <v>20.87</v>
      </c>
      <c r="O31" s="1" t="s">
        <v>1711</v>
      </c>
      <c r="P31" s="1" t="s">
        <v>1712</v>
      </c>
      <c r="Q31" s="1" t="s">
        <v>257</v>
      </c>
      <c r="R31" s="1" t="s">
        <v>265</v>
      </c>
      <c r="S31" s="1" t="s">
        <v>1723</v>
      </c>
      <c r="T31" s="1" t="s">
        <v>1723</v>
      </c>
      <c r="U31" s="1" t="s">
        <v>1723</v>
      </c>
      <c r="V31" s="1" t="s">
        <v>1723</v>
      </c>
      <c r="W31" s="1" t="s">
        <v>1723</v>
      </c>
      <c r="X31" s="1" t="s">
        <v>1723</v>
      </c>
      <c r="Y31" s="1" t="s">
        <v>404</v>
      </c>
    </row>
    <row r="32" spans="1:25" x14ac:dyDescent="0.35">
      <c r="A32" s="1" t="s">
        <v>1747</v>
      </c>
      <c r="B32" s="37">
        <v>2014</v>
      </c>
      <c r="C32" s="1" t="s">
        <v>287</v>
      </c>
      <c r="D32" s="1" t="s">
        <v>315</v>
      </c>
      <c r="E32" s="1" t="s">
        <v>17</v>
      </c>
      <c r="F32" s="1" t="s">
        <v>300</v>
      </c>
      <c r="G32" s="1" t="s">
        <v>261</v>
      </c>
      <c r="H32" s="1" t="s">
        <v>301</v>
      </c>
      <c r="I32" s="1" t="s">
        <v>302</v>
      </c>
      <c r="J32" s="1" t="s">
        <v>303</v>
      </c>
      <c r="K32" s="2">
        <v>0.76649999999999996</v>
      </c>
      <c r="L32" s="1" t="s">
        <v>1710</v>
      </c>
      <c r="M32" s="2">
        <v>16</v>
      </c>
      <c r="N32" s="1">
        <v>20.87</v>
      </c>
      <c r="O32" s="1" t="s">
        <v>1711</v>
      </c>
      <c r="P32" s="1" t="s">
        <v>1712</v>
      </c>
      <c r="Q32" s="1" t="s">
        <v>257</v>
      </c>
      <c r="R32" s="1" t="s">
        <v>265</v>
      </c>
      <c r="S32" s="1" t="s">
        <v>1723</v>
      </c>
      <c r="T32" s="1" t="s">
        <v>1723</v>
      </c>
      <c r="U32" s="1" t="s">
        <v>1723</v>
      </c>
      <c r="V32" s="1" t="s">
        <v>1723</v>
      </c>
      <c r="W32" s="1" t="s">
        <v>1723</v>
      </c>
      <c r="X32" s="1" t="s">
        <v>1723</v>
      </c>
      <c r="Y32" s="1" t="s">
        <v>404</v>
      </c>
    </row>
    <row r="33" spans="1:25" x14ac:dyDescent="0.35">
      <c r="A33" s="1" t="s">
        <v>1748</v>
      </c>
      <c r="B33" s="37">
        <v>2015</v>
      </c>
      <c r="C33" s="1" t="s">
        <v>287</v>
      </c>
      <c r="D33" s="1" t="s">
        <v>315</v>
      </c>
      <c r="E33" s="1" t="s">
        <v>17</v>
      </c>
      <c r="F33" s="1" t="s">
        <v>300</v>
      </c>
      <c r="G33" s="1" t="s">
        <v>261</v>
      </c>
      <c r="H33" s="1" t="s">
        <v>306</v>
      </c>
      <c r="I33" s="1" t="s">
        <v>1715</v>
      </c>
      <c r="J33" s="1" t="s">
        <v>303</v>
      </c>
      <c r="K33" s="2">
        <v>0.76649999999999996</v>
      </c>
      <c r="L33" s="1" t="s">
        <v>1710</v>
      </c>
      <c r="M33" s="2">
        <v>16</v>
      </c>
      <c r="N33" s="1">
        <v>20.87</v>
      </c>
      <c r="O33" s="1" t="s">
        <v>1711</v>
      </c>
      <c r="P33" s="1" t="s">
        <v>1712</v>
      </c>
      <c r="Q33" s="1" t="s">
        <v>257</v>
      </c>
      <c r="R33" s="1" t="s">
        <v>265</v>
      </c>
      <c r="S33" s="1" t="s">
        <v>1723</v>
      </c>
      <c r="T33" s="1" t="s">
        <v>1723</v>
      </c>
      <c r="U33" s="1" t="s">
        <v>1723</v>
      </c>
      <c r="V33" s="1" t="s">
        <v>1723</v>
      </c>
      <c r="W33" s="1" t="s">
        <v>1723</v>
      </c>
      <c r="X33" s="1" t="s">
        <v>1723</v>
      </c>
      <c r="Y33" s="1" t="s">
        <v>404</v>
      </c>
    </row>
    <row r="34" spans="1:25" x14ac:dyDescent="0.35">
      <c r="A34" s="1" t="s">
        <v>1749</v>
      </c>
      <c r="B34" s="37">
        <v>2014</v>
      </c>
      <c r="C34" s="1" t="s">
        <v>287</v>
      </c>
      <c r="D34" s="1" t="s">
        <v>316</v>
      </c>
      <c r="E34" s="1" t="s">
        <v>17</v>
      </c>
      <c r="F34" s="1" t="s">
        <v>300</v>
      </c>
      <c r="G34" s="1" t="s">
        <v>261</v>
      </c>
      <c r="H34" s="1" t="s">
        <v>301</v>
      </c>
      <c r="I34" s="1" t="s">
        <v>302</v>
      </c>
      <c r="J34" s="1" t="s">
        <v>303</v>
      </c>
      <c r="K34" s="2">
        <v>0.76649999999999996</v>
      </c>
      <c r="L34" s="1" t="s">
        <v>1710</v>
      </c>
      <c r="M34" s="2">
        <v>15</v>
      </c>
      <c r="N34" s="1">
        <v>19.57</v>
      </c>
      <c r="O34" s="1" t="s">
        <v>1711</v>
      </c>
      <c r="P34" s="1" t="s">
        <v>1712</v>
      </c>
      <c r="Q34" s="1" t="s">
        <v>257</v>
      </c>
      <c r="R34" s="1" t="s">
        <v>265</v>
      </c>
      <c r="S34" s="1" t="s">
        <v>1723</v>
      </c>
      <c r="T34" s="1" t="s">
        <v>1723</v>
      </c>
      <c r="U34" s="1" t="s">
        <v>1723</v>
      </c>
      <c r="V34" s="1" t="s">
        <v>1723</v>
      </c>
      <c r="W34" s="1" t="s">
        <v>1723</v>
      </c>
      <c r="X34" s="1" t="s">
        <v>1723</v>
      </c>
      <c r="Y34" s="1" t="s">
        <v>404</v>
      </c>
    </row>
    <row r="35" spans="1:25" x14ac:dyDescent="0.35">
      <c r="A35" s="1" t="s">
        <v>1750</v>
      </c>
      <c r="B35" s="37">
        <v>2015</v>
      </c>
      <c r="C35" s="1" t="s">
        <v>287</v>
      </c>
      <c r="D35" s="1" t="s">
        <v>316</v>
      </c>
      <c r="E35" s="1" t="s">
        <v>17</v>
      </c>
      <c r="F35" s="1" t="s">
        <v>300</v>
      </c>
      <c r="G35" s="1" t="s">
        <v>261</v>
      </c>
      <c r="H35" s="1" t="s">
        <v>306</v>
      </c>
      <c r="I35" s="1" t="s">
        <v>1715</v>
      </c>
      <c r="J35" s="1" t="s">
        <v>303</v>
      </c>
      <c r="K35" s="2">
        <v>0.76649999999999996</v>
      </c>
      <c r="L35" s="1" t="s">
        <v>1710</v>
      </c>
      <c r="M35" s="2">
        <v>16</v>
      </c>
      <c r="N35" s="1">
        <v>20.87</v>
      </c>
      <c r="O35" s="1" t="s">
        <v>1711</v>
      </c>
      <c r="P35" s="1" t="s">
        <v>1712</v>
      </c>
      <c r="Q35" s="1" t="s">
        <v>257</v>
      </c>
      <c r="R35" s="1" t="s">
        <v>265</v>
      </c>
      <c r="S35" s="1" t="s">
        <v>1723</v>
      </c>
      <c r="T35" s="1" t="s">
        <v>1723</v>
      </c>
      <c r="U35" s="1" t="s">
        <v>1723</v>
      </c>
      <c r="V35" s="1" t="s">
        <v>1723</v>
      </c>
      <c r="W35" s="1" t="s">
        <v>1723</v>
      </c>
      <c r="X35" s="1" t="s">
        <v>1723</v>
      </c>
      <c r="Y35" s="1" t="s">
        <v>404</v>
      </c>
    </row>
    <row r="36" spans="1:25" x14ac:dyDescent="0.35">
      <c r="A36" s="1" t="s">
        <v>1751</v>
      </c>
      <c r="B36" s="37">
        <v>2014</v>
      </c>
      <c r="C36" s="1" t="s">
        <v>287</v>
      </c>
      <c r="D36" s="1" t="s">
        <v>322</v>
      </c>
      <c r="E36" s="1" t="s">
        <v>323</v>
      </c>
      <c r="F36" s="1" t="s">
        <v>317</v>
      </c>
      <c r="G36" s="1" t="s">
        <v>261</v>
      </c>
      <c r="H36" s="1" t="s">
        <v>280</v>
      </c>
      <c r="I36" s="1" t="s">
        <v>318</v>
      </c>
      <c r="J36" s="1" t="s">
        <v>283</v>
      </c>
      <c r="K36" s="2">
        <v>16.034490000000002</v>
      </c>
      <c r="L36" s="1" t="s">
        <v>1710</v>
      </c>
      <c r="M36" s="2">
        <v>1616.172</v>
      </c>
      <c r="N36" s="1">
        <v>100.79</v>
      </c>
      <c r="O36" s="1" t="s">
        <v>286</v>
      </c>
      <c r="P36" s="1" t="s">
        <v>1712</v>
      </c>
      <c r="Q36" s="1" t="s">
        <v>257</v>
      </c>
      <c r="R36" s="1" t="s">
        <v>265</v>
      </c>
      <c r="S36" s="1" t="s">
        <v>1723</v>
      </c>
      <c r="T36" s="1" t="s">
        <v>1723</v>
      </c>
      <c r="U36" s="1" t="s">
        <v>1723</v>
      </c>
      <c r="V36" s="1" t="s">
        <v>1723</v>
      </c>
      <c r="W36" s="1" t="s">
        <v>1723</v>
      </c>
      <c r="X36" s="1" t="s">
        <v>1723</v>
      </c>
      <c r="Y36" s="1" t="s">
        <v>321</v>
      </c>
    </row>
    <row r="37" spans="1:25" x14ac:dyDescent="0.35">
      <c r="A37" s="1" t="s">
        <v>1752</v>
      </c>
      <c r="B37" s="37">
        <v>2014</v>
      </c>
      <c r="C37" s="1" t="s">
        <v>287</v>
      </c>
      <c r="D37" s="1" t="s">
        <v>324</v>
      </c>
      <c r="E37" s="1" t="s">
        <v>323</v>
      </c>
      <c r="F37" s="1" t="s">
        <v>317</v>
      </c>
      <c r="G37" s="1" t="s">
        <v>261</v>
      </c>
      <c r="H37" s="1" t="s">
        <v>280</v>
      </c>
      <c r="I37" s="1" t="s">
        <v>318</v>
      </c>
      <c r="J37" s="1" t="s">
        <v>283</v>
      </c>
      <c r="K37" s="2">
        <v>15.898413</v>
      </c>
      <c r="L37" s="1" t="s">
        <v>1710</v>
      </c>
      <c r="M37" s="2">
        <v>1523.19</v>
      </c>
      <c r="N37" s="1">
        <v>95.81</v>
      </c>
      <c r="O37" s="1" t="s">
        <v>286</v>
      </c>
      <c r="P37" s="1" t="s">
        <v>1712</v>
      </c>
      <c r="Q37" s="1" t="s">
        <v>257</v>
      </c>
      <c r="R37" s="1" t="s">
        <v>265</v>
      </c>
      <c r="S37" s="1" t="s">
        <v>1723</v>
      </c>
      <c r="T37" s="1" t="s">
        <v>1723</v>
      </c>
      <c r="U37" s="1" t="s">
        <v>1723</v>
      </c>
      <c r="V37" s="1" t="s">
        <v>1723</v>
      </c>
      <c r="W37" s="1" t="s">
        <v>1723</v>
      </c>
      <c r="X37" s="1" t="s">
        <v>1723</v>
      </c>
      <c r="Y37" s="1" t="s">
        <v>321</v>
      </c>
    </row>
    <row r="38" spans="1:25" x14ac:dyDescent="0.35">
      <c r="A38" s="1" t="s">
        <v>1753</v>
      </c>
      <c r="B38" s="37">
        <v>2014</v>
      </c>
      <c r="C38" s="1" t="s">
        <v>287</v>
      </c>
      <c r="D38" s="1" t="s">
        <v>319</v>
      </c>
      <c r="E38" s="1" t="s">
        <v>320</v>
      </c>
      <c r="F38" s="1" t="s">
        <v>317</v>
      </c>
      <c r="G38" s="1" t="s">
        <v>261</v>
      </c>
      <c r="H38" s="1" t="s">
        <v>280</v>
      </c>
      <c r="I38" s="1" t="s">
        <v>318</v>
      </c>
      <c r="J38" s="1" t="s">
        <v>283</v>
      </c>
      <c r="K38" s="2">
        <v>31.365912000000002</v>
      </c>
      <c r="L38" s="1" t="s">
        <v>1710</v>
      </c>
      <c r="M38" s="2">
        <v>2358.38</v>
      </c>
      <c r="N38" s="1">
        <v>75.19</v>
      </c>
      <c r="O38" s="1" t="s">
        <v>286</v>
      </c>
      <c r="P38" s="1" t="s">
        <v>1712</v>
      </c>
      <c r="Q38" s="1" t="s">
        <v>257</v>
      </c>
      <c r="R38" s="1" t="s">
        <v>265</v>
      </c>
      <c r="S38" s="1" t="s">
        <v>1723</v>
      </c>
      <c r="T38" s="1" t="s">
        <v>1723</v>
      </c>
      <c r="U38" s="1" t="s">
        <v>1723</v>
      </c>
      <c r="V38" s="1" t="s">
        <v>1723</v>
      </c>
      <c r="W38" s="1" t="s">
        <v>1723</v>
      </c>
      <c r="X38" s="1" t="s">
        <v>1723</v>
      </c>
      <c r="Y38" s="1" t="s">
        <v>321</v>
      </c>
    </row>
    <row r="39" spans="1:25" x14ac:dyDescent="0.35">
      <c r="A39" s="1" t="s">
        <v>1754</v>
      </c>
      <c r="B39" s="37">
        <v>2014</v>
      </c>
      <c r="C39" s="1" t="s">
        <v>287</v>
      </c>
      <c r="D39" s="1" t="s">
        <v>325</v>
      </c>
      <c r="E39" s="1" t="s">
        <v>323</v>
      </c>
      <c r="F39" s="1" t="s">
        <v>317</v>
      </c>
      <c r="G39" s="1" t="s">
        <v>261</v>
      </c>
      <c r="H39" s="1" t="s">
        <v>280</v>
      </c>
      <c r="I39" s="1" t="s">
        <v>318</v>
      </c>
      <c r="J39" s="1" t="s">
        <v>283</v>
      </c>
      <c r="K39" s="2">
        <v>16.034490000000002</v>
      </c>
      <c r="L39" s="1" t="s">
        <v>1710</v>
      </c>
      <c r="M39" s="2">
        <v>1524.56</v>
      </c>
      <c r="N39" s="1">
        <v>95.08</v>
      </c>
      <c r="O39" s="1" t="s">
        <v>286</v>
      </c>
      <c r="P39" s="1" t="s">
        <v>1712</v>
      </c>
      <c r="Q39" s="1" t="s">
        <v>257</v>
      </c>
      <c r="R39" s="1" t="s">
        <v>265</v>
      </c>
      <c r="S39" s="1" t="s">
        <v>1723</v>
      </c>
      <c r="T39" s="1" t="s">
        <v>1723</v>
      </c>
      <c r="U39" s="1" t="s">
        <v>1723</v>
      </c>
      <c r="V39" s="1" t="s">
        <v>1723</v>
      </c>
      <c r="W39" s="1" t="s">
        <v>1723</v>
      </c>
      <c r="X39" s="1" t="s">
        <v>1723</v>
      </c>
      <c r="Y39" s="1" t="s">
        <v>321</v>
      </c>
    </row>
    <row r="40" spans="1:25" x14ac:dyDescent="0.35">
      <c r="A40" s="1" t="s">
        <v>1755</v>
      </c>
      <c r="B40" s="37">
        <v>2014</v>
      </c>
      <c r="C40" s="1" t="s">
        <v>287</v>
      </c>
      <c r="D40" s="1" t="s">
        <v>326</v>
      </c>
      <c r="E40" s="1" t="s">
        <v>323</v>
      </c>
      <c r="F40" s="1" t="s">
        <v>317</v>
      </c>
      <c r="G40" s="1" t="s">
        <v>261</v>
      </c>
      <c r="H40" s="1" t="s">
        <v>280</v>
      </c>
      <c r="I40" s="1" t="s">
        <v>318</v>
      </c>
      <c r="J40" s="1" t="s">
        <v>283</v>
      </c>
      <c r="K40" s="2">
        <v>16.669519999999999</v>
      </c>
      <c r="L40" s="1" t="s">
        <v>1710</v>
      </c>
      <c r="M40" s="2">
        <v>1617.69</v>
      </c>
      <c r="N40" s="1">
        <v>97.04</v>
      </c>
      <c r="O40" s="1" t="s">
        <v>286</v>
      </c>
      <c r="P40" s="1" t="s">
        <v>1712</v>
      </c>
      <c r="Q40" s="1" t="s">
        <v>257</v>
      </c>
      <c r="R40" s="1" t="s">
        <v>265</v>
      </c>
      <c r="S40" s="1" t="s">
        <v>1723</v>
      </c>
      <c r="T40" s="1" t="s">
        <v>1723</v>
      </c>
      <c r="U40" s="1" t="s">
        <v>1723</v>
      </c>
      <c r="V40" s="1" t="s">
        <v>1723</v>
      </c>
      <c r="W40" s="1" t="s">
        <v>1723</v>
      </c>
      <c r="X40" s="1" t="s">
        <v>1723</v>
      </c>
      <c r="Y40" s="1" t="s">
        <v>321</v>
      </c>
    </row>
    <row r="41" spans="1:25" x14ac:dyDescent="0.35">
      <c r="A41" s="1" t="s">
        <v>1756</v>
      </c>
      <c r="B41" s="37">
        <v>2014</v>
      </c>
      <c r="C41" s="1" t="s">
        <v>287</v>
      </c>
      <c r="D41" s="1" t="s">
        <v>327</v>
      </c>
      <c r="E41" s="1" t="s">
        <v>323</v>
      </c>
      <c r="F41" s="1" t="s">
        <v>317</v>
      </c>
      <c r="G41" s="1" t="s">
        <v>261</v>
      </c>
      <c r="H41" s="1" t="s">
        <v>280</v>
      </c>
      <c r="I41" s="1" t="s">
        <v>318</v>
      </c>
      <c r="J41" s="1" t="s">
        <v>283</v>
      </c>
      <c r="K41" s="2">
        <v>18.37049</v>
      </c>
      <c r="L41" s="1" t="s">
        <v>1710</v>
      </c>
      <c r="M41" s="2">
        <v>1978.08</v>
      </c>
      <c r="N41" s="1">
        <v>107.68</v>
      </c>
      <c r="O41" s="1" t="s">
        <v>286</v>
      </c>
      <c r="P41" s="1" t="s">
        <v>1712</v>
      </c>
      <c r="Q41" s="1" t="s">
        <v>257</v>
      </c>
      <c r="R41" s="1" t="s">
        <v>265</v>
      </c>
      <c r="S41" s="1" t="s">
        <v>1723</v>
      </c>
      <c r="T41" s="1" t="s">
        <v>1723</v>
      </c>
      <c r="U41" s="1" t="s">
        <v>1723</v>
      </c>
      <c r="V41" s="1" t="s">
        <v>1723</v>
      </c>
      <c r="W41" s="1" t="s">
        <v>1723</v>
      </c>
      <c r="X41" s="1" t="s">
        <v>1723</v>
      </c>
      <c r="Y41" s="1" t="s">
        <v>321</v>
      </c>
    </row>
    <row r="42" spans="1:25" x14ac:dyDescent="0.35">
      <c r="A42" s="1" t="s">
        <v>1757</v>
      </c>
      <c r="B42" s="37">
        <v>2014</v>
      </c>
      <c r="C42" s="1" t="s">
        <v>287</v>
      </c>
      <c r="D42" s="1" t="s">
        <v>328</v>
      </c>
      <c r="E42" s="1" t="s">
        <v>323</v>
      </c>
      <c r="F42" s="1" t="s">
        <v>317</v>
      </c>
      <c r="G42" s="1" t="s">
        <v>261</v>
      </c>
      <c r="H42" s="1" t="s">
        <v>280</v>
      </c>
      <c r="I42" s="1" t="s">
        <v>318</v>
      </c>
      <c r="J42" s="1" t="s">
        <v>283</v>
      </c>
      <c r="K42" s="2">
        <v>17.576703999999999</v>
      </c>
      <c r="L42" s="1" t="s">
        <v>1710</v>
      </c>
      <c r="M42" s="2">
        <v>1957.73</v>
      </c>
      <c r="N42" s="1">
        <v>111.38</v>
      </c>
      <c r="O42" s="1" t="s">
        <v>286</v>
      </c>
      <c r="P42" s="1" t="s">
        <v>1712</v>
      </c>
      <c r="Q42" s="1" t="s">
        <v>257</v>
      </c>
      <c r="R42" s="1" t="s">
        <v>265</v>
      </c>
      <c r="S42" s="1" t="s">
        <v>1723</v>
      </c>
      <c r="T42" s="1" t="s">
        <v>1723</v>
      </c>
      <c r="U42" s="1" t="s">
        <v>1723</v>
      </c>
      <c r="V42" s="1" t="s">
        <v>1723</v>
      </c>
      <c r="W42" s="1" t="s">
        <v>1723</v>
      </c>
      <c r="X42" s="1" t="s">
        <v>1723</v>
      </c>
      <c r="Y42" s="1" t="s">
        <v>321</v>
      </c>
    </row>
    <row r="43" spans="1:25" x14ac:dyDescent="0.35">
      <c r="A43" s="1" t="s">
        <v>1758</v>
      </c>
      <c r="B43" s="37">
        <v>2014</v>
      </c>
      <c r="C43" s="1" t="s">
        <v>287</v>
      </c>
      <c r="D43" s="1" t="s">
        <v>329</v>
      </c>
      <c r="E43" s="1" t="s">
        <v>323</v>
      </c>
      <c r="F43" s="1" t="s">
        <v>317</v>
      </c>
      <c r="G43" s="1" t="s">
        <v>261</v>
      </c>
      <c r="H43" s="1" t="s">
        <v>280</v>
      </c>
      <c r="I43" s="1" t="s">
        <v>318</v>
      </c>
      <c r="J43" s="1" t="s">
        <v>283</v>
      </c>
      <c r="K43" s="2">
        <v>27.4877</v>
      </c>
      <c r="L43" s="1" t="s">
        <v>1710</v>
      </c>
      <c r="M43" s="2">
        <v>2106.94</v>
      </c>
      <c r="N43" s="1">
        <v>76.650000000000006</v>
      </c>
      <c r="O43" s="1" t="s">
        <v>286</v>
      </c>
      <c r="P43" s="1" t="s">
        <v>1712</v>
      </c>
      <c r="Q43" s="1" t="s">
        <v>257</v>
      </c>
      <c r="R43" s="1" t="s">
        <v>265</v>
      </c>
      <c r="S43" s="1" t="s">
        <v>1723</v>
      </c>
      <c r="T43" s="1" t="s">
        <v>1723</v>
      </c>
      <c r="U43" s="1" t="s">
        <v>1723</v>
      </c>
      <c r="V43" s="1" t="s">
        <v>1723</v>
      </c>
      <c r="W43" s="1" t="s">
        <v>1723</v>
      </c>
      <c r="X43" s="1" t="s">
        <v>1723</v>
      </c>
      <c r="Y43" s="1" t="s">
        <v>321</v>
      </c>
    </row>
    <row r="44" spans="1:25" x14ac:dyDescent="0.35">
      <c r="A44" s="1" t="s">
        <v>1759</v>
      </c>
      <c r="B44" s="37">
        <v>2014</v>
      </c>
      <c r="C44" s="1" t="s">
        <v>287</v>
      </c>
      <c r="D44" s="1" t="s">
        <v>330</v>
      </c>
      <c r="E44" s="1" t="s">
        <v>323</v>
      </c>
      <c r="F44" s="1" t="s">
        <v>317</v>
      </c>
      <c r="G44" s="1" t="s">
        <v>261</v>
      </c>
      <c r="H44" s="1" t="s">
        <v>280</v>
      </c>
      <c r="I44" s="1" t="s">
        <v>318</v>
      </c>
      <c r="J44" s="1" t="s">
        <v>283</v>
      </c>
      <c r="K44" s="2">
        <v>27.442340000000002</v>
      </c>
      <c r="L44" s="1" t="s">
        <v>1710</v>
      </c>
      <c r="M44" s="2">
        <v>2005.36</v>
      </c>
      <c r="N44" s="1">
        <v>73.08</v>
      </c>
      <c r="O44" s="1" t="s">
        <v>286</v>
      </c>
      <c r="P44" s="1" t="s">
        <v>1712</v>
      </c>
      <c r="Q44" s="1" t="s">
        <v>257</v>
      </c>
      <c r="R44" s="1" t="s">
        <v>265</v>
      </c>
      <c r="S44" s="1" t="s">
        <v>1723</v>
      </c>
      <c r="T44" s="1" t="s">
        <v>1723</v>
      </c>
      <c r="U44" s="1" t="s">
        <v>1723</v>
      </c>
      <c r="V44" s="1" t="s">
        <v>1723</v>
      </c>
      <c r="W44" s="1" t="s">
        <v>1723</v>
      </c>
      <c r="X44" s="1" t="s">
        <v>1723</v>
      </c>
      <c r="Y44" s="1" t="s">
        <v>321</v>
      </c>
    </row>
    <row r="45" spans="1:25" x14ac:dyDescent="0.35">
      <c r="A45" s="1" t="s">
        <v>1760</v>
      </c>
      <c r="B45" s="37">
        <v>2014</v>
      </c>
      <c r="C45" s="1" t="s">
        <v>287</v>
      </c>
      <c r="D45" s="1" t="s">
        <v>331</v>
      </c>
      <c r="E45" s="1" t="s">
        <v>323</v>
      </c>
      <c r="F45" s="1" t="s">
        <v>317</v>
      </c>
      <c r="G45" s="1" t="s">
        <v>261</v>
      </c>
      <c r="H45" s="1" t="s">
        <v>280</v>
      </c>
      <c r="I45" s="1" t="s">
        <v>318</v>
      </c>
      <c r="J45" s="1" t="s">
        <v>283</v>
      </c>
      <c r="K45" s="2">
        <v>27.442340000000002</v>
      </c>
      <c r="L45" s="1" t="s">
        <v>1710</v>
      </c>
      <c r="M45" s="2">
        <v>2387.5700000000002</v>
      </c>
      <c r="N45" s="1">
        <v>87</v>
      </c>
      <c r="O45" s="1" t="s">
        <v>286</v>
      </c>
      <c r="P45" s="1" t="s">
        <v>1712</v>
      </c>
      <c r="Q45" s="1" t="s">
        <v>257</v>
      </c>
      <c r="R45" s="1" t="s">
        <v>265</v>
      </c>
      <c r="S45" s="1" t="s">
        <v>1723</v>
      </c>
      <c r="T45" s="1" t="s">
        <v>1723</v>
      </c>
      <c r="U45" s="1" t="s">
        <v>1723</v>
      </c>
      <c r="V45" s="1" t="s">
        <v>1723</v>
      </c>
      <c r="W45" s="1" t="s">
        <v>1723</v>
      </c>
      <c r="X45" s="1" t="s">
        <v>1723</v>
      </c>
      <c r="Y45" s="1" t="s">
        <v>321</v>
      </c>
    </row>
    <row r="46" spans="1:25" x14ac:dyDescent="0.35">
      <c r="A46" s="1" t="s">
        <v>1761</v>
      </c>
      <c r="B46" s="37">
        <v>2014</v>
      </c>
      <c r="C46" s="1" t="s">
        <v>287</v>
      </c>
      <c r="D46" s="1" t="s">
        <v>332</v>
      </c>
      <c r="E46" s="1" t="s">
        <v>323</v>
      </c>
      <c r="F46" s="1" t="s">
        <v>317</v>
      </c>
      <c r="G46" s="1" t="s">
        <v>261</v>
      </c>
      <c r="H46" s="1" t="s">
        <v>280</v>
      </c>
      <c r="I46" s="1" t="s">
        <v>318</v>
      </c>
      <c r="J46" s="1" t="s">
        <v>283</v>
      </c>
      <c r="K46" s="2">
        <v>27.75985</v>
      </c>
      <c r="L46" s="1" t="s">
        <v>1710</v>
      </c>
      <c r="M46" s="2">
        <v>2744.39</v>
      </c>
      <c r="N46" s="1">
        <v>98.86</v>
      </c>
      <c r="O46" s="1" t="s">
        <v>286</v>
      </c>
      <c r="P46" s="1" t="s">
        <v>1712</v>
      </c>
      <c r="Q46" s="1" t="s">
        <v>257</v>
      </c>
      <c r="R46" s="1" t="s">
        <v>265</v>
      </c>
      <c r="S46" s="1" t="s">
        <v>1723</v>
      </c>
      <c r="T46" s="1" t="s">
        <v>1723</v>
      </c>
      <c r="U46" s="1" t="s">
        <v>1723</v>
      </c>
      <c r="V46" s="1" t="s">
        <v>1723</v>
      </c>
      <c r="W46" s="1" t="s">
        <v>1723</v>
      </c>
      <c r="X46" s="1" t="s">
        <v>1723</v>
      </c>
      <c r="Y46" s="1" t="s">
        <v>321</v>
      </c>
    </row>
    <row r="47" spans="1:25" x14ac:dyDescent="0.35">
      <c r="A47" s="1" t="s">
        <v>1762</v>
      </c>
      <c r="B47" s="37">
        <v>2014</v>
      </c>
      <c r="C47" s="1" t="s">
        <v>287</v>
      </c>
      <c r="D47" s="1" t="s">
        <v>334</v>
      </c>
      <c r="E47" s="1" t="s">
        <v>323</v>
      </c>
      <c r="F47" s="1" t="s">
        <v>317</v>
      </c>
      <c r="G47" s="1" t="s">
        <v>261</v>
      </c>
      <c r="H47" s="1" t="s">
        <v>280</v>
      </c>
      <c r="I47" s="1" t="s">
        <v>318</v>
      </c>
      <c r="J47" s="1" t="s">
        <v>283</v>
      </c>
      <c r="K47" s="2">
        <v>27.442340000000002</v>
      </c>
      <c r="L47" s="1" t="s">
        <v>1710</v>
      </c>
      <c r="M47" s="2">
        <v>2747.47</v>
      </c>
      <c r="N47" s="1">
        <v>100.12</v>
      </c>
      <c r="O47" s="1" t="s">
        <v>286</v>
      </c>
      <c r="P47" s="1" t="s">
        <v>1712</v>
      </c>
      <c r="Q47" s="1" t="s">
        <v>257</v>
      </c>
      <c r="R47" s="1" t="s">
        <v>265</v>
      </c>
      <c r="S47" s="1" t="s">
        <v>1723</v>
      </c>
      <c r="T47" s="1" t="s">
        <v>1723</v>
      </c>
      <c r="U47" s="1" t="s">
        <v>1723</v>
      </c>
      <c r="V47" s="1" t="s">
        <v>1723</v>
      </c>
      <c r="W47" s="1" t="s">
        <v>1723</v>
      </c>
      <c r="X47" s="1" t="s">
        <v>1723</v>
      </c>
      <c r="Y47" s="1" t="s">
        <v>321</v>
      </c>
    </row>
    <row r="48" spans="1:25" x14ac:dyDescent="0.35">
      <c r="A48" s="1" t="s">
        <v>1763</v>
      </c>
      <c r="B48" s="37">
        <v>2014</v>
      </c>
      <c r="C48" s="1" t="s">
        <v>287</v>
      </c>
      <c r="D48" s="1" t="s">
        <v>335</v>
      </c>
      <c r="E48" s="1" t="s">
        <v>323</v>
      </c>
      <c r="F48" s="1" t="s">
        <v>317</v>
      </c>
      <c r="G48" s="1" t="s">
        <v>261</v>
      </c>
      <c r="H48" s="1" t="s">
        <v>280</v>
      </c>
      <c r="I48" s="1" t="s">
        <v>318</v>
      </c>
      <c r="J48" s="1" t="s">
        <v>283</v>
      </c>
      <c r="K48" s="2">
        <v>22.452819999999999</v>
      </c>
      <c r="L48" s="1" t="s">
        <v>1710</v>
      </c>
      <c r="M48" s="2">
        <v>1140.4100000000001</v>
      </c>
      <c r="N48" s="1">
        <v>50.79</v>
      </c>
      <c r="O48" s="1" t="s">
        <v>286</v>
      </c>
      <c r="P48" s="1" t="s">
        <v>1712</v>
      </c>
      <c r="Q48" s="1" t="s">
        <v>257</v>
      </c>
      <c r="R48" s="1" t="s">
        <v>265</v>
      </c>
      <c r="S48" s="1" t="s">
        <v>1723</v>
      </c>
      <c r="T48" s="1" t="s">
        <v>1723</v>
      </c>
      <c r="U48" s="1" t="s">
        <v>1723</v>
      </c>
      <c r="V48" s="1" t="s">
        <v>1723</v>
      </c>
      <c r="W48" s="1" t="s">
        <v>1723</v>
      </c>
      <c r="X48" s="1" t="s">
        <v>1723</v>
      </c>
      <c r="Y48" s="1" t="s">
        <v>321</v>
      </c>
    </row>
    <row r="49" spans="1:25" x14ac:dyDescent="0.35">
      <c r="A49" s="1" t="s">
        <v>1764</v>
      </c>
      <c r="B49" s="37">
        <v>2014</v>
      </c>
      <c r="C49" s="1" t="s">
        <v>287</v>
      </c>
      <c r="D49" s="1" t="s">
        <v>333</v>
      </c>
      <c r="E49" s="1" t="s">
        <v>320</v>
      </c>
      <c r="F49" s="1" t="s">
        <v>317</v>
      </c>
      <c r="G49" s="1" t="s">
        <v>261</v>
      </c>
      <c r="H49" s="1" t="s">
        <v>280</v>
      </c>
      <c r="I49" s="1" t="s">
        <v>318</v>
      </c>
      <c r="J49" s="1" t="s">
        <v>283</v>
      </c>
      <c r="K49" s="2">
        <v>31.365912000000002</v>
      </c>
      <c r="L49" s="1" t="s">
        <v>1710</v>
      </c>
      <c r="M49" s="2">
        <v>3236.35</v>
      </c>
      <c r="N49" s="1">
        <v>103.18</v>
      </c>
      <c r="O49" s="1" t="s">
        <v>286</v>
      </c>
      <c r="P49" s="1" t="s">
        <v>1712</v>
      </c>
      <c r="Q49" s="1" t="s">
        <v>257</v>
      </c>
      <c r="R49" s="1" t="s">
        <v>265</v>
      </c>
      <c r="S49" s="1" t="s">
        <v>1723</v>
      </c>
      <c r="T49" s="1" t="s">
        <v>1723</v>
      </c>
      <c r="U49" s="1" t="s">
        <v>1723</v>
      </c>
      <c r="V49" s="1" t="s">
        <v>1723</v>
      </c>
      <c r="W49" s="1" t="s">
        <v>1723</v>
      </c>
      <c r="X49" s="1" t="s">
        <v>1723</v>
      </c>
      <c r="Y49" s="1" t="s">
        <v>321</v>
      </c>
    </row>
    <row r="50" spans="1:25" x14ac:dyDescent="0.35">
      <c r="A50" s="1" t="s">
        <v>1765</v>
      </c>
      <c r="B50" s="37">
        <v>2014</v>
      </c>
      <c r="C50" s="1" t="s">
        <v>287</v>
      </c>
      <c r="D50" s="1" t="s">
        <v>336</v>
      </c>
      <c r="E50" s="1" t="s">
        <v>323</v>
      </c>
      <c r="F50" s="1" t="s">
        <v>317</v>
      </c>
      <c r="G50" s="1" t="s">
        <v>261</v>
      </c>
      <c r="H50" s="1" t="s">
        <v>280</v>
      </c>
      <c r="I50" s="1" t="s">
        <v>318</v>
      </c>
      <c r="J50" s="1" t="s">
        <v>283</v>
      </c>
      <c r="K50" s="2">
        <v>23.019812999999999</v>
      </c>
      <c r="L50" s="1" t="s">
        <v>1710</v>
      </c>
      <c r="M50" s="2">
        <v>1498.6</v>
      </c>
      <c r="N50" s="1">
        <v>65.099999999999994</v>
      </c>
      <c r="O50" s="1" t="s">
        <v>286</v>
      </c>
      <c r="P50" s="1" t="s">
        <v>1712</v>
      </c>
      <c r="Q50" s="1" t="s">
        <v>257</v>
      </c>
      <c r="R50" s="1" t="s">
        <v>265</v>
      </c>
      <c r="S50" s="1" t="s">
        <v>1723</v>
      </c>
      <c r="T50" s="1" t="s">
        <v>1723</v>
      </c>
      <c r="U50" s="1" t="s">
        <v>1723</v>
      </c>
      <c r="V50" s="1" t="s">
        <v>1723</v>
      </c>
      <c r="W50" s="1" t="s">
        <v>1723</v>
      </c>
      <c r="X50" s="1" t="s">
        <v>1723</v>
      </c>
      <c r="Y50" s="1" t="s">
        <v>321</v>
      </c>
    </row>
    <row r="51" spans="1:25" x14ac:dyDescent="0.35">
      <c r="A51" s="1" t="s">
        <v>1766</v>
      </c>
      <c r="B51" s="37">
        <v>2014</v>
      </c>
      <c r="C51" s="1" t="s">
        <v>287</v>
      </c>
      <c r="D51" s="1" t="s">
        <v>337</v>
      </c>
      <c r="E51" s="1" t="s">
        <v>323</v>
      </c>
      <c r="F51" s="1" t="s">
        <v>317</v>
      </c>
      <c r="G51" s="1" t="s">
        <v>261</v>
      </c>
      <c r="H51" s="1" t="s">
        <v>280</v>
      </c>
      <c r="I51" s="1" t="s">
        <v>318</v>
      </c>
      <c r="J51" s="1" t="s">
        <v>283</v>
      </c>
      <c r="K51" s="2">
        <v>25.401199999999999</v>
      </c>
      <c r="L51" s="1" t="s">
        <v>1710</v>
      </c>
      <c r="M51" s="2">
        <v>1678.97</v>
      </c>
      <c r="N51" s="1">
        <v>66.099999999999994</v>
      </c>
      <c r="O51" s="1" t="s">
        <v>286</v>
      </c>
      <c r="P51" s="1" t="s">
        <v>1712</v>
      </c>
      <c r="Q51" s="1" t="s">
        <v>257</v>
      </c>
      <c r="R51" s="1" t="s">
        <v>265</v>
      </c>
      <c r="S51" s="1" t="s">
        <v>1723</v>
      </c>
      <c r="T51" s="1" t="s">
        <v>1723</v>
      </c>
      <c r="U51" s="1" t="s">
        <v>1723</v>
      </c>
      <c r="V51" s="1" t="s">
        <v>1723</v>
      </c>
      <c r="W51" s="1" t="s">
        <v>1723</v>
      </c>
      <c r="X51" s="1" t="s">
        <v>1723</v>
      </c>
      <c r="Y51" s="1" t="s">
        <v>321</v>
      </c>
    </row>
    <row r="52" spans="1:25" x14ac:dyDescent="0.35">
      <c r="A52" s="1" t="s">
        <v>1767</v>
      </c>
      <c r="B52" s="37">
        <v>2014</v>
      </c>
      <c r="C52" s="1" t="s">
        <v>287</v>
      </c>
      <c r="D52" s="1" t="s">
        <v>338</v>
      </c>
      <c r="E52" s="1" t="s">
        <v>323</v>
      </c>
      <c r="F52" s="1" t="s">
        <v>317</v>
      </c>
      <c r="G52" s="1" t="s">
        <v>261</v>
      </c>
      <c r="H52" s="1" t="s">
        <v>280</v>
      </c>
      <c r="I52" s="1" t="s">
        <v>318</v>
      </c>
      <c r="J52" s="1" t="s">
        <v>283</v>
      </c>
      <c r="K52" s="2">
        <v>28.03201</v>
      </c>
      <c r="L52" s="1" t="s">
        <v>1710</v>
      </c>
      <c r="M52" s="2">
        <v>2132.34</v>
      </c>
      <c r="N52" s="1">
        <v>76.069999999999993</v>
      </c>
      <c r="O52" s="1" t="s">
        <v>286</v>
      </c>
      <c r="P52" s="1" t="s">
        <v>1712</v>
      </c>
      <c r="Q52" s="1" t="s">
        <v>257</v>
      </c>
      <c r="R52" s="1" t="s">
        <v>265</v>
      </c>
      <c r="S52" s="1" t="s">
        <v>1723</v>
      </c>
      <c r="T52" s="1" t="s">
        <v>1723</v>
      </c>
      <c r="U52" s="1" t="s">
        <v>1723</v>
      </c>
      <c r="V52" s="1" t="s">
        <v>1723</v>
      </c>
      <c r="W52" s="1" t="s">
        <v>1723</v>
      </c>
      <c r="X52" s="1" t="s">
        <v>1723</v>
      </c>
      <c r="Y52" s="1" t="s">
        <v>321</v>
      </c>
    </row>
    <row r="53" spans="1:25" x14ac:dyDescent="0.35">
      <c r="A53" s="1" t="s">
        <v>1768</v>
      </c>
      <c r="B53" s="37">
        <v>2014</v>
      </c>
      <c r="C53" s="1" t="s">
        <v>287</v>
      </c>
      <c r="D53" s="1" t="s">
        <v>339</v>
      </c>
      <c r="E53" s="1" t="s">
        <v>323</v>
      </c>
      <c r="F53" s="1" t="s">
        <v>317</v>
      </c>
      <c r="G53" s="1" t="s">
        <v>261</v>
      </c>
      <c r="H53" s="1" t="s">
        <v>280</v>
      </c>
      <c r="I53" s="1" t="s">
        <v>318</v>
      </c>
      <c r="J53" s="1" t="s">
        <v>283</v>
      </c>
      <c r="K53" s="2">
        <v>57.1526</v>
      </c>
      <c r="L53" s="1" t="s">
        <v>1710</v>
      </c>
      <c r="M53" s="2">
        <v>2923.11</v>
      </c>
      <c r="N53" s="1">
        <v>51.15</v>
      </c>
      <c r="O53" s="1" t="s">
        <v>286</v>
      </c>
      <c r="P53" s="1" t="s">
        <v>1712</v>
      </c>
      <c r="Q53" s="1" t="s">
        <v>257</v>
      </c>
      <c r="R53" s="1" t="s">
        <v>265</v>
      </c>
      <c r="S53" s="1" t="s">
        <v>1723</v>
      </c>
      <c r="T53" s="1" t="s">
        <v>1723</v>
      </c>
      <c r="U53" s="1" t="s">
        <v>1723</v>
      </c>
      <c r="V53" s="1" t="s">
        <v>1723</v>
      </c>
      <c r="W53" s="1" t="s">
        <v>1723</v>
      </c>
      <c r="X53" s="1" t="s">
        <v>1723</v>
      </c>
      <c r="Y53" s="1" t="s">
        <v>321</v>
      </c>
    </row>
    <row r="54" spans="1:25" x14ac:dyDescent="0.35">
      <c r="A54" s="1" t="s">
        <v>1769</v>
      </c>
      <c r="B54" s="37">
        <v>2014</v>
      </c>
      <c r="C54" s="1" t="s">
        <v>287</v>
      </c>
      <c r="D54" s="1" t="s">
        <v>340</v>
      </c>
      <c r="E54" s="1" t="s">
        <v>323</v>
      </c>
      <c r="F54" s="1" t="s">
        <v>317</v>
      </c>
      <c r="G54" s="1" t="s">
        <v>261</v>
      </c>
      <c r="H54" s="1" t="s">
        <v>280</v>
      </c>
      <c r="I54" s="1" t="s">
        <v>318</v>
      </c>
      <c r="J54" s="1" t="s">
        <v>283</v>
      </c>
      <c r="K54" s="2">
        <v>57.1526</v>
      </c>
      <c r="L54" s="1" t="s">
        <v>1710</v>
      </c>
      <c r="M54" s="2">
        <v>3127.248</v>
      </c>
      <c r="N54" s="1">
        <v>54.72</v>
      </c>
      <c r="O54" s="1" t="s">
        <v>286</v>
      </c>
      <c r="P54" s="1" t="s">
        <v>1712</v>
      </c>
      <c r="Q54" s="1" t="s">
        <v>257</v>
      </c>
      <c r="R54" s="1" t="s">
        <v>265</v>
      </c>
      <c r="S54" s="1" t="s">
        <v>1723</v>
      </c>
      <c r="T54" s="1" t="s">
        <v>1723</v>
      </c>
      <c r="U54" s="1" t="s">
        <v>1723</v>
      </c>
      <c r="V54" s="1" t="s">
        <v>1723</v>
      </c>
      <c r="W54" s="1" t="s">
        <v>1723</v>
      </c>
      <c r="X54" s="1" t="s">
        <v>1723</v>
      </c>
      <c r="Y54" s="1" t="s">
        <v>321</v>
      </c>
    </row>
    <row r="55" spans="1:25" x14ac:dyDescent="0.35">
      <c r="A55" s="1" t="s">
        <v>1770</v>
      </c>
      <c r="B55" s="37">
        <v>2014</v>
      </c>
      <c r="C55" s="1" t="s">
        <v>287</v>
      </c>
      <c r="D55" s="1" t="s">
        <v>341</v>
      </c>
      <c r="E55" s="1" t="s">
        <v>323</v>
      </c>
      <c r="F55" s="1" t="s">
        <v>317</v>
      </c>
      <c r="G55" s="1" t="s">
        <v>261</v>
      </c>
      <c r="H55" s="1" t="s">
        <v>280</v>
      </c>
      <c r="I55" s="1" t="s">
        <v>318</v>
      </c>
      <c r="J55" s="1" t="s">
        <v>283</v>
      </c>
      <c r="K55" s="2">
        <v>118.07008999999999</v>
      </c>
      <c r="L55" s="1" t="s">
        <v>1710</v>
      </c>
      <c r="M55" s="2">
        <v>2536.12</v>
      </c>
      <c r="N55" s="1">
        <v>21.48</v>
      </c>
      <c r="O55" s="1" t="s">
        <v>286</v>
      </c>
      <c r="P55" s="1" t="s">
        <v>1712</v>
      </c>
      <c r="Q55" s="1" t="s">
        <v>257</v>
      </c>
      <c r="R55" s="1" t="s">
        <v>265</v>
      </c>
      <c r="S55" s="1" t="s">
        <v>1723</v>
      </c>
      <c r="T55" s="1" t="s">
        <v>1723</v>
      </c>
      <c r="U55" s="1" t="s">
        <v>1723</v>
      </c>
      <c r="V55" s="1" t="s">
        <v>1723</v>
      </c>
      <c r="W55" s="1" t="s">
        <v>1723</v>
      </c>
      <c r="X55" s="1" t="s">
        <v>1723</v>
      </c>
      <c r="Y55" s="1" t="s">
        <v>321</v>
      </c>
    </row>
    <row r="56" spans="1:25" x14ac:dyDescent="0.35">
      <c r="A56" s="1" t="s">
        <v>1771</v>
      </c>
      <c r="B56" s="37">
        <v>2014</v>
      </c>
      <c r="C56" s="1" t="s">
        <v>287</v>
      </c>
      <c r="D56" s="1" t="s">
        <v>342</v>
      </c>
      <c r="E56" s="1" t="s">
        <v>323</v>
      </c>
      <c r="F56" s="1" t="s">
        <v>317</v>
      </c>
      <c r="G56" s="1" t="s">
        <v>261</v>
      </c>
      <c r="H56" s="1" t="s">
        <v>280</v>
      </c>
      <c r="I56" s="1" t="s">
        <v>318</v>
      </c>
      <c r="J56" s="1" t="s">
        <v>283</v>
      </c>
      <c r="K56" s="2">
        <v>118.07008999999999</v>
      </c>
      <c r="L56" s="1" t="s">
        <v>1710</v>
      </c>
      <c r="M56" s="2">
        <v>2973.37</v>
      </c>
      <c r="N56" s="1">
        <v>25.18</v>
      </c>
      <c r="O56" s="1" t="s">
        <v>286</v>
      </c>
      <c r="P56" s="1" t="s">
        <v>1712</v>
      </c>
      <c r="Q56" s="1" t="s">
        <v>257</v>
      </c>
      <c r="R56" s="1" t="s">
        <v>265</v>
      </c>
      <c r="S56" s="1" t="s">
        <v>1723</v>
      </c>
      <c r="T56" s="1" t="s">
        <v>1723</v>
      </c>
      <c r="U56" s="1" t="s">
        <v>1723</v>
      </c>
      <c r="V56" s="1" t="s">
        <v>1723</v>
      </c>
      <c r="W56" s="1" t="s">
        <v>1723</v>
      </c>
      <c r="X56" s="1" t="s">
        <v>1723</v>
      </c>
      <c r="Y56" s="1" t="s">
        <v>321</v>
      </c>
    </row>
    <row r="57" spans="1:25" x14ac:dyDescent="0.35">
      <c r="A57" s="1" t="s">
        <v>1772</v>
      </c>
      <c r="B57" s="37">
        <v>2014</v>
      </c>
      <c r="C57" s="1" t="s">
        <v>287</v>
      </c>
      <c r="D57" s="1" t="s">
        <v>343</v>
      </c>
      <c r="E57" s="1" t="s">
        <v>323</v>
      </c>
      <c r="F57" s="1" t="s">
        <v>317</v>
      </c>
      <c r="G57" s="1" t="s">
        <v>261</v>
      </c>
      <c r="H57" s="1" t="s">
        <v>280</v>
      </c>
      <c r="I57" s="1" t="s">
        <v>318</v>
      </c>
      <c r="J57" s="1" t="s">
        <v>283</v>
      </c>
      <c r="K57" s="2">
        <v>118.07008999999999</v>
      </c>
      <c r="L57" s="1" t="s">
        <v>1710</v>
      </c>
      <c r="M57" s="2">
        <v>3335.99</v>
      </c>
      <c r="N57" s="1">
        <v>28.25</v>
      </c>
      <c r="O57" s="1" t="s">
        <v>1711</v>
      </c>
      <c r="P57" s="1" t="s">
        <v>1712</v>
      </c>
      <c r="Q57" s="1" t="s">
        <v>257</v>
      </c>
      <c r="R57" s="1" t="s">
        <v>265</v>
      </c>
      <c r="S57" s="1" t="s">
        <v>1723</v>
      </c>
      <c r="T57" s="1" t="s">
        <v>1723</v>
      </c>
      <c r="U57" s="1" t="s">
        <v>1723</v>
      </c>
      <c r="V57" s="1" t="s">
        <v>1723</v>
      </c>
      <c r="W57" s="1" t="s">
        <v>1723</v>
      </c>
      <c r="X57" s="1" t="s">
        <v>1723</v>
      </c>
      <c r="Y57" s="1" t="s">
        <v>321</v>
      </c>
    </row>
    <row r="58" spans="1:25" x14ac:dyDescent="0.35">
      <c r="A58" s="1" t="s">
        <v>1773</v>
      </c>
      <c r="B58" s="37">
        <v>2014</v>
      </c>
      <c r="C58" s="1" t="s">
        <v>287</v>
      </c>
      <c r="D58" s="1" t="s">
        <v>344</v>
      </c>
      <c r="E58" s="1" t="s">
        <v>320</v>
      </c>
      <c r="F58" s="1" t="s">
        <v>317</v>
      </c>
      <c r="G58" s="1" t="s">
        <v>261</v>
      </c>
      <c r="H58" s="1" t="s">
        <v>280</v>
      </c>
      <c r="I58" s="1" t="s">
        <v>318</v>
      </c>
      <c r="J58" s="1" t="s">
        <v>283</v>
      </c>
      <c r="K58" s="2">
        <v>32.658700000000003</v>
      </c>
      <c r="L58" s="1" t="s">
        <v>1710</v>
      </c>
      <c r="M58" s="2">
        <v>3128.864</v>
      </c>
      <c r="N58" s="1">
        <v>95.8</v>
      </c>
      <c r="O58" s="1" t="s">
        <v>286</v>
      </c>
      <c r="P58" s="1" t="s">
        <v>1712</v>
      </c>
      <c r="Q58" s="1" t="s">
        <v>257</v>
      </c>
      <c r="R58" s="1" t="s">
        <v>265</v>
      </c>
      <c r="S58" s="1" t="s">
        <v>1723</v>
      </c>
      <c r="T58" s="1" t="s">
        <v>1723</v>
      </c>
      <c r="U58" s="1" t="s">
        <v>1723</v>
      </c>
      <c r="V58" s="1" t="s">
        <v>1723</v>
      </c>
      <c r="W58" s="1" t="s">
        <v>1723</v>
      </c>
      <c r="X58" s="1" t="s">
        <v>1723</v>
      </c>
      <c r="Y58" s="1" t="s">
        <v>321</v>
      </c>
    </row>
    <row r="59" spans="1:25" x14ac:dyDescent="0.35">
      <c r="A59" s="1" t="s">
        <v>1774</v>
      </c>
      <c r="B59" s="37">
        <v>2014</v>
      </c>
      <c r="C59" s="1" t="s">
        <v>287</v>
      </c>
      <c r="D59" s="1" t="s">
        <v>345</v>
      </c>
      <c r="E59" s="1" t="s">
        <v>320</v>
      </c>
      <c r="F59" s="1" t="s">
        <v>317</v>
      </c>
      <c r="G59" s="1" t="s">
        <v>261</v>
      </c>
      <c r="H59" s="1" t="s">
        <v>280</v>
      </c>
      <c r="I59" s="1" t="s">
        <v>318</v>
      </c>
      <c r="J59" s="1" t="s">
        <v>283</v>
      </c>
      <c r="K59" s="2">
        <v>20.32094</v>
      </c>
      <c r="L59" s="1" t="s">
        <v>1710</v>
      </c>
      <c r="M59" s="2">
        <v>1968.62</v>
      </c>
      <c r="N59" s="1">
        <v>96.88</v>
      </c>
      <c r="O59" s="1" t="s">
        <v>286</v>
      </c>
      <c r="P59" s="1" t="s">
        <v>1712</v>
      </c>
      <c r="Q59" s="1" t="s">
        <v>257</v>
      </c>
      <c r="R59" s="1" t="s">
        <v>265</v>
      </c>
      <c r="S59" s="1" t="s">
        <v>1723</v>
      </c>
      <c r="T59" s="1" t="s">
        <v>1723</v>
      </c>
      <c r="U59" s="1" t="s">
        <v>1723</v>
      </c>
      <c r="V59" s="1" t="s">
        <v>1723</v>
      </c>
      <c r="W59" s="1" t="s">
        <v>1723</v>
      </c>
      <c r="X59" s="1" t="s">
        <v>1723</v>
      </c>
      <c r="Y59" s="1" t="s">
        <v>321</v>
      </c>
    </row>
    <row r="60" spans="1:25" x14ac:dyDescent="0.35">
      <c r="A60" s="1" t="s">
        <v>1775</v>
      </c>
      <c r="B60" s="37">
        <v>2014</v>
      </c>
      <c r="C60" s="1" t="s">
        <v>287</v>
      </c>
      <c r="D60" s="1" t="s">
        <v>346</v>
      </c>
      <c r="E60" s="1" t="s">
        <v>320</v>
      </c>
      <c r="F60" s="1" t="s">
        <v>317</v>
      </c>
      <c r="G60" s="1" t="s">
        <v>261</v>
      </c>
      <c r="H60" s="1" t="s">
        <v>280</v>
      </c>
      <c r="I60" s="1" t="s">
        <v>318</v>
      </c>
      <c r="J60" s="1" t="s">
        <v>283</v>
      </c>
      <c r="K60" s="2">
        <v>20.502379999999999</v>
      </c>
      <c r="L60" s="1" t="s">
        <v>1710</v>
      </c>
      <c r="M60" s="2">
        <v>3143.4780000000001</v>
      </c>
      <c r="N60" s="1">
        <v>153.32</v>
      </c>
      <c r="O60" s="1" t="s">
        <v>286</v>
      </c>
      <c r="P60" s="1" t="s">
        <v>1712</v>
      </c>
      <c r="Q60" s="1" t="s">
        <v>257</v>
      </c>
      <c r="R60" s="1" t="s">
        <v>265</v>
      </c>
      <c r="S60" s="1" t="s">
        <v>1723</v>
      </c>
      <c r="T60" s="1" t="s">
        <v>1723</v>
      </c>
      <c r="U60" s="1" t="s">
        <v>1723</v>
      </c>
      <c r="V60" s="1" t="s">
        <v>1723</v>
      </c>
      <c r="W60" s="1" t="s">
        <v>1723</v>
      </c>
      <c r="X60" s="1" t="s">
        <v>1723</v>
      </c>
      <c r="Y60" s="1" t="s">
        <v>321</v>
      </c>
    </row>
    <row r="61" spans="1:25" x14ac:dyDescent="0.35">
      <c r="A61" s="1" t="s">
        <v>1776</v>
      </c>
      <c r="B61" s="37">
        <v>2014</v>
      </c>
      <c r="C61" s="1" t="s">
        <v>287</v>
      </c>
      <c r="D61" s="1" t="s">
        <v>347</v>
      </c>
      <c r="E61" s="1" t="s">
        <v>320</v>
      </c>
      <c r="F61" s="1" t="s">
        <v>317</v>
      </c>
      <c r="G61" s="1" t="s">
        <v>261</v>
      </c>
      <c r="H61" s="1" t="s">
        <v>280</v>
      </c>
      <c r="I61" s="1" t="s">
        <v>318</v>
      </c>
      <c r="J61" s="1" t="s">
        <v>283</v>
      </c>
      <c r="K61" s="2">
        <v>20.910609999999998</v>
      </c>
      <c r="L61" s="1" t="s">
        <v>1710</v>
      </c>
      <c r="M61" s="2">
        <v>3024.6019999999999</v>
      </c>
      <c r="N61" s="1">
        <v>144.63999999999999</v>
      </c>
      <c r="O61" s="1" t="s">
        <v>286</v>
      </c>
      <c r="P61" s="1" t="s">
        <v>1712</v>
      </c>
      <c r="Q61" s="1" t="s">
        <v>257</v>
      </c>
      <c r="R61" s="1" t="s">
        <v>265</v>
      </c>
      <c r="S61" s="1" t="s">
        <v>1723</v>
      </c>
      <c r="T61" s="1" t="s">
        <v>1723</v>
      </c>
      <c r="U61" s="1" t="s">
        <v>1723</v>
      </c>
      <c r="V61" s="1" t="s">
        <v>1723</v>
      </c>
      <c r="W61" s="1" t="s">
        <v>1723</v>
      </c>
      <c r="X61" s="1" t="s">
        <v>1723</v>
      </c>
      <c r="Y61" s="1" t="s">
        <v>321</v>
      </c>
    </row>
    <row r="62" spans="1:25" x14ac:dyDescent="0.35">
      <c r="A62" s="1" t="s">
        <v>1777</v>
      </c>
      <c r="B62" s="37">
        <v>2014</v>
      </c>
      <c r="C62" s="1" t="s">
        <v>287</v>
      </c>
      <c r="D62" s="1" t="s">
        <v>348</v>
      </c>
      <c r="E62" s="1" t="s">
        <v>323</v>
      </c>
      <c r="F62" s="1" t="s">
        <v>317</v>
      </c>
      <c r="G62" s="1" t="s">
        <v>261</v>
      </c>
      <c r="H62" s="1" t="s">
        <v>280</v>
      </c>
      <c r="I62" s="1" t="s">
        <v>318</v>
      </c>
      <c r="J62" s="1" t="s">
        <v>283</v>
      </c>
      <c r="K62" s="2">
        <v>23.700201</v>
      </c>
      <c r="L62" s="1" t="s">
        <v>1710</v>
      </c>
      <c r="M62" s="2">
        <v>2597.12</v>
      </c>
      <c r="N62" s="1">
        <v>109.58</v>
      </c>
      <c r="O62" s="1" t="s">
        <v>286</v>
      </c>
      <c r="P62" s="1" t="s">
        <v>1712</v>
      </c>
      <c r="Q62" s="1" t="s">
        <v>257</v>
      </c>
      <c r="R62" s="1" t="s">
        <v>265</v>
      </c>
      <c r="S62" s="1" t="s">
        <v>1723</v>
      </c>
      <c r="T62" s="1" t="s">
        <v>1723</v>
      </c>
      <c r="U62" s="1" t="s">
        <v>1723</v>
      </c>
      <c r="V62" s="1" t="s">
        <v>1723</v>
      </c>
      <c r="W62" s="1" t="s">
        <v>1723</v>
      </c>
      <c r="X62" s="1" t="s">
        <v>1723</v>
      </c>
      <c r="Y62" s="1" t="s">
        <v>321</v>
      </c>
    </row>
    <row r="63" spans="1:25" x14ac:dyDescent="0.35">
      <c r="A63" s="1" t="s">
        <v>1778</v>
      </c>
      <c r="B63" s="37">
        <v>2014</v>
      </c>
      <c r="C63" s="1" t="s">
        <v>287</v>
      </c>
      <c r="D63" s="1" t="s">
        <v>349</v>
      </c>
      <c r="E63" s="1" t="s">
        <v>323</v>
      </c>
      <c r="F63" s="1" t="s">
        <v>317</v>
      </c>
      <c r="G63" s="1" t="s">
        <v>261</v>
      </c>
      <c r="H63" s="1" t="s">
        <v>280</v>
      </c>
      <c r="I63" s="1" t="s">
        <v>318</v>
      </c>
      <c r="J63" s="1" t="s">
        <v>283</v>
      </c>
      <c r="K63" s="2">
        <v>15.807694</v>
      </c>
      <c r="L63" s="1" t="s">
        <v>1710</v>
      </c>
      <c r="M63" s="2">
        <v>1504.51</v>
      </c>
      <c r="N63" s="1">
        <v>95.18</v>
      </c>
      <c r="O63" s="1" t="s">
        <v>286</v>
      </c>
      <c r="P63" s="1" t="s">
        <v>1712</v>
      </c>
      <c r="Q63" s="1" t="s">
        <v>257</v>
      </c>
      <c r="R63" s="1" t="s">
        <v>265</v>
      </c>
      <c r="S63" s="1" t="s">
        <v>1723</v>
      </c>
      <c r="T63" s="1" t="s">
        <v>1723</v>
      </c>
      <c r="U63" s="1" t="s">
        <v>1723</v>
      </c>
      <c r="V63" s="1" t="s">
        <v>1723</v>
      </c>
      <c r="W63" s="1" t="s">
        <v>1723</v>
      </c>
      <c r="X63" s="1" t="s">
        <v>1723</v>
      </c>
      <c r="Y63" s="1" t="s">
        <v>321</v>
      </c>
    </row>
    <row r="64" spans="1:25" x14ac:dyDescent="0.35">
      <c r="A64" s="1" t="s">
        <v>1779</v>
      </c>
      <c r="B64" s="37">
        <v>2014</v>
      </c>
      <c r="C64" s="1" t="s">
        <v>287</v>
      </c>
      <c r="D64" s="1" t="s">
        <v>350</v>
      </c>
      <c r="E64" s="1" t="s">
        <v>323</v>
      </c>
      <c r="F64" s="1" t="s">
        <v>317</v>
      </c>
      <c r="G64" s="1" t="s">
        <v>261</v>
      </c>
      <c r="H64" s="1" t="s">
        <v>280</v>
      </c>
      <c r="I64" s="1" t="s">
        <v>318</v>
      </c>
      <c r="J64" s="1" t="s">
        <v>283</v>
      </c>
      <c r="K64" s="2">
        <v>15.807694</v>
      </c>
      <c r="L64" s="1" t="s">
        <v>1710</v>
      </c>
      <c r="M64" s="2">
        <v>1490.36</v>
      </c>
      <c r="N64" s="1">
        <v>94.28</v>
      </c>
      <c r="O64" s="1" t="s">
        <v>286</v>
      </c>
      <c r="P64" s="1" t="s">
        <v>1712</v>
      </c>
      <c r="Q64" s="1" t="s">
        <v>257</v>
      </c>
      <c r="R64" s="1" t="s">
        <v>265</v>
      </c>
      <c r="S64" s="1" t="s">
        <v>1723</v>
      </c>
      <c r="T64" s="1" t="s">
        <v>1723</v>
      </c>
      <c r="U64" s="1" t="s">
        <v>1723</v>
      </c>
      <c r="V64" s="1" t="s">
        <v>1723</v>
      </c>
      <c r="W64" s="1" t="s">
        <v>1723</v>
      </c>
      <c r="X64" s="1" t="s">
        <v>1723</v>
      </c>
      <c r="Y64" s="1" t="s">
        <v>321</v>
      </c>
    </row>
    <row r="65" spans="1:25" x14ac:dyDescent="0.35">
      <c r="A65" s="1" t="s">
        <v>1780</v>
      </c>
      <c r="B65" s="37">
        <v>2014</v>
      </c>
      <c r="C65" s="1" t="s">
        <v>287</v>
      </c>
      <c r="D65" s="1" t="s">
        <v>353</v>
      </c>
      <c r="E65" s="1" t="s">
        <v>2593</v>
      </c>
      <c r="F65" s="1" t="s">
        <v>351</v>
      </c>
      <c r="G65" s="1" t="s">
        <v>352</v>
      </c>
      <c r="H65" s="1" t="s">
        <v>291</v>
      </c>
      <c r="I65" s="1" t="s">
        <v>292</v>
      </c>
      <c r="J65" s="1" t="s">
        <v>292</v>
      </c>
      <c r="K65" s="2">
        <v>1000</v>
      </c>
      <c r="L65" s="1" t="s">
        <v>1722</v>
      </c>
      <c r="M65" s="2">
        <v>5846</v>
      </c>
      <c r="N65" s="1">
        <v>5.85</v>
      </c>
      <c r="O65" s="1" t="s">
        <v>354</v>
      </c>
      <c r="P65" s="5">
        <v>0.32</v>
      </c>
      <c r="Q65" s="1" t="s">
        <v>2594</v>
      </c>
      <c r="R65" s="1" t="s">
        <v>355</v>
      </c>
      <c r="S65" s="1" t="s">
        <v>1723</v>
      </c>
      <c r="T65" s="1" t="s">
        <v>1723</v>
      </c>
      <c r="U65" s="1" t="s">
        <v>1723</v>
      </c>
      <c r="V65" s="1" t="s">
        <v>1723</v>
      </c>
      <c r="W65" s="1" t="s">
        <v>1723</v>
      </c>
      <c r="X65" s="1" t="s">
        <v>1723</v>
      </c>
      <c r="Y65" s="1" t="s">
        <v>356</v>
      </c>
    </row>
    <row r="66" spans="1:25" x14ac:dyDescent="0.35">
      <c r="A66" s="1" t="s">
        <v>1781</v>
      </c>
      <c r="B66" s="37">
        <v>2015</v>
      </c>
      <c r="C66" s="1" t="s">
        <v>287</v>
      </c>
      <c r="D66" s="1" t="s">
        <v>353</v>
      </c>
      <c r="E66" s="1" t="s">
        <v>357</v>
      </c>
      <c r="F66" s="1" t="s">
        <v>351</v>
      </c>
      <c r="G66" s="1" t="s">
        <v>352</v>
      </c>
      <c r="H66" s="1" t="s">
        <v>292</v>
      </c>
      <c r="I66" s="1" t="s">
        <v>1715</v>
      </c>
      <c r="J66" s="1" t="s">
        <v>292</v>
      </c>
      <c r="K66" s="2">
        <v>1000</v>
      </c>
      <c r="L66" s="1" t="s">
        <v>1722</v>
      </c>
      <c r="M66" s="2">
        <v>10245</v>
      </c>
      <c r="N66" s="1">
        <v>10.25</v>
      </c>
      <c r="O66" s="1" t="s">
        <v>354</v>
      </c>
      <c r="P66" s="5">
        <v>0.75239999999999996</v>
      </c>
      <c r="Q66" s="1" t="s">
        <v>2595</v>
      </c>
      <c r="R66" s="1" t="s">
        <v>355</v>
      </c>
      <c r="S66" s="1" t="s">
        <v>1723</v>
      </c>
      <c r="T66" s="1" t="s">
        <v>1723</v>
      </c>
      <c r="U66" s="1" t="s">
        <v>1723</v>
      </c>
      <c r="V66" s="1" t="s">
        <v>1723</v>
      </c>
      <c r="W66" s="1" t="s">
        <v>1723</v>
      </c>
      <c r="X66" s="1" t="s">
        <v>1723</v>
      </c>
      <c r="Y66" s="1" t="s">
        <v>404</v>
      </c>
    </row>
    <row r="67" spans="1:25" x14ac:dyDescent="0.35">
      <c r="A67" s="1" t="s">
        <v>1782</v>
      </c>
      <c r="B67" s="37">
        <v>2013</v>
      </c>
      <c r="C67" s="1" t="s">
        <v>287</v>
      </c>
      <c r="D67" s="1" t="s">
        <v>2596</v>
      </c>
      <c r="E67" s="1" t="s">
        <v>2596</v>
      </c>
      <c r="F67" s="1" t="s">
        <v>351</v>
      </c>
      <c r="G67" s="1" t="s">
        <v>352</v>
      </c>
      <c r="H67" s="1" t="s">
        <v>291</v>
      </c>
      <c r="I67" s="1" t="s">
        <v>292</v>
      </c>
      <c r="J67" s="1" t="s">
        <v>292</v>
      </c>
      <c r="K67" s="2">
        <v>1000</v>
      </c>
      <c r="L67" s="1" t="s">
        <v>1722</v>
      </c>
      <c r="M67" s="2">
        <v>3197.1</v>
      </c>
      <c r="N67" s="1">
        <v>3.2</v>
      </c>
      <c r="O67" s="1" t="s">
        <v>354</v>
      </c>
      <c r="P67" s="5">
        <v>1.6000000000000001E-3</v>
      </c>
      <c r="Q67" s="1" t="s">
        <v>257</v>
      </c>
      <c r="R67" s="1" t="s">
        <v>358</v>
      </c>
      <c r="S67" s="1" t="s">
        <v>1723</v>
      </c>
      <c r="T67" s="1" t="s">
        <v>1723</v>
      </c>
      <c r="U67" s="1" t="s">
        <v>1723</v>
      </c>
      <c r="V67" s="1" t="s">
        <v>1723</v>
      </c>
      <c r="W67" s="1" t="s">
        <v>1723</v>
      </c>
      <c r="X67" s="1" t="s">
        <v>1723</v>
      </c>
      <c r="Y67" s="1" t="s">
        <v>356</v>
      </c>
    </row>
    <row r="68" spans="1:25" x14ac:dyDescent="0.35">
      <c r="A68" s="1" t="s">
        <v>1783</v>
      </c>
      <c r="B68" s="37">
        <v>2014</v>
      </c>
      <c r="C68" s="1" t="s">
        <v>287</v>
      </c>
      <c r="D68" s="1" t="s">
        <v>359</v>
      </c>
      <c r="E68" s="1" t="s">
        <v>2597</v>
      </c>
      <c r="F68" s="1" t="s">
        <v>351</v>
      </c>
      <c r="G68" s="1" t="s">
        <v>352</v>
      </c>
      <c r="H68" s="1" t="s">
        <v>291</v>
      </c>
      <c r="I68" s="1" t="s">
        <v>292</v>
      </c>
      <c r="J68" s="1" t="s">
        <v>292</v>
      </c>
      <c r="K68" s="2">
        <v>1000</v>
      </c>
      <c r="L68" s="1" t="s">
        <v>1722</v>
      </c>
      <c r="M68" s="2">
        <v>3113</v>
      </c>
      <c r="N68" s="1">
        <v>3.11</v>
      </c>
      <c r="O68" s="1" t="s">
        <v>354</v>
      </c>
      <c r="P68" s="5">
        <v>-2.63E-2</v>
      </c>
      <c r="Q68" s="1" t="s">
        <v>360</v>
      </c>
      <c r="R68" s="1" t="s">
        <v>355</v>
      </c>
      <c r="S68" s="1" t="s">
        <v>1723</v>
      </c>
      <c r="T68" s="1" t="s">
        <v>1723</v>
      </c>
      <c r="U68" s="1" t="s">
        <v>1723</v>
      </c>
      <c r="V68" s="1" t="s">
        <v>1723</v>
      </c>
      <c r="W68" s="1" t="s">
        <v>1723</v>
      </c>
      <c r="X68" s="1" t="s">
        <v>1723</v>
      </c>
      <c r="Y68" s="1" t="s">
        <v>356</v>
      </c>
    </row>
    <row r="69" spans="1:25" x14ac:dyDescent="0.35">
      <c r="A69" s="1" t="s">
        <v>1784</v>
      </c>
      <c r="B69" s="37">
        <v>2015</v>
      </c>
      <c r="C69" s="1" t="s">
        <v>287</v>
      </c>
      <c r="D69" s="1" t="s">
        <v>359</v>
      </c>
      <c r="E69" s="1" t="s">
        <v>2598</v>
      </c>
      <c r="F69" s="1" t="s">
        <v>351</v>
      </c>
      <c r="G69" s="1" t="s">
        <v>352</v>
      </c>
      <c r="H69" s="1" t="s">
        <v>292</v>
      </c>
      <c r="I69" s="1" t="s">
        <v>1715</v>
      </c>
      <c r="J69" s="1" t="s">
        <v>292</v>
      </c>
      <c r="K69" s="2">
        <v>1000</v>
      </c>
      <c r="L69" s="1" t="s">
        <v>1722</v>
      </c>
      <c r="M69" s="2">
        <v>6309</v>
      </c>
      <c r="N69" s="1">
        <v>6.31</v>
      </c>
      <c r="O69" s="1" t="s">
        <v>354</v>
      </c>
      <c r="P69" s="5">
        <v>1.0267999999999999</v>
      </c>
      <c r="Q69" s="1" t="s">
        <v>2599</v>
      </c>
      <c r="R69" s="1" t="s">
        <v>355</v>
      </c>
      <c r="S69" s="1" t="s">
        <v>1723</v>
      </c>
      <c r="T69" s="1" t="s">
        <v>1723</v>
      </c>
      <c r="U69" s="1" t="s">
        <v>1723</v>
      </c>
      <c r="V69" s="1" t="s">
        <v>1723</v>
      </c>
      <c r="W69" s="1" t="s">
        <v>1723</v>
      </c>
      <c r="X69" s="1" t="s">
        <v>1723</v>
      </c>
      <c r="Y69" s="1" t="s">
        <v>404</v>
      </c>
    </row>
    <row r="70" spans="1:25" x14ac:dyDescent="0.35">
      <c r="A70" s="1" t="s">
        <v>1785</v>
      </c>
      <c r="B70" s="37">
        <v>2016</v>
      </c>
      <c r="C70" s="1" t="s">
        <v>287</v>
      </c>
      <c r="D70" s="1" t="s">
        <v>361</v>
      </c>
      <c r="E70" s="1" t="s">
        <v>2598</v>
      </c>
      <c r="F70" s="1" t="s">
        <v>351</v>
      </c>
      <c r="G70" s="1" t="s">
        <v>352</v>
      </c>
      <c r="H70" s="1" t="s">
        <v>291</v>
      </c>
      <c r="I70" s="1" t="s">
        <v>292</v>
      </c>
      <c r="J70" s="1" t="s">
        <v>292</v>
      </c>
      <c r="K70" s="2">
        <v>1000</v>
      </c>
      <c r="L70" s="1" t="s">
        <v>1710</v>
      </c>
      <c r="M70" s="2">
        <v>4286</v>
      </c>
      <c r="N70" s="1">
        <v>4.29</v>
      </c>
      <c r="O70" s="1" t="s">
        <v>354</v>
      </c>
      <c r="P70" s="5">
        <v>-0.82</v>
      </c>
      <c r="Q70" s="1" t="s">
        <v>2600</v>
      </c>
      <c r="R70" s="1" t="s">
        <v>362</v>
      </c>
      <c r="S70" s="1" t="s">
        <v>1723</v>
      </c>
      <c r="T70" s="1" t="s">
        <v>1723</v>
      </c>
      <c r="U70" s="1" t="s">
        <v>1723</v>
      </c>
      <c r="V70" s="1" t="s">
        <v>1723</v>
      </c>
      <c r="W70" s="1" t="s">
        <v>1723</v>
      </c>
      <c r="X70" s="1" t="s">
        <v>1723</v>
      </c>
      <c r="Y70" s="1" t="s">
        <v>404</v>
      </c>
    </row>
    <row r="71" spans="1:25" x14ac:dyDescent="0.35">
      <c r="A71" s="1" t="s">
        <v>1786</v>
      </c>
      <c r="B71" s="37">
        <v>2015</v>
      </c>
      <c r="C71" s="1" t="s">
        <v>287</v>
      </c>
      <c r="D71" s="1" t="s">
        <v>363</v>
      </c>
      <c r="E71" s="1" t="s">
        <v>364</v>
      </c>
      <c r="F71" s="1" t="s">
        <v>351</v>
      </c>
      <c r="G71" s="1" t="s">
        <v>352</v>
      </c>
      <c r="H71" s="1" t="s">
        <v>292</v>
      </c>
      <c r="I71" s="1" t="s">
        <v>1715</v>
      </c>
      <c r="J71" s="1" t="s">
        <v>292</v>
      </c>
      <c r="K71" s="2">
        <v>1000</v>
      </c>
      <c r="L71" s="1" t="s">
        <v>1722</v>
      </c>
      <c r="M71" s="2">
        <v>876</v>
      </c>
      <c r="N71" s="1">
        <v>0.88</v>
      </c>
      <c r="O71" s="1" t="s">
        <v>354</v>
      </c>
      <c r="P71" s="5">
        <v>-4.2700000000000002E-2</v>
      </c>
      <c r="Q71" s="1" t="s">
        <v>2739</v>
      </c>
      <c r="R71" s="1" t="s">
        <v>355</v>
      </c>
      <c r="S71" s="1" t="s">
        <v>1723</v>
      </c>
      <c r="T71" s="1" t="s">
        <v>1723</v>
      </c>
      <c r="U71" s="1" t="s">
        <v>1723</v>
      </c>
      <c r="V71" s="1" t="s">
        <v>1723</v>
      </c>
      <c r="W71" s="1" t="s">
        <v>1723</v>
      </c>
      <c r="X71" s="1" t="s">
        <v>1723</v>
      </c>
      <c r="Y71" s="1" t="s">
        <v>2740</v>
      </c>
    </row>
    <row r="72" spans="1:25" x14ac:dyDescent="0.35">
      <c r="A72" s="1" t="s">
        <v>1787</v>
      </c>
      <c r="B72" s="37">
        <v>2016</v>
      </c>
      <c r="C72" s="1" t="s">
        <v>287</v>
      </c>
      <c r="D72" s="1" t="s">
        <v>367</v>
      </c>
      <c r="E72" s="1" t="s">
        <v>364</v>
      </c>
      <c r="F72" s="1" t="s">
        <v>351</v>
      </c>
      <c r="G72" s="1" t="s">
        <v>352</v>
      </c>
      <c r="H72" s="1" t="s">
        <v>291</v>
      </c>
      <c r="I72" s="1" t="s">
        <v>292</v>
      </c>
      <c r="J72" s="1" t="s">
        <v>292</v>
      </c>
      <c r="K72" s="2">
        <v>1000</v>
      </c>
      <c r="L72" s="1" t="s">
        <v>1710</v>
      </c>
      <c r="M72" s="2">
        <v>396</v>
      </c>
      <c r="N72" s="1">
        <v>0.4</v>
      </c>
      <c r="O72" s="1" t="s">
        <v>354</v>
      </c>
      <c r="P72" s="5">
        <v>-0.43</v>
      </c>
      <c r="Q72" s="1" t="s">
        <v>368</v>
      </c>
      <c r="R72" s="1" t="s">
        <v>355</v>
      </c>
      <c r="S72" s="1" t="s">
        <v>1723</v>
      </c>
      <c r="T72" s="1" t="s">
        <v>1723</v>
      </c>
      <c r="U72" s="1" t="s">
        <v>1723</v>
      </c>
      <c r="V72" s="1" t="s">
        <v>1723</v>
      </c>
      <c r="W72" s="1" t="s">
        <v>1723</v>
      </c>
      <c r="X72" s="1" t="s">
        <v>1723</v>
      </c>
      <c r="Y72" s="1" t="s">
        <v>404</v>
      </c>
    </row>
    <row r="73" spans="1:25" x14ac:dyDescent="0.35">
      <c r="A73" s="1" t="s">
        <v>1788</v>
      </c>
      <c r="B73" s="37">
        <v>2016</v>
      </c>
      <c r="C73" s="1" t="s">
        <v>287</v>
      </c>
      <c r="D73" s="1" t="s">
        <v>369</v>
      </c>
      <c r="E73" s="1" t="s">
        <v>370</v>
      </c>
      <c r="F73" s="1" t="s">
        <v>351</v>
      </c>
      <c r="G73" s="1" t="s">
        <v>352</v>
      </c>
      <c r="H73" s="1" t="s">
        <v>291</v>
      </c>
      <c r="I73" s="1" t="s">
        <v>292</v>
      </c>
      <c r="J73" s="1" t="s">
        <v>292</v>
      </c>
      <c r="K73" s="2">
        <v>1000</v>
      </c>
      <c r="L73" s="1" t="s">
        <v>1710</v>
      </c>
      <c r="M73" s="2">
        <v>1088</v>
      </c>
      <c r="N73" s="1">
        <v>1.0900000000000001</v>
      </c>
      <c r="O73" s="1" t="s">
        <v>354</v>
      </c>
      <c r="P73" s="1" t="s">
        <v>1712</v>
      </c>
      <c r="Q73" s="1" t="s">
        <v>257</v>
      </c>
      <c r="R73" s="1" t="s">
        <v>277</v>
      </c>
      <c r="S73" s="1" t="s">
        <v>1723</v>
      </c>
      <c r="T73" s="1" t="s">
        <v>1723</v>
      </c>
      <c r="U73" s="1" t="s">
        <v>1723</v>
      </c>
      <c r="V73" s="1" t="s">
        <v>1723</v>
      </c>
      <c r="W73" s="1" t="s">
        <v>1723</v>
      </c>
      <c r="X73" s="1" t="s">
        <v>1723</v>
      </c>
      <c r="Y73" s="1" t="s">
        <v>404</v>
      </c>
    </row>
    <row r="74" spans="1:25" x14ac:dyDescent="0.35">
      <c r="A74" s="1" t="s">
        <v>1789</v>
      </c>
      <c r="B74" s="37">
        <v>2016</v>
      </c>
      <c r="C74" s="1" t="s">
        <v>287</v>
      </c>
      <c r="D74" s="1" t="s">
        <v>371</v>
      </c>
      <c r="E74" s="1" t="s">
        <v>372</v>
      </c>
      <c r="F74" s="1" t="s">
        <v>351</v>
      </c>
      <c r="G74" s="1" t="s">
        <v>352</v>
      </c>
      <c r="H74" s="1" t="s">
        <v>291</v>
      </c>
      <c r="I74" s="1" t="s">
        <v>292</v>
      </c>
      <c r="J74" s="1" t="s">
        <v>292</v>
      </c>
      <c r="K74" s="2">
        <v>1000</v>
      </c>
      <c r="L74" s="1" t="s">
        <v>1710</v>
      </c>
      <c r="M74" s="2">
        <v>10607</v>
      </c>
      <c r="N74" s="1">
        <v>10.61</v>
      </c>
      <c r="O74" s="1" t="s">
        <v>354</v>
      </c>
      <c r="P74" s="5">
        <v>3.5700000000000003E-2</v>
      </c>
      <c r="Q74" s="1" t="s">
        <v>2601</v>
      </c>
      <c r="R74" s="1" t="s">
        <v>362</v>
      </c>
      <c r="S74" s="1" t="s">
        <v>1723</v>
      </c>
      <c r="T74" s="1" t="s">
        <v>1723</v>
      </c>
      <c r="U74" s="1" t="s">
        <v>1723</v>
      </c>
      <c r="V74" s="1" t="s">
        <v>1723</v>
      </c>
      <c r="W74" s="1" t="s">
        <v>1723</v>
      </c>
      <c r="X74" s="1" t="s">
        <v>1723</v>
      </c>
      <c r="Y74" s="1" t="s">
        <v>373</v>
      </c>
    </row>
    <row r="75" spans="1:25" x14ac:dyDescent="0.35">
      <c r="A75" s="1" t="s">
        <v>1790</v>
      </c>
      <c r="B75" s="37">
        <v>2013</v>
      </c>
      <c r="C75" s="1" t="s">
        <v>266</v>
      </c>
      <c r="D75" s="1" t="s">
        <v>376</v>
      </c>
      <c r="E75" s="1" t="s">
        <v>276</v>
      </c>
      <c r="F75" s="1" t="s">
        <v>374</v>
      </c>
      <c r="G75" s="1" t="s">
        <v>352</v>
      </c>
      <c r="H75" s="1" t="s">
        <v>301</v>
      </c>
      <c r="I75" s="1" t="s">
        <v>375</v>
      </c>
      <c r="J75" s="1" t="s">
        <v>303</v>
      </c>
      <c r="K75" s="2">
        <v>0.14710000000000001</v>
      </c>
      <c r="L75" s="1" t="s">
        <v>1710</v>
      </c>
      <c r="M75" s="2">
        <v>7</v>
      </c>
      <c r="N75" s="1">
        <v>47.59</v>
      </c>
      <c r="O75" s="1" t="s">
        <v>286</v>
      </c>
      <c r="P75" s="5">
        <v>-0.32350000000000001</v>
      </c>
      <c r="Q75" s="1" t="s">
        <v>377</v>
      </c>
      <c r="R75" s="1" t="s">
        <v>355</v>
      </c>
      <c r="S75" s="1" t="s">
        <v>287</v>
      </c>
      <c r="T75" s="5">
        <v>0.1128</v>
      </c>
      <c r="U75" s="5">
        <v>1E-4</v>
      </c>
      <c r="V75" s="5">
        <v>0.88700000000000001</v>
      </c>
      <c r="W75" s="5">
        <v>0.35070000000000001</v>
      </c>
      <c r="X75" s="5">
        <v>0</v>
      </c>
      <c r="Y75" s="1" t="s">
        <v>404</v>
      </c>
    </row>
    <row r="76" spans="1:25" x14ac:dyDescent="0.35">
      <c r="A76" s="1" t="s">
        <v>1791</v>
      </c>
      <c r="B76" s="37">
        <v>2015</v>
      </c>
      <c r="C76" s="1" t="s">
        <v>266</v>
      </c>
      <c r="D76" s="1" t="s">
        <v>380</v>
      </c>
      <c r="E76" s="1" t="s">
        <v>381</v>
      </c>
      <c r="F76" s="1" t="s">
        <v>378</v>
      </c>
      <c r="G76" s="1" t="s">
        <v>379</v>
      </c>
      <c r="H76" s="1" t="s">
        <v>280</v>
      </c>
      <c r="I76" s="1" t="s">
        <v>1715</v>
      </c>
      <c r="J76" s="1" t="s">
        <v>283</v>
      </c>
      <c r="K76" s="2">
        <v>0.13600000000000001</v>
      </c>
      <c r="L76" s="1" t="s">
        <v>1710</v>
      </c>
      <c r="M76" s="2">
        <v>4.32</v>
      </c>
      <c r="N76" s="1">
        <v>31.76</v>
      </c>
      <c r="O76" s="1" t="s">
        <v>1711</v>
      </c>
      <c r="P76" s="1" t="s">
        <v>1712</v>
      </c>
      <c r="Q76" s="1" t="s">
        <v>257</v>
      </c>
      <c r="R76" s="1" t="s">
        <v>277</v>
      </c>
      <c r="S76" s="1" t="s">
        <v>287</v>
      </c>
      <c r="T76" s="5">
        <v>4.6300000000000001E-2</v>
      </c>
      <c r="U76" s="5">
        <v>0.60419999999999996</v>
      </c>
      <c r="V76" s="5">
        <v>0.34949999999999998</v>
      </c>
      <c r="W76" s="5">
        <v>1.1599999999999999E-2</v>
      </c>
      <c r="X76" s="5">
        <v>1.3899999999999999E-2</v>
      </c>
      <c r="Y76" s="1" t="s">
        <v>404</v>
      </c>
    </row>
    <row r="77" spans="1:25" x14ac:dyDescent="0.35">
      <c r="A77" s="1" t="s">
        <v>1792</v>
      </c>
      <c r="B77" s="37">
        <v>2013</v>
      </c>
      <c r="C77" s="1" t="s">
        <v>266</v>
      </c>
      <c r="D77" s="1" t="s">
        <v>384</v>
      </c>
      <c r="E77" s="1" t="s">
        <v>276</v>
      </c>
      <c r="F77" s="1" t="s">
        <v>382</v>
      </c>
      <c r="G77" s="1" t="s">
        <v>383</v>
      </c>
      <c r="H77" s="1" t="s">
        <v>259</v>
      </c>
      <c r="I77" s="1" t="s">
        <v>260</v>
      </c>
      <c r="J77" s="1" t="s">
        <v>262</v>
      </c>
      <c r="K77" s="2">
        <v>1000</v>
      </c>
      <c r="L77" s="1" t="s">
        <v>1722</v>
      </c>
      <c r="M77" s="2">
        <v>650</v>
      </c>
      <c r="N77" s="1">
        <v>0.65</v>
      </c>
      <c r="O77" s="1" t="s">
        <v>305</v>
      </c>
      <c r="P77" s="1" t="s">
        <v>1712</v>
      </c>
      <c r="Q77" s="1" t="s">
        <v>257</v>
      </c>
      <c r="R77" s="1" t="s">
        <v>277</v>
      </c>
      <c r="S77" s="1" t="s">
        <v>287</v>
      </c>
      <c r="T77" s="5">
        <v>0.46150000000000002</v>
      </c>
      <c r="U77" s="5">
        <v>0.53849999999999998</v>
      </c>
      <c r="V77" s="5">
        <v>0</v>
      </c>
      <c r="W77" s="1" t="s">
        <v>1717</v>
      </c>
      <c r="X77" s="1" t="s">
        <v>1713</v>
      </c>
      <c r="Y77" s="1" t="s">
        <v>404</v>
      </c>
    </row>
    <row r="78" spans="1:25" x14ac:dyDescent="0.35">
      <c r="A78" s="1" t="s">
        <v>1793</v>
      </c>
      <c r="B78" s="37">
        <v>2014</v>
      </c>
      <c r="C78" s="1" t="s">
        <v>287</v>
      </c>
      <c r="D78" s="1" t="s">
        <v>385</v>
      </c>
      <c r="E78" s="1" t="s">
        <v>386</v>
      </c>
      <c r="F78" s="1" t="s">
        <v>382</v>
      </c>
      <c r="G78" s="1" t="s">
        <v>383</v>
      </c>
      <c r="H78" s="1" t="s">
        <v>259</v>
      </c>
      <c r="I78" s="1" t="s">
        <v>260</v>
      </c>
      <c r="J78" s="1" t="s">
        <v>262</v>
      </c>
      <c r="K78" s="2">
        <v>1000</v>
      </c>
      <c r="L78" s="1" t="s">
        <v>1722</v>
      </c>
      <c r="M78" s="2">
        <v>650</v>
      </c>
      <c r="N78" s="1">
        <v>0.65</v>
      </c>
      <c r="O78" s="1" t="s">
        <v>305</v>
      </c>
      <c r="P78" s="5">
        <v>0.05</v>
      </c>
      <c r="Q78" s="1" t="s">
        <v>257</v>
      </c>
      <c r="R78" s="1" t="s">
        <v>358</v>
      </c>
      <c r="S78" s="1" t="s">
        <v>1723</v>
      </c>
      <c r="T78" s="1" t="s">
        <v>1723</v>
      </c>
      <c r="U78" s="1" t="s">
        <v>1723</v>
      </c>
      <c r="V78" s="1" t="s">
        <v>1723</v>
      </c>
      <c r="W78" s="1" t="s">
        <v>1723</v>
      </c>
      <c r="X78" s="1" t="s">
        <v>1723</v>
      </c>
      <c r="Y78" s="1" t="s">
        <v>404</v>
      </c>
    </row>
    <row r="79" spans="1:25" x14ac:dyDescent="0.35">
      <c r="A79" s="1" t="s">
        <v>1794</v>
      </c>
      <c r="B79" s="37">
        <v>2016</v>
      </c>
      <c r="C79" s="1" t="s">
        <v>287</v>
      </c>
      <c r="D79" s="1" t="s">
        <v>385</v>
      </c>
      <c r="E79" s="1" t="s">
        <v>388</v>
      </c>
      <c r="F79" s="1" t="s">
        <v>382</v>
      </c>
      <c r="G79" s="1" t="s">
        <v>383</v>
      </c>
      <c r="H79" s="1" t="s">
        <v>259</v>
      </c>
      <c r="I79" s="1" t="s">
        <v>387</v>
      </c>
      <c r="J79" s="1" t="s">
        <v>262</v>
      </c>
      <c r="K79" s="2">
        <v>1000</v>
      </c>
      <c r="L79" s="1" t="s">
        <v>1722</v>
      </c>
      <c r="M79" s="2">
        <v>650</v>
      </c>
      <c r="N79" s="1">
        <v>0.65</v>
      </c>
      <c r="O79" s="1" t="s">
        <v>305</v>
      </c>
      <c r="P79" s="1" t="s">
        <v>1712</v>
      </c>
      <c r="Q79" s="1" t="s">
        <v>257</v>
      </c>
      <c r="R79" s="1" t="s">
        <v>265</v>
      </c>
      <c r="S79" s="1" t="s">
        <v>1723</v>
      </c>
      <c r="T79" s="1" t="s">
        <v>1723</v>
      </c>
      <c r="U79" s="1" t="s">
        <v>1723</v>
      </c>
      <c r="V79" s="1" t="s">
        <v>1723</v>
      </c>
      <c r="W79" s="1" t="s">
        <v>1723</v>
      </c>
      <c r="X79" s="1" t="s">
        <v>1723</v>
      </c>
      <c r="Y79" s="1" t="s">
        <v>404</v>
      </c>
    </row>
    <row r="80" spans="1:25" x14ac:dyDescent="0.35">
      <c r="A80" s="1" t="s">
        <v>1795</v>
      </c>
      <c r="B80" s="37">
        <v>2013</v>
      </c>
      <c r="C80" s="1" t="s">
        <v>287</v>
      </c>
      <c r="D80" s="1" t="s">
        <v>392</v>
      </c>
      <c r="E80" s="1" t="s">
        <v>276</v>
      </c>
      <c r="F80" s="1" t="s">
        <v>389</v>
      </c>
      <c r="G80" s="1" t="s">
        <v>391</v>
      </c>
      <c r="H80" s="1" t="s">
        <v>291</v>
      </c>
      <c r="I80" s="1" t="s">
        <v>390</v>
      </c>
      <c r="J80" s="1" t="s">
        <v>298</v>
      </c>
      <c r="K80" s="2">
        <v>1500</v>
      </c>
      <c r="L80" s="1" t="s">
        <v>1722</v>
      </c>
      <c r="M80" s="2">
        <v>1750</v>
      </c>
      <c r="N80" s="1">
        <v>1.17</v>
      </c>
      <c r="O80" s="1" t="s">
        <v>354</v>
      </c>
      <c r="P80" s="5">
        <v>0.42</v>
      </c>
      <c r="Q80" s="1" t="s">
        <v>257</v>
      </c>
      <c r="R80" s="1" t="s">
        <v>358</v>
      </c>
      <c r="S80" s="1" t="s">
        <v>1723</v>
      </c>
      <c r="T80" s="1" t="s">
        <v>1723</v>
      </c>
      <c r="U80" s="1" t="s">
        <v>1723</v>
      </c>
      <c r="V80" s="1" t="s">
        <v>1723</v>
      </c>
      <c r="W80" s="1" t="s">
        <v>1723</v>
      </c>
      <c r="X80" s="1" t="s">
        <v>1723</v>
      </c>
      <c r="Y80" s="1" t="s">
        <v>404</v>
      </c>
    </row>
    <row r="81" spans="1:25" x14ac:dyDescent="0.35">
      <c r="A81" s="1" t="s">
        <v>1796</v>
      </c>
      <c r="B81" s="37">
        <v>2016</v>
      </c>
      <c r="C81" s="1" t="s">
        <v>266</v>
      </c>
      <c r="D81" s="1" t="s">
        <v>396</v>
      </c>
      <c r="E81" s="1" t="s">
        <v>2602</v>
      </c>
      <c r="F81" s="1" t="s">
        <v>393</v>
      </c>
      <c r="G81" s="1" t="s">
        <v>395</v>
      </c>
      <c r="H81" s="1" t="s">
        <v>394</v>
      </c>
      <c r="I81" s="1" t="s">
        <v>394</v>
      </c>
      <c r="J81" s="1" t="s">
        <v>283</v>
      </c>
      <c r="K81" s="2">
        <v>0.1</v>
      </c>
      <c r="L81" s="1" t="s">
        <v>1710</v>
      </c>
      <c r="M81" s="2">
        <v>1.7190000000000001</v>
      </c>
      <c r="N81" s="1">
        <v>17.190000000000001</v>
      </c>
      <c r="O81" s="1" t="s">
        <v>354</v>
      </c>
      <c r="P81" s="1" t="s">
        <v>1712</v>
      </c>
      <c r="Q81" s="1" t="s">
        <v>257</v>
      </c>
      <c r="R81" s="1" t="s">
        <v>265</v>
      </c>
      <c r="S81" s="1" t="s">
        <v>266</v>
      </c>
      <c r="T81" s="5">
        <v>0.72389999999999999</v>
      </c>
      <c r="U81" s="5">
        <v>0.27610000000000001</v>
      </c>
      <c r="V81" s="5">
        <v>0</v>
      </c>
      <c r="W81" s="1" t="s">
        <v>1717</v>
      </c>
      <c r="X81" s="1" t="s">
        <v>1713</v>
      </c>
      <c r="Y81" s="1" t="s">
        <v>404</v>
      </c>
    </row>
    <row r="82" spans="1:25" x14ac:dyDescent="0.35">
      <c r="A82" s="1" t="s">
        <v>1797</v>
      </c>
      <c r="B82" s="37">
        <v>2013</v>
      </c>
      <c r="C82" s="1" t="s">
        <v>287</v>
      </c>
      <c r="D82" s="1" t="s">
        <v>400</v>
      </c>
      <c r="E82" s="1" t="s">
        <v>276</v>
      </c>
      <c r="F82" s="1" t="s">
        <v>397</v>
      </c>
      <c r="G82" s="1" t="s">
        <v>261</v>
      </c>
      <c r="H82" s="1" t="s">
        <v>398</v>
      </c>
      <c r="I82" s="1" t="s">
        <v>399</v>
      </c>
      <c r="J82" s="1" t="s">
        <v>283</v>
      </c>
      <c r="K82" s="2">
        <v>9.0718499999999994E-2</v>
      </c>
      <c r="L82" s="1" t="s">
        <v>1710</v>
      </c>
      <c r="M82" s="2">
        <v>1.28</v>
      </c>
      <c r="N82" s="1">
        <v>14.11</v>
      </c>
      <c r="O82" s="1" t="s">
        <v>354</v>
      </c>
      <c r="P82" s="5">
        <v>-0.4</v>
      </c>
      <c r="Q82" s="1" t="s">
        <v>401</v>
      </c>
      <c r="R82" s="1" t="s">
        <v>355</v>
      </c>
      <c r="S82" s="1" t="s">
        <v>1723</v>
      </c>
      <c r="T82" s="1" t="s">
        <v>1723</v>
      </c>
      <c r="U82" s="1" t="s">
        <v>1723</v>
      </c>
      <c r="V82" s="1" t="s">
        <v>1723</v>
      </c>
      <c r="W82" s="1" t="s">
        <v>1723</v>
      </c>
      <c r="X82" s="1" t="s">
        <v>1723</v>
      </c>
      <c r="Y82" s="1" t="s">
        <v>404</v>
      </c>
    </row>
    <row r="83" spans="1:25" x14ac:dyDescent="0.35">
      <c r="A83" s="1" t="s">
        <v>1798</v>
      </c>
      <c r="B83" s="37">
        <v>2014</v>
      </c>
      <c r="C83" s="1" t="s">
        <v>266</v>
      </c>
      <c r="D83" s="1" t="s">
        <v>402</v>
      </c>
      <c r="E83" s="1" t="s">
        <v>403</v>
      </c>
      <c r="F83" s="1" t="s">
        <v>397</v>
      </c>
      <c r="G83" s="1" t="s">
        <v>261</v>
      </c>
      <c r="H83" s="1" t="s">
        <v>398</v>
      </c>
      <c r="I83" s="1" t="s">
        <v>399</v>
      </c>
      <c r="J83" s="1" t="s">
        <v>283</v>
      </c>
      <c r="K83" s="2">
        <v>9.0718499999999994E-2</v>
      </c>
      <c r="L83" s="1" t="s">
        <v>1710</v>
      </c>
      <c r="M83" s="2">
        <v>1.28</v>
      </c>
      <c r="N83" s="1">
        <v>14.11</v>
      </c>
      <c r="O83" s="1" t="s">
        <v>354</v>
      </c>
      <c r="P83" s="1" t="s">
        <v>1712</v>
      </c>
      <c r="Q83" s="1" t="s">
        <v>257</v>
      </c>
      <c r="R83" s="1" t="s">
        <v>265</v>
      </c>
      <c r="S83" s="1" t="s">
        <v>287</v>
      </c>
      <c r="T83" s="5">
        <v>0.4405</v>
      </c>
      <c r="U83" s="5">
        <v>0.1115</v>
      </c>
      <c r="V83" s="5">
        <v>0.44790000000000002</v>
      </c>
      <c r="W83" s="5">
        <v>0.40450000000000003</v>
      </c>
      <c r="X83" s="5">
        <v>4.3499999999999997E-2</v>
      </c>
      <c r="Y83" s="1" t="s">
        <v>404</v>
      </c>
    </row>
    <row r="84" spans="1:25" x14ac:dyDescent="0.35">
      <c r="A84" s="1" t="s">
        <v>1799</v>
      </c>
      <c r="B84" s="37">
        <v>2015</v>
      </c>
      <c r="C84" s="1" t="s">
        <v>266</v>
      </c>
      <c r="D84" s="1" t="s">
        <v>405</v>
      </c>
      <c r="E84" s="1" t="s">
        <v>403</v>
      </c>
      <c r="F84" s="1" t="s">
        <v>397</v>
      </c>
      <c r="G84" s="1" t="s">
        <v>261</v>
      </c>
      <c r="H84" s="1" t="s">
        <v>398</v>
      </c>
      <c r="I84" s="1" t="s">
        <v>1715</v>
      </c>
      <c r="J84" s="1" t="s">
        <v>283</v>
      </c>
      <c r="K84" s="2">
        <v>9.0718499999999994E-2</v>
      </c>
      <c r="L84" s="1" t="s">
        <v>1710</v>
      </c>
      <c r="M84" s="2">
        <v>1.28</v>
      </c>
      <c r="N84" s="1">
        <v>14.11</v>
      </c>
      <c r="O84" s="1" t="s">
        <v>354</v>
      </c>
      <c r="P84" s="1" t="s">
        <v>1712</v>
      </c>
      <c r="Q84" s="1" t="s">
        <v>257</v>
      </c>
      <c r="R84" s="1" t="s">
        <v>265</v>
      </c>
      <c r="S84" s="1" t="s">
        <v>287</v>
      </c>
      <c r="T84" s="5">
        <v>0.4405</v>
      </c>
      <c r="U84" s="5">
        <v>0.1115</v>
      </c>
      <c r="V84" s="5">
        <v>0.44800000000000001</v>
      </c>
      <c r="W84" s="5">
        <v>0.40439999999999998</v>
      </c>
      <c r="X84" s="5">
        <v>4.3499999999999997E-2</v>
      </c>
      <c r="Y84" s="1" t="s">
        <v>404</v>
      </c>
    </row>
    <row r="85" spans="1:25" x14ac:dyDescent="0.35">
      <c r="A85" s="1" t="s">
        <v>1800</v>
      </c>
      <c r="B85" s="37">
        <v>2013</v>
      </c>
      <c r="C85" s="1" t="s">
        <v>266</v>
      </c>
      <c r="D85" s="1" t="s">
        <v>406</v>
      </c>
      <c r="E85" s="1" t="s">
        <v>276</v>
      </c>
      <c r="F85" s="1" t="s">
        <v>397</v>
      </c>
      <c r="G85" s="1" t="s">
        <v>261</v>
      </c>
      <c r="H85" s="1" t="s">
        <v>398</v>
      </c>
      <c r="I85" s="1" t="s">
        <v>399</v>
      </c>
      <c r="J85" s="1" t="s">
        <v>283</v>
      </c>
      <c r="K85" s="2">
        <v>8.5000000000000006E-3</v>
      </c>
      <c r="L85" s="1" t="s">
        <v>1710</v>
      </c>
      <c r="M85" s="2">
        <v>2.2850000000000001</v>
      </c>
      <c r="N85" s="1">
        <v>268.82</v>
      </c>
      <c r="O85" s="1" t="s">
        <v>354</v>
      </c>
      <c r="P85" s="1" t="s">
        <v>1712</v>
      </c>
      <c r="Q85" s="1" t="s">
        <v>257</v>
      </c>
      <c r="R85" s="1" t="s">
        <v>265</v>
      </c>
      <c r="S85" s="1" t="s">
        <v>287</v>
      </c>
      <c r="T85" s="5">
        <v>0.75539999999999996</v>
      </c>
      <c r="U85" s="5">
        <v>2.2200000000000001E-2</v>
      </c>
      <c r="V85" s="5">
        <v>0.22239999999999999</v>
      </c>
      <c r="W85" s="5">
        <v>0.2747</v>
      </c>
      <c r="X85" s="5">
        <v>2.69E-2</v>
      </c>
      <c r="Y85" s="1" t="s">
        <v>404</v>
      </c>
    </row>
    <row r="86" spans="1:25" x14ac:dyDescent="0.35">
      <c r="A86" s="1" t="s">
        <v>1801</v>
      </c>
      <c r="B86" s="37">
        <v>2014</v>
      </c>
      <c r="C86" s="1" t="s">
        <v>266</v>
      </c>
      <c r="D86" s="1" t="s">
        <v>407</v>
      </c>
      <c r="E86" s="1" t="s">
        <v>408</v>
      </c>
      <c r="F86" s="1" t="s">
        <v>397</v>
      </c>
      <c r="G86" s="1" t="s">
        <v>261</v>
      </c>
      <c r="H86" s="1" t="s">
        <v>398</v>
      </c>
      <c r="I86" s="1" t="s">
        <v>399</v>
      </c>
      <c r="J86" s="1" t="s">
        <v>283</v>
      </c>
      <c r="K86" s="2">
        <v>8.5000000000000006E-3</v>
      </c>
      <c r="L86" s="1" t="s">
        <v>1710</v>
      </c>
      <c r="M86" s="2">
        <v>2.29</v>
      </c>
      <c r="N86" s="1">
        <v>269.41000000000003</v>
      </c>
      <c r="O86" s="1" t="s">
        <v>354</v>
      </c>
      <c r="P86" s="1" t="s">
        <v>1712</v>
      </c>
      <c r="Q86" s="1" t="s">
        <v>257</v>
      </c>
      <c r="R86" s="1" t="s">
        <v>265</v>
      </c>
      <c r="S86" s="1" t="s">
        <v>287</v>
      </c>
      <c r="T86" s="5">
        <v>0.67610000000000003</v>
      </c>
      <c r="U86" s="5">
        <v>2.2200000000000001E-2</v>
      </c>
      <c r="V86" s="5">
        <v>0.30170000000000002</v>
      </c>
      <c r="W86" s="5">
        <v>0.2747</v>
      </c>
      <c r="X86" s="5">
        <v>2.69E-2</v>
      </c>
      <c r="Y86" s="1" t="s">
        <v>404</v>
      </c>
    </row>
    <row r="87" spans="1:25" x14ac:dyDescent="0.35">
      <c r="A87" s="1" t="s">
        <v>1802</v>
      </c>
      <c r="B87" s="37">
        <v>2015</v>
      </c>
      <c r="C87" s="1" t="s">
        <v>266</v>
      </c>
      <c r="D87" s="1" t="s">
        <v>407</v>
      </c>
      <c r="E87" s="1" t="s">
        <v>408</v>
      </c>
      <c r="F87" s="1" t="s">
        <v>397</v>
      </c>
      <c r="G87" s="1" t="s">
        <v>261</v>
      </c>
      <c r="H87" s="1" t="s">
        <v>398</v>
      </c>
      <c r="I87" s="1" t="s">
        <v>1715</v>
      </c>
      <c r="J87" s="1" t="s">
        <v>283</v>
      </c>
      <c r="K87" s="2">
        <v>8.5000000000000006E-3</v>
      </c>
      <c r="L87" s="1" t="s">
        <v>1710</v>
      </c>
      <c r="M87" s="2">
        <v>2.29</v>
      </c>
      <c r="N87" s="1">
        <v>269.41000000000003</v>
      </c>
      <c r="O87" s="1" t="s">
        <v>354</v>
      </c>
      <c r="P87" s="1" t="s">
        <v>1712</v>
      </c>
      <c r="Q87" s="1" t="s">
        <v>257</v>
      </c>
      <c r="R87" s="1" t="s">
        <v>265</v>
      </c>
      <c r="S87" s="1" t="s">
        <v>287</v>
      </c>
      <c r="T87" s="5">
        <v>0.67610000000000003</v>
      </c>
      <c r="U87" s="5">
        <v>2.2200000000000001E-2</v>
      </c>
      <c r="V87" s="5">
        <v>0.30170000000000002</v>
      </c>
      <c r="W87" s="5">
        <v>0.2747</v>
      </c>
      <c r="X87" s="5">
        <v>2.7E-2</v>
      </c>
      <c r="Y87" s="1" t="s">
        <v>404</v>
      </c>
    </row>
    <row r="88" spans="1:25" x14ac:dyDescent="0.35">
      <c r="A88" s="1" t="s">
        <v>1803</v>
      </c>
      <c r="B88" s="37">
        <v>2015</v>
      </c>
      <c r="C88" s="1" t="s">
        <v>266</v>
      </c>
      <c r="D88" s="1" t="s">
        <v>409</v>
      </c>
      <c r="E88" s="1" t="s">
        <v>410</v>
      </c>
      <c r="F88" s="1" t="s">
        <v>397</v>
      </c>
      <c r="G88" s="1" t="s">
        <v>261</v>
      </c>
      <c r="H88" s="1" t="s">
        <v>398</v>
      </c>
      <c r="I88" s="1" t="s">
        <v>1715</v>
      </c>
      <c r="J88" s="1" t="s">
        <v>283</v>
      </c>
      <c r="K88" s="2">
        <v>0.18143699999999999</v>
      </c>
      <c r="L88" s="1" t="s">
        <v>1710</v>
      </c>
      <c r="M88" s="2">
        <v>1.67</v>
      </c>
      <c r="N88" s="1">
        <v>9.1999999999999993</v>
      </c>
      <c r="O88" s="1" t="s">
        <v>354</v>
      </c>
      <c r="P88" s="1" t="s">
        <v>1712</v>
      </c>
      <c r="Q88" s="1" t="s">
        <v>257</v>
      </c>
      <c r="R88" s="1" t="s">
        <v>265</v>
      </c>
      <c r="S88" s="1" t="s">
        <v>287</v>
      </c>
      <c r="T88" s="5">
        <v>0.43719999999999998</v>
      </c>
      <c r="U88" s="5">
        <v>0.17130000000000001</v>
      </c>
      <c r="V88" s="5">
        <v>0.39150000000000001</v>
      </c>
      <c r="W88" s="5">
        <v>0.35560000000000003</v>
      </c>
      <c r="X88" s="5">
        <v>3.5799999999999998E-2</v>
      </c>
      <c r="Y88" s="1" t="s">
        <v>404</v>
      </c>
    </row>
    <row r="89" spans="1:25" x14ac:dyDescent="0.35">
      <c r="A89" s="1" t="s">
        <v>1804</v>
      </c>
      <c r="B89" s="37">
        <v>2016</v>
      </c>
      <c r="C89" s="1" t="s">
        <v>287</v>
      </c>
      <c r="D89" s="1" t="s">
        <v>414</v>
      </c>
      <c r="E89" s="1" t="s">
        <v>415</v>
      </c>
      <c r="F89" s="1" t="s">
        <v>411</v>
      </c>
      <c r="G89" s="1" t="s">
        <v>413</v>
      </c>
      <c r="H89" s="1" t="s">
        <v>291</v>
      </c>
      <c r="I89" s="1" t="s">
        <v>412</v>
      </c>
      <c r="J89" s="1" t="s">
        <v>298</v>
      </c>
      <c r="K89" s="2">
        <v>1</v>
      </c>
      <c r="L89" s="1" t="s">
        <v>1722</v>
      </c>
      <c r="M89" s="2">
        <v>3</v>
      </c>
      <c r="N89" s="1">
        <v>3</v>
      </c>
      <c r="O89" s="1" t="s">
        <v>354</v>
      </c>
      <c r="P89" s="5">
        <v>-1.9599999999999999E-2</v>
      </c>
      <c r="Q89" s="1" t="s">
        <v>416</v>
      </c>
      <c r="R89" s="1" t="s">
        <v>355</v>
      </c>
      <c r="S89" s="1" t="s">
        <v>1723</v>
      </c>
      <c r="T89" s="1" t="s">
        <v>1723</v>
      </c>
      <c r="U89" s="1" t="s">
        <v>1723</v>
      </c>
      <c r="V89" s="1" t="s">
        <v>1723</v>
      </c>
      <c r="W89" s="1" t="s">
        <v>1723</v>
      </c>
      <c r="X89" s="1" t="s">
        <v>1723</v>
      </c>
      <c r="Y89" s="1" t="s">
        <v>404</v>
      </c>
    </row>
    <row r="90" spans="1:25" x14ac:dyDescent="0.35">
      <c r="A90" s="1" t="s">
        <v>1805</v>
      </c>
      <c r="B90" s="37">
        <v>2013</v>
      </c>
      <c r="C90" s="1" t="s">
        <v>287</v>
      </c>
      <c r="D90" s="1" t="s">
        <v>420</v>
      </c>
      <c r="E90" s="1" t="s">
        <v>276</v>
      </c>
      <c r="F90" s="1" t="s">
        <v>417</v>
      </c>
      <c r="G90" s="1" t="s">
        <v>383</v>
      </c>
      <c r="H90" s="1" t="s">
        <v>418</v>
      </c>
      <c r="I90" s="1" t="s">
        <v>419</v>
      </c>
      <c r="J90" s="1" t="s">
        <v>303</v>
      </c>
      <c r="K90" s="2">
        <v>2.3199999999999998</v>
      </c>
      <c r="L90" s="1" t="s">
        <v>1710</v>
      </c>
      <c r="M90" s="2">
        <v>320</v>
      </c>
      <c r="N90" s="1">
        <v>137.93</v>
      </c>
      <c r="O90" s="1" t="s">
        <v>286</v>
      </c>
      <c r="P90" s="1" t="s">
        <v>1712</v>
      </c>
      <c r="Q90" s="1" t="s">
        <v>257</v>
      </c>
      <c r="R90" s="1" t="s">
        <v>265</v>
      </c>
      <c r="S90" s="1" t="s">
        <v>1723</v>
      </c>
      <c r="T90" s="1" t="s">
        <v>1723</v>
      </c>
      <c r="U90" s="1" t="s">
        <v>1723</v>
      </c>
      <c r="V90" s="1" t="s">
        <v>1723</v>
      </c>
      <c r="W90" s="1" t="s">
        <v>1723</v>
      </c>
      <c r="X90" s="1" t="s">
        <v>1723</v>
      </c>
      <c r="Y90" s="1" t="s">
        <v>404</v>
      </c>
    </row>
    <row r="91" spans="1:25" x14ac:dyDescent="0.35">
      <c r="A91" s="1" t="s">
        <v>1806</v>
      </c>
      <c r="B91" s="37">
        <v>2013</v>
      </c>
      <c r="C91" s="1" t="s">
        <v>287</v>
      </c>
      <c r="D91" s="1" t="s">
        <v>421</v>
      </c>
      <c r="E91" s="1" t="s">
        <v>276</v>
      </c>
      <c r="F91" s="1" t="s">
        <v>417</v>
      </c>
      <c r="G91" s="1" t="s">
        <v>383</v>
      </c>
      <c r="H91" s="1" t="s">
        <v>418</v>
      </c>
      <c r="I91" s="1" t="s">
        <v>419</v>
      </c>
      <c r="J91" s="1" t="s">
        <v>303</v>
      </c>
      <c r="K91" s="2">
        <v>4.2</v>
      </c>
      <c r="L91" s="1" t="s">
        <v>1710</v>
      </c>
      <c r="M91" s="2">
        <v>20</v>
      </c>
      <c r="N91" s="1">
        <v>4.76</v>
      </c>
      <c r="O91" s="1" t="s">
        <v>286</v>
      </c>
      <c r="P91" s="5">
        <v>-0.03</v>
      </c>
      <c r="Q91" s="1" t="s">
        <v>422</v>
      </c>
      <c r="R91" s="1" t="s">
        <v>355</v>
      </c>
      <c r="S91" s="1" t="s">
        <v>1723</v>
      </c>
      <c r="T91" s="1" t="s">
        <v>1723</v>
      </c>
      <c r="U91" s="1" t="s">
        <v>1723</v>
      </c>
      <c r="V91" s="1" t="s">
        <v>1723</v>
      </c>
      <c r="W91" s="1" t="s">
        <v>1723</v>
      </c>
      <c r="X91" s="1" t="s">
        <v>1723</v>
      </c>
      <c r="Y91" s="1" t="s">
        <v>404</v>
      </c>
    </row>
    <row r="92" spans="1:25" x14ac:dyDescent="0.35">
      <c r="A92" s="1" t="s">
        <v>1807</v>
      </c>
      <c r="B92" s="37">
        <v>2017</v>
      </c>
      <c r="C92" s="1" t="s">
        <v>266</v>
      </c>
      <c r="D92" s="1" t="s">
        <v>424</v>
      </c>
      <c r="E92" s="1" t="s">
        <v>292</v>
      </c>
      <c r="F92" s="1" t="s">
        <v>423</v>
      </c>
      <c r="G92" s="1" t="s">
        <v>282</v>
      </c>
      <c r="H92" s="1" t="s">
        <v>291</v>
      </c>
      <c r="I92" s="1" t="s">
        <v>292</v>
      </c>
      <c r="J92" s="1" t="s">
        <v>292</v>
      </c>
      <c r="K92" s="2">
        <v>500</v>
      </c>
      <c r="L92" s="1" t="s">
        <v>1722</v>
      </c>
      <c r="M92" s="2">
        <v>200</v>
      </c>
      <c r="N92" s="1">
        <v>0.4</v>
      </c>
      <c r="O92" s="1" t="s">
        <v>1711</v>
      </c>
      <c r="P92" s="5">
        <v>0.16</v>
      </c>
      <c r="Q92" s="1" t="s">
        <v>257</v>
      </c>
      <c r="R92" s="1" t="s">
        <v>358</v>
      </c>
      <c r="S92" s="1" t="s">
        <v>266</v>
      </c>
      <c r="T92" s="5">
        <v>0.56499999999999995</v>
      </c>
      <c r="U92" s="5">
        <v>0.29930000000000001</v>
      </c>
      <c r="V92" s="5">
        <v>0.13569999999999999</v>
      </c>
      <c r="W92" s="5">
        <v>0.13569999999999999</v>
      </c>
      <c r="X92" s="1" t="s">
        <v>1713</v>
      </c>
      <c r="Y92" s="1" t="s">
        <v>404</v>
      </c>
    </row>
    <row r="93" spans="1:25" x14ac:dyDescent="0.35">
      <c r="A93" s="1" t="s">
        <v>1808</v>
      </c>
      <c r="B93" s="37">
        <v>2017</v>
      </c>
      <c r="C93" s="1" t="s">
        <v>266</v>
      </c>
      <c r="D93" s="1" t="s">
        <v>425</v>
      </c>
      <c r="E93" s="1" t="s">
        <v>292</v>
      </c>
      <c r="F93" s="1" t="s">
        <v>423</v>
      </c>
      <c r="G93" s="1" t="s">
        <v>282</v>
      </c>
      <c r="H93" s="1" t="s">
        <v>291</v>
      </c>
      <c r="I93" s="1" t="s">
        <v>292</v>
      </c>
      <c r="J93" s="1" t="s">
        <v>292</v>
      </c>
      <c r="K93" s="2">
        <v>20</v>
      </c>
      <c r="L93" s="1" t="s">
        <v>1722</v>
      </c>
      <c r="M93" s="2">
        <v>71</v>
      </c>
      <c r="N93" s="1">
        <v>3.55</v>
      </c>
      <c r="O93" s="1" t="s">
        <v>1711</v>
      </c>
      <c r="P93" s="5">
        <v>0.11</v>
      </c>
      <c r="Q93" s="1" t="s">
        <v>257</v>
      </c>
      <c r="R93" s="1" t="s">
        <v>358</v>
      </c>
      <c r="S93" s="1" t="s">
        <v>266</v>
      </c>
      <c r="T93" s="5">
        <v>0.64439999999999997</v>
      </c>
      <c r="U93" s="5">
        <v>0.34129999999999999</v>
      </c>
      <c r="V93" s="5">
        <v>1.43E-2</v>
      </c>
      <c r="W93" s="5">
        <v>1.43E-2</v>
      </c>
      <c r="X93" s="1" t="s">
        <v>1713</v>
      </c>
      <c r="Y93" s="1" t="s">
        <v>404</v>
      </c>
    </row>
    <row r="94" spans="1:25" x14ac:dyDescent="0.35">
      <c r="A94" s="1" t="s">
        <v>1809</v>
      </c>
      <c r="B94" s="37">
        <v>2017</v>
      </c>
      <c r="C94" s="1" t="s">
        <v>266</v>
      </c>
      <c r="D94" s="1" t="s">
        <v>426</v>
      </c>
      <c r="E94" s="1" t="s">
        <v>292</v>
      </c>
      <c r="F94" s="1" t="s">
        <v>423</v>
      </c>
      <c r="G94" s="1" t="s">
        <v>282</v>
      </c>
      <c r="H94" s="1" t="s">
        <v>291</v>
      </c>
      <c r="I94" s="1" t="s">
        <v>292</v>
      </c>
      <c r="J94" s="1" t="s">
        <v>292</v>
      </c>
      <c r="K94" s="2">
        <v>20</v>
      </c>
      <c r="L94" s="1" t="s">
        <v>1722</v>
      </c>
      <c r="M94" s="2">
        <v>4</v>
      </c>
      <c r="N94" s="1">
        <v>0.2</v>
      </c>
      <c r="O94" s="1" t="s">
        <v>1711</v>
      </c>
      <c r="P94" s="5">
        <v>2E-3</v>
      </c>
      <c r="Q94" s="1" t="s">
        <v>257</v>
      </c>
      <c r="R94" s="1" t="s">
        <v>358</v>
      </c>
      <c r="S94" s="1" t="s">
        <v>266</v>
      </c>
      <c r="T94" s="5">
        <v>0.6522</v>
      </c>
      <c r="U94" s="5">
        <v>0.34539999999999998</v>
      </c>
      <c r="V94" s="5">
        <v>2.3999999999999998E-3</v>
      </c>
      <c r="W94" s="5">
        <v>2.3999999999999998E-3</v>
      </c>
      <c r="X94" s="1" t="s">
        <v>1713</v>
      </c>
      <c r="Y94" s="1" t="s">
        <v>404</v>
      </c>
    </row>
    <row r="95" spans="1:25" x14ac:dyDescent="0.35">
      <c r="A95" s="1" t="s">
        <v>1810</v>
      </c>
      <c r="B95" s="37">
        <v>2017</v>
      </c>
      <c r="C95" s="1" t="s">
        <v>266</v>
      </c>
      <c r="D95" s="1" t="s">
        <v>427</v>
      </c>
      <c r="E95" s="1" t="s">
        <v>292</v>
      </c>
      <c r="F95" s="1" t="s">
        <v>423</v>
      </c>
      <c r="G95" s="1" t="s">
        <v>282</v>
      </c>
      <c r="H95" s="1" t="s">
        <v>291</v>
      </c>
      <c r="I95" s="1" t="s">
        <v>292</v>
      </c>
      <c r="J95" s="1" t="s">
        <v>292</v>
      </c>
      <c r="K95" s="2">
        <v>9</v>
      </c>
      <c r="L95" s="1" t="s">
        <v>1722</v>
      </c>
      <c r="M95" s="2">
        <v>8</v>
      </c>
      <c r="N95" s="1">
        <v>0.89</v>
      </c>
      <c r="O95" s="1" t="s">
        <v>1711</v>
      </c>
      <c r="P95" s="5">
        <v>-0.02</v>
      </c>
      <c r="Q95" s="1" t="s">
        <v>257</v>
      </c>
      <c r="R95" s="1" t="s">
        <v>358</v>
      </c>
      <c r="S95" s="1" t="s">
        <v>266</v>
      </c>
      <c r="T95" s="5">
        <v>0.63680000000000003</v>
      </c>
      <c r="U95" s="5">
        <v>0.33729999999999999</v>
      </c>
      <c r="V95" s="5">
        <v>2.5999999999999999E-2</v>
      </c>
      <c r="W95" s="5">
        <v>2.5999999999999999E-2</v>
      </c>
      <c r="X95" s="1" t="s">
        <v>1713</v>
      </c>
      <c r="Y95" s="1" t="s">
        <v>404</v>
      </c>
    </row>
    <row r="96" spans="1:25" x14ac:dyDescent="0.35">
      <c r="A96" s="1" t="s">
        <v>1811</v>
      </c>
      <c r="B96" s="37">
        <v>2017</v>
      </c>
      <c r="C96" s="1" t="s">
        <v>266</v>
      </c>
      <c r="D96" s="1" t="s">
        <v>428</v>
      </c>
      <c r="E96" s="1" t="s">
        <v>292</v>
      </c>
      <c r="F96" s="1" t="s">
        <v>423</v>
      </c>
      <c r="G96" s="1" t="s">
        <v>282</v>
      </c>
      <c r="H96" s="1" t="s">
        <v>291</v>
      </c>
      <c r="I96" s="1" t="s">
        <v>292</v>
      </c>
      <c r="J96" s="1" t="s">
        <v>292</v>
      </c>
      <c r="K96" s="2">
        <v>25</v>
      </c>
      <c r="L96" s="1" t="s">
        <v>1722</v>
      </c>
      <c r="M96" s="2">
        <v>42</v>
      </c>
      <c r="N96" s="1">
        <v>1.68</v>
      </c>
      <c r="O96" s="1" t="s">
        <v>1711</v>
      </c>
      <c r="P96" s="5">
        <v>-4.0000000000000001E-3</v>
      </c>
      <c r="Q96" s="1" t="s">
        <v>257</v>
      </c>
      <c r="R96" s="1" t="s">
        <v>358</v>
      </c>
      <c r="S96" s="1" t="s">
        <v>266</v>
      </c>
      <c r="T96" s="5">
        <v>0.63819999999999999</v>
      </c>
      <c r="U96" s="5">
        <v>0.33800000000000002</v>
      </c>
      <c r="V96" s="5">
        <v>2.3800000000000002E-2</v>
      </c>
      <c r="W96" s="5">
        <v>2.3800000000000002E-2</v>
      </c>
      <c r="X96" s="1" t="s">
        <v>1713</v>
      </c>
      <c r="Y96" s="1" t="s">
        <v>404</v>
      </c>
    </row>
    <row r="97" spans="1:25" x14ac:dyDescent="0.35">
      <c r="A97" s="1" t="s">
        <v>1812</v>
      </c>
      <c r="B97" s="37">
        <v>2017</v>
      </c>
      <c r="C97" s="1" t="s">
        <v>287</v>
      </c>
      <c r="D97" s="1" t="s">
        <v>429</v>
      </c>
      <c r="E97" s="1" t="s">
        <v>430</v>
      </c>
      <c r="F97" s="1" t="s">
        <v>423</v>
      </c>
      <c r="G97" s="1" t="s">
        <v>282</v>
      </c>
      <c r="H97" s="1" t="s">
        <v>291</v>
      </c>
      <c r="I97" s="1" t="s">
        <v>292</v>
      </c>
      <c r="J97" s="1" t="s">
        <v>292</v>
      </c>
      <c r="K97" s="2">
        <v>17736</v>
      </c>
      <c r="L97" s="1" t="s">
        <v>1722</v>
      </c>
      <c r="M97" s="2">
        <v>6469</v>
      </c>
      <c r="N97" s="1">
        <v>0.36</v>
      </c>
      <c r="O97" s="1" t="s">
        <v>1711</v>
      </c>
      <c r="P97" s="5">
        <v>-0.11</v>
      </c>
      <c r="Q97" s="1" t="s">
        <v>431</v>
      </c>
      <c r="R97" s="1" t="s">
        <v>355</v>
      </c>
      <c r="S97" s="1" t="s">
        <v>1723</v>
      </c>
      <c r="T97" s="1" t="s">
        <v>1723</v>
      </c>
      <c r="U97" s="1" t="s">
        <v>1723</v>
      </c>
      <c r="V97" s="1" t="s">
        <v>1723</v>
      </c>
      <c r="W97" s="1" t="s">
        <v>1723</v>
      </c>
      <c r="X97" s="1" t="s">
        <v>1723</v>
      </c>
      <c r="Y97" s="1" t="s">
        <v>432</v>
      </c>
    </row>
    <row r="98" spans="1:25" x14ac:dyDescent="0.35">
      <c r="A98" s="1" t="s">
        <v>1813</v>
      </c>
      <c r="B98" s="37">
        <v>2017</v>
      </c>
      <c r="C98" s="1" t="s">
        <v>266</v>
      </c>
      <c r="D98" s="1" t="s">
        <v>433</v>
      </c>
      <c r="E98" s="1" t="s">
        <v>430</v>
      </c>
      <c r="F98" s="1" t="s">
        <v>423</v>
      </c>
      <c r="G98" s="1" t="s">
        <v>282</v>
      </c>
      <c r="H98" s="1" t="s">
        <v>291</v>
      </c>
      <c r="I98" s="1" t="s">
        <v>292</v>
      </c>
      <c r="J98" s="1" t="s">
        <v>292</v>
      </c>
      <c r="K98" s="2">
        <v>160</v>
      </c>
      <c r="L98" s="1" t="s">
        <v>1722</v>
      </c>
      <c r="M98" s="2">
        <v>139</v>
      </c>
      <c r="N98" s="1">
        <v>0.87</v>
      </c>
      <c r="O98" s="1" t="s">
        <v>1711</v>
      </c>
      <c r="P98" s="5">
        <v>-0.01</v>
      </c>
      <c r="Q98" s="1" t="s">
        <v>434</v>
      </c>
      <c r="R98" s="1" t="s">
        <v>355</v>
      </c>
      <c r="S98" s="1" t="s">
        <v>266</v>
      </c>
      <c r="T98" s="5">
        <v>7.1300000000000002E-2</v>
      </c>
      <c r="U98" s="5">
        <v>3.7699999999999997E-2</v>
      </c>
      <c r="V98" s="5">
        <v>0.89100000000000001</v>
      </c>
      <c r="W98" s="5">
        <v>0.89100000000000001</v>
      </c>
      <c r="X98" s="1" t="s">
        <v>1713</v>
      </c>
      <c r="Y98" s="1" t="s">
        <v>432</v>
      </c>
    </row>
    <row r="99" spans="1:25" x14ac:dyDescent="0.35">
      <c r="A99" s="1" t="s">
        <v>1814</v>
      </c>
      <c r="B99" s="37">
        <v>2017</v>
      </c>
      <c r="C99" s="1" t="s">
        <v>266</v>
      </c>
      <c r="D99" s="1" t="s">
        <v>435</v>
      </c>
      <c r="E99" s="1" t="s">
        <v>292</v>
      </c>
      <c r="F99" s="1" t="s">
        <v>423</v>
      </c>
      <c r="G99" s="1" t="s">
        <v>282</v>
      </c>
      <c r="H99" s="1" t="s">
        <v>291</v>
      </c>
      <c r="I99" s="1" t="s">
        <v>292</v>
      </c>
      <c r="J99" s="1" t="s">
        <v>292</v>
      </c>
      <c r="K99" s="2">
        <v>12000</v>
      </c>
      <c r="L99" s="1" t="s">
        <v>1722</v>
      </c>
      <c r="M99" s="2">
        <v>99075</v>
      </c>
      <c r="N99" s="1">
        <v>8.26</v>
      </c>
      <c r="O99" s="1" t="s">
        <v>1711</v>
      </c>
      <c r="P99" s="5">
        <v>0.15</v>
      </c>
      <c r="Q99" s="1" t="s">
        <v>257</v>
      </c>
      <c r="R99" s="1" t="s">
        <v>358</v>
      </c>
      <c r="S99" s="1" t="s">
        <v>266</v>
      </c>
      <c r="T99" s="5">
        <v>0.64949999999999997</v>
      </c>
      <c r="U99" s="5">
        <v>0.34399999999999997</v>
      </c>
      <c r="V99" s="5">
        <v>6.6E-3</v>
      </c>
      <c r="W99" s="5">
        <v>6.6E-3</v>
      </c>
      <c r="X99" s="1" t="s">
        <v>1713</v>
      </c>
      <c r="Y99" s="1" t="s">
        <v>404</v>
      </c>
    </row>
    <row r="100" spans="1:25" x14ac:dyDescent="0.35">
      <c r="A100" s="1" t="s">
        <v>1815</v>
      </c>
      <c r="B100" s="37">
        <v>2017</v>
      </c>
      <c r="C100" s="1" t="s">
        <v>287</v>
      </c>
      <c r="D100" s="1" t="s">
        <v>438</v>
      </c>
      <c r="E100" s="1" t="s">
        <v>439</v>
      </c>
      <c r="F100" s="1" t="s">
        <v>436</v>
      </c>
      <c r="G100" s="1" t="s">
        <v>282</v>
      </c>
      <c r="H100" s="1" t="s">
        <v>272</v>
      </c>
      <c r="I100" s="1" t="s">
        <v>437</v>
      </c>
      <c r="J100" s="1" t="s">
        <v>274</v>
      </c>
      <c r="K100" s="2">
        <v>20</v>
      </c>
      <c r="L100" s="1" t="s">
        <v>1722</v>
      </c>
      <c r="M100" s="2">
        <v>5.6723999999999997</v>
      </c>
      <c r="N100" s="1">
        <v>0.28000000000000003</v>
      </c>
      <c r="O100" s="1" t="s">
        <v>440</v>
      </c>
      <c r="P100" s="1" t="s">
        <v>1712</v>
      </c>
      <c r="Q100" s="1" t="s">
        <v>257</v>
      </c>
      <c r="R100" s="1" t="s">
        <v>265</v>
      </c>
      <c r="S100" s="1" t="s">
        <v>1723</v>
      </c>
      <c r="T100" s="1" t="s">
        <v>1723</v>
      </c>
      <c r="U100" s="1" t="s">
        <v>1723</v>
      </c>
      <c r="V100" s="1" t="s">
        <v>1723</v>
      </c>
      <c r="W100" s="1" t="s">
        <v>1723</v>
      </c>
      <c r="X100" s="1" t="s">
        <v>1723</v>
      </c>
      <c r="Y100" s="1" t="s">
        <v>404</v>
      </c>
    </row>
    <row r="101" spans="1:25" x14ac:dyDescent="0.35">
      <c r="A101" s="1" t="s">
        <v>1816</v>
      </c>
      <c r="B101" s="37">
        <v>2013</v>
      </c>
      <c r="C101" s="1" t="s">
        <v>287</v>
      </c>
      <c r="D101" s="1" t="s">
        <v>442</v>
      </c>
      <c r="E101" s="1" t="s">
        <v>442</v>
      </c>
      <c r="F101" s="1" t="s">
        <v>441</v>
      </c>
      <c r="G101" s="1" t="s">
        <v>261</v>
      </c>
      <c r="H101" s="1" t="s">
        <v>259</v>
      </c>
      <c r="I101" s="1" t="s">
        <v>387</v>
      </c>
      <c r="J101" s="1" t="s">
        <v>262</v>
      </c>
      <c r="K101" s="2">
        <v>100</v>
      </c>
      <c r="L101" s="1" t="s">
        <v>1722</v>
      </c>
      <c r="M101" s="2">
        <v>31.37</v>
      </c>
      <c r="N101" s="1">
        <v>0.31</v>
      </c>
      <c r="O101" s="1" t="s">
        <v>286</v>
      </c>
      <c r="P101" s="5">
        <v>-4.8999999999999998E-3</v>
      </c>
      <c r="Q101" s="1" t="s">
        <v>443</v>
      </c>
      <c r="R101" s="1" t="s">
        <v>355</v>
      </c>
      <c r="S101" s="1" t="s">
        <v>1723</v>
      </c>
      <c r="T101" s="1" t="s">
        <v>1723</v>
      </c>
      <c r="U101" s="1" t="s">
        <v>1723</v>
      </c>
      <c r="V101" s="1" t="s">
        <v>1723</v>
      </c>
      <c r="W101" s="1" t="s">
        <v>1723</v>
      </c>
      <c r="X101" s="1" t="s">
        <v>1723</v>
      </c>
      <c r="Y101" s="1" t="s">
        <v>444</v>
      </c>
    </row>
    <row r="102" spans="1:25" x14ac:dyDescent="0.35">
      <c r="A102" s="1" t="s">
        <v>1817</v>
      </c>
      <c r="B102" s="37">
        <v>2013</v>
      </c>
      <c r="C102" s="1" t="s">
        <v>287</v>
      </c>
      <c r="D102" s="1" t="s">
        <v>445</v>
      </c>
      <c r="E102" s="1" t="s">
        <v>276</v>
      </c>
      <c r="F102" s="1" t="s">
        <v>441</v>
      </c>
      <c r="G102" s="1" t="s">
        <v>261</v>
      </c>
      <c r="H102" s="1" t="s">
        <v>259</v>
      </c>
      <c r="I102" s="1" t="s">
        <v>387</v>
      </c>
      <c r="J102" s="1" t="s">
        <v>262</v>
      </c>
      <c r="K102" s="2">
        <v>12.029</v>
      </c>
      <c r="L102" s="1" t="s">
        <v>1710</v>
      </c>
      <c r="M102" s="2">
        <v>3.02</v>
      </c>
      <c r="N102" s="1">
        <v>0.25</v>
      </c>
      <c r="O102" s="1" t="s">
        <v>286</v>
      </c>
      <c r="P102" s="5">
        <v>-8.8000000000000005E-3</v>
      </c>
      <c r="Q102" s="1" t="s">
        <v>446</v>
      </c>
      <c r="R102" s="1" t="s">
        <v>355</v>
      </c>
      <c r="S102" s="1" t="s">
        <v>1723</v>
      </c>
      <c r="T102" s="1" t="s">
        <v>1723</v>
      </c>
      <c r="U102" s="1" t="s">
        <v>1723</v>
      </c>
      <c r="V102" s="1" t="s">
        <v>1723</v>
      </c>
      <c r="W102" s="1" t="s">
        <v>1723</v>
      </c>
      <c r="X102" s="1" t="s">
        <v>1723</v>
      </c>
      <c r="Y102" s="1" t="s">
        <v>447</v>
      </c>
    </row>
    <row r="103" spans="1:25" x14ac:dyDescent="0.35">
      <c r="A103" s="1" t="s">
        <v>1818</v>
      </c>
      <c r="B103" s="37">
        <v>2014</v>
      </c>
      <c r="C103" s="1" t="s">
        <v>287</v>
      </c>
      <c r="D103" s="1" t="s">
        <v>445</v>
      </c>
      <c r="E103" s="1" t="s">
        <v>448</v>
      </c>
      <c r="F103" s="1" t="s">
        <v>441</v>
      </c>
      <c r="G103" s="1" t="s">
        <v>261</v>
      </c>
      <c r="H103" s="1" t="s">
        <v>259</v>
      </c>
      <c r="I103" s="1" t="s">
        <v>387</v>
      </c>
      <c r="J103" s="1" t="s">
        <v>262</v>
      </c>
      <c r="K103" s="2">
        <v>12.029</v>
      </c>
      <c r="L103" s="1" t="s">
        <v>1710</v>
      </c>
      <c r="M103" s="2">
        <v>3.07</v>
      </c>
      <c r="N103" s="1">
        <v>0.26</v>
      </c>
      <c r="O103" s="1" t="s">
        <v>1711</v>
      </c>
      <c r="P103" s="5">
        <v>-5.4999999999999997E-3</v>
      </c>
      <c r="Q103" s="1" t="s">
        <v>449</v>
      </c>
      <c r="R103" s="1" t="s">
        <v>355</v>
      </c>
      <c r="S103" s="1" t="s">
        <v>1723</v>
      </c>
      <c r="T103" s="1" t="s">
        <v>1723</v>
      </c>
      <c r="U103" s="1" t="s">
        <v>1723</v>
      </c>
      <c r="V103" s="1" t="s">
        <v>1723</v>
      </c>
      <c r="W103" s="1" t="s">
        <v>1723</v>
      </c>
      <c r="X103" s="1" t="s">
        <v>1723</v>
      </c>
      <c r="Y103" s="1" t="s">
        <v>450</v>
      </c>
    </row>
    <row r="104" spans="1:25" x14ac:dyDescent="0.35">
      <c r="A104" s="1" t="s">
        <v>1819</v>
      </c>
      <c r="B104" s="37">
        <v>2013</v>
      </c>
      <c r="C104" s="1" t="s">
        <v>287</v>
      </c>
      <c r="D104" s="1" t="s">
        <v>451</v>
      </c>
      <c r="E104" s="1" t="s">
        <v>276</v>
      </c>
      <c r="F104" s="1" t="s">
        <v>441</v>
      </c>
      <c r="G104" s="1" t="s">
        <v>261</v>
      </c>
      <c r="H104" s="1" t="s">
        <v>259</v>
      </c>
      <c r="I104" s="1" t="s">
        <v>387</v>
      </c>
      <c r="J104" s="1" t="s">
        <v>262</v>
      </c>
      <c r="K104" s="2">
        <v>15.53</v>
      </c>
      <c r="L104" s="1" t="s">
        <v>1710</v>
      </c>
      <c r="M104" s="2">
        <v>2.06</v>
      </c>
      <c r="N104" s="1">
        <v>0.13</v>
      </c>
      <c r="O104" s="1" t="s">
        <v>286</v>
      </c>
      <c r="P104" s="1" t="s">
        <v>1712</v>
      </c>
      <c r="Q104" s="1" t="s">
        <v>257</v>
      </c>
      <c r="R104" s="1" t="s">
        <v>265</v>
      </c>
      <c r="S104" s="1" t="s">
        <v>1723</v>
      </c>
      <c r="T104" s="1" t="s">
        <v>1723</v>
      </c>
      <c r="U104" s="1" t="s">
        <v>1723</v>
      </c>
      <c r="V104" s="1" t="s">
        <v>1723</v>
      </c>
      <c r="W104" s="1" t="s">
        <v>1723</v>
      </c>
      <c r="X104" s="1" t="s">
        <v>1723</v>
      </c>
      <c r="Y104" s="1" t="s">
        <v>452</v>
      </c>
    </row>
    <row r="105" spans="1:25" x14ac:dyDescent="0.35">
      <c r="A105" s="1" t="s">
        <v>1820</v>
      </c>
      <c r="B105" s="37">
        <v>2014</v>
      </c>
      <c r="C105" s="1" t="s">
        <v>287</v>
      </c>
      <c r="D105" s="1" t="s">
        <v>451</v>
      </c>
      <c r="E105" s="1" t="s">
        <v>453</v>
      </c>
      <c r="F105" s="1" t="s">
        <v>441</v>
      </c>
      <c r="G105" s="1" t="s">
        <v>261</v>
      </c>
      <c r="H105" s="1" t="s">
        <v>259</v>
      </c>
      <c r="I105" s="1" t="s">
        <v>387</v>
      </c>
      <c r="J105" s="1" t="s">
        <v>262</v>
      </c>
      <c r="K105" s="2">
        <v>15.53</v>
      </c>
      <c r="L105" s="1" t="s">
        <v>1710</v>
      </c>
      <c r="M105" s="2">
        <v>2.0518999999999998</v>
      </c>
      <c r="N105" s="1">
        <v>0.13</v>
      </c>
      <c r="O105" s="1" t="s">
        <v>286</v>
      </c>
      <c r="P105" s="5">
        <v>-1.0699999999999999E-2</v>
      </c>
      <c r="Q105" s="1" t="s">
        <v>449</v>
      </c>
      <c r="R105" s="1" t="s">
        <v>355</v>
      </c>
      <c r="S105" s="1" t="s">
        <v>1723</v>
      </c>
      <c r="T105" s="1" t="s">
        <v>1723</v>
      </c>
      <c r="U105" s="1" t="s">
        <v>1723</v>
      </c>
      <c r="V105" s="1" t="s">
        <v>1723</v>
      </c>
      <c r="W105" s="1" t="s">
        <v>1723</v>
      </c>
      <c r="X105" s="1" t="s">
        <v>1723</v>
      </c>
      <c r="Y105" s="1" t="s">
        <v>452</v>
      </c>
    </row>
    <row r="106" spans="1:25" x14ac:dyDescent="0.35">
      <c r="A106" s="1" t="s">
        <v>1821</v>
      </c>
      <c r="B106" s="37">
        <v>2014</v>
      </c>
      <c r="C106" s="1" t="s">
        <v>266</v>
      </c>
      <c r="D106" s="1" t="s">
        <v>454</v>
      </c>
      <c r="E106" s="1" t="s">
        <v>455</v>
      </c>
      <c r="F106" s="1" t="s">
        <v>441</v>
      </c>
      <c r="G106" s="1" t="s">
        <v>261</v>
      </c>
      <c r="H106" s="1" t="s">
        <v>259</v>
      </c>
      <c r="I106" s="1" t="s">
        <v>387</v>
      </c>
      <c r="J106" s="1" t="s">
        <v>262</v>
      </c>
      <c r="K106" s="2">
        <v>13.67</v>
      </c>
      <c r="L106" s="1" t="s">
        <v>1710</v>
      </c>
      <c r="M106" s="2">
        <v>3.7320000000000002</v>
      </c>
      <c r="N106" s="1">
        <v>0.27</v>
      </c>
      <c r="O106" s="1" t="s">
        <v>286</v>
      </c>
      <c r="P106" s="5">
        <v>-8.6E-3</v>
      </c>
      <c r="Q106" s="1" t="s">
        <v>449</v>
      </c>
      <c r="R106" s="1" t="s">
        <v>355</v>
      </c>
      <c r="S106" s="1" t="s">
        <v>287</v>
      </c>
      <c r="T106" s="5">
        <v>0.64929999999999999</v>
      </c>
      <c r="U106" s="5">
        <v>0.2858</v>
      </c>
      <c r="V106" s="5">
        <v>6.4899999999999999E-2</v>
      </c>
      <c r="W106" s="5">
        <v>6.1400000000000003E-2</v>
      </c>
      <c r="X106" s="1" t="s">
        <v>1713</v>
      </c>
      <c r="Y106" s="1" t="s">
        <v>450</v>
      </c>
    </row>
    <row r="107" spans="1:25" x14ac:dyDescent="0.35">
      <c r="A107" s="1" t="s">
        <v>1822</v>
      </c>
      <c r="B107" s="37">
        <v>2015</v>
      </c>
      <c r="C107" s="1" t="s">
        <v>266</v>
      </c>
      <c r="D107" s="1" t="s">
        <v>457</v>
      </c>
      <c r="E107" s="1" t="s">
        <v>458</v>
      </c>
      <c r="F107" s="1" t="s">
        <v>456</v>
      </c>
      <c r="G107" s="1" t="s">
        <v>282</v>
      </c>
      <c r="H107" s="1" t="s">
        <v>280</v>
      </c>
      <c r="I107" s="1" t="s">
        <v>1715</v>
      </c>
      <c r="J107" s="1" t="s">
        <v>283</v>
      </c>
      <c r="K107" s="2">
        <v>19.28</v>
      </c>
      <c r="L107" s="1" t="s">
        <v>1710</v>
      </c>
      <c r="M107" s="2">
        <v>1600</v>
      </c>
      <c r="N107" s="1">
        <v>82.99</v>
      </c>
      <c r="O107" s="1" t="s">
        <v>286</v>
      </c>
      <c r="P107" s="5">
        <v>-0.53</v>
      </c>
      <c r="Q107" s="1" t="s">
        <v>2603</v>
      </c>
      <c r="R107" s="1" t="s">
        <v>355</v>
      </c>
      <c r="S107" s="1" t="s">
        <v>266</v>
      </c>
      <c r="T107" s="5">
        <v>5.3999999999999999E-2</v>
      </c>
      <c r="U107" s="5">
        <v>2.06E-2</v>
      </c>
      <c r="V107" s="5">
        <v>0.9254</v>
      </c>
      <c r="W107" s="5">
        <v>3.3399999999999999E-2</v>
      </c>
      <c r="X107" s="5">
        <v>1.1999999999999999E-3</v>
      </c>
      <c r="Y107" s="1" t="s">
        <v>404</v>
      </c>
    </row>
    <row r="108" spans="1:25" x14ac:dyDescent="0.35">
      <c r="A108" s="1" t="s">
        <v>1823</v>
      </c>
      <c r="B108" s="37">
        <v>2015</v>
      </c>
      <c r="C108" s="1" t="s">
        <v>287</v>
      </c>
      <c r="D108" s="1" t="s">
        <v>459</v>
      </c>
      <c r="E108" s="1" t="s">
        <v>458</v>
      </c>
      <c r="F108" s="1" t="s">
        <v>456</v>
      </c>
      <c r="G108" s="1" t="s">
        <v>282</v>
      </c>
      <c r="H108" s="1" t="s">
        <v>280</v>
      </c>
      <c r="I108" s="1" t="s">
        <v>1715</v>
      </c>
      <c r="J108" s="1" t="s">
        <v>283</v>
      </c>
      <c r="K108" s="2">
        <v>0.81599999999999995</v>
      </c>
      <c r="L108" s="1" t="s">
        <v>1710</v>
      </c>
      <c r="M108" s="2">
        <v>56</v>
      </c>
      <c r="N108" s="1">
        <v>68.63</v>
      </c>
      <c r="O108" s="1" t="s">
        <v>286</v>
      </c>
      <c r="P108" s="5">
        <v>-0.3</v>
      </c>
      <c r="Q108" s="1" t="s">
        <v>460</v>
      </c>
      <c r="R108" s="1" t="s">
        <v>355</v>
      </c>
      <c r="S108" s="1" t="s">
        <v>1723</v>
      </c>
      <c r="T108" s="1" t="s">
        <v>1723</v>
      </c>
      <c r="U108" s="1" t="s">
        <v>1723</v>
      </c>
      <c r="V108" s="1" t="s">
        <v>1723</v>
      </c>
      <c r="W108" s="1" t="s">
        <v>1723</v>
      </c>
      <c r="X108" s="1" t="s">
        <v>1723</v>
      </c>
      <c r="Y108" s="1" t="s">
        <v>404</v>
      </c>
    </row>
    <row r="109" spans="1:25" x14ac:dyDescent="0.35">
      <c r="A109" s="1" t="s">
        <v>1824</v>
      </c>
      <c r="B109" s="37">
        <v>2015</v>
      </c>
      <c r="C109" s="1" t="s">
        <v>266</v>
      </c>
      <c r="D109" s="1" t="s">
        <v>461</v>
      </c>
      <c r="E109" s="1" t="s">
        <v>458</v>
      </c>
      <c r="F109" s="1" t="s">
        <v>456</v>
      </c>
      <c r="G109" s="1" t="s">
        <v>282</v>
      </c>
      <c r="H109" s="1" t="s">
        <v>280</v>
      </c>
      <c r="I109" s="1" t="s">
        <v>1715</v>
      </c>
      <c r="J109" s="1" t="s">
        <v>283</v>
      </c>
      <c r="K109" s="2">
        <v>19.28</v>
      </c>
      <c r="L109" s="1" t="s">
        <v>1710</v>
      </c>
      <c r="M109" s="2">
        <v>10273</v>
      </c>
      <c r="N109" s="1">
        <v>532.83000000000004</v>
      </c>
      <c r="O109" s="1" t="s">
        <v>286</v>
      </c>
      <c r="P109" s="5">
        <v>-0.04</v>
      </c>
      <c r="Q109" s="1" t="s">
        <v>460</v>
      </c>
      <c r="R109" s="1" t="s">
        <v>355</v>
      </c>
      <c r="S109" s="1" t="s">
        <v>266</v>
      </c>
      <c r="T109" s="5">
        <v>1.83E-2</v>
      </c>
      <c r="U109" s="5">
        <v>7.0000000000000001E-3</v>
      </c>
      <c r="V109" s="5">
        <v>0.9748</v>
      </c>
      <c r="W109" s="5">
        <v>0</v>
      </c>
      <c r="X109" s="5">
        <v>1E-4</v>
      </c>
      <c r="Y109" s="1" t="s">
        <v>404</v>
      </c>
    </row>
    <row r="110" spans="1:25" x14ac:dyDescent="0.35">
      <c r="A110" s="1" t="s">
        <v>1825</v>
      </c>
      <c r="B110" s="37">
        <v>2013</v>
      </c>
      <c r="C110" s="1" t="s">
        <v>266</v>
      </c>
      <c r="D110" s="1" t="s">
        <v>463</v>
      </c>
      <c r="E110" s="1" t="s">
        <v>463</v>
      </c>
      <c r="F110" s="1" t="s">
        <v>462</v>
      </c>
      <c r="G110" s="1" t="s">
        <v>379</v>
      </c>
      <c r="H110" s="1" t="s">
        <v>259</v>
      </c>
      <c r="I110" s="1" t="s">
        <v>260</v>
      </c>
      <c r="J110" s="1" t="s">
        <v>262</v>
      </c>
      <c r="K110" s="2">
        <v>0.1</v>
      </c>
      <c r="L110" s="1" t="s">
        <v>1722</v>
      </c>
      <c r="M110" s="2">
        <v>7.0000000000000007E-2</v>
      </c>
      <c r="N110" s="1">
        <v>0.7</v>
      </c>
      <c r="O110" s="1" t="s">
        <v>464</v>
      </c>
      <c r="P110" s="1" t="s">
        <v>1712</v>
      </c>
      <c r="Q110" s="1" t="s">
        <v>257</v>
      </c>
      <c r="R110" s="1" t="s">
        <v>265</v>
      </c>
      <c r="S110" s="1" t="s">
        <v>287</v>
      </c>
      <c r="T110" s="5">
        <v>0.24429999999999999</v>
      </c>
      <c r="U110" s="5">
        <v>0.1603</v>
      </c>
      <c r="V110" s="5">
        <v>0.59540000000000004</v>
      </c>
      <c r="W110" s="5">
        <v>4.58E-2</v>
      </c>
      <c r="X110" s="1" t="s">
        <v>1713</v>
      </c>
      <c r="Y110" s="1" t="s">
        <v>404</v>
      </c>
    </row>
    <row r="111" spans="1:25" x14ac:dyDescent="0.35">
      <c r="A111" s="1" t="s">
        <v>1826</v>
      </c>
      <c r="B111" s="37">
        <v>2014</v>
      </c>
      <c r="C111" s="1" t="s">
        <v>287</v>
      </c>
      <c r="D111" s="1" t="s">
        <v>465</v>
      </c>
      <c r="E111" s="1" t="s">
        <v>463</v>
      </c>
      <c r="F111" s="1" t="s">
        <v>462</v>
      </c>
      <c r="G111" s="1" t="s">
        <v>379</v>
      </c>
      <c r="H111" s="1" t="s">
        <v>259</v>
      </c>
      <c r="I111" s="1" t="s">
        <v>260</v>
      </c>
      <c r="J111" s="1" t="s">
        <v>262</v>
      </c>
      <c r="K111" s="2">
        <v>0.1</v>
      </c>
      <c r="L111" s="1" t="s">
        <v>1722</v>
      </c>
      <c r="M111" s="2">
        <v>3.2000000000000001E-2</v>
      </c>
      <c r="N111" s="1">
        <v>0.32</v>
      </c>
      <c r="O111" s="1" t="s">
        <v>286</v>
      </c>
      <c r="P111" s="1" t="s">
        <v>1712</v>
      </c>
      <c r="Q111" s="1" t="s">
        <v>257</v>
      </c>
      <c r="R111" s="1" t="s">
        <v>265</v>
      </c>
      <c r="S111" s="1" t="s">
        <v>1723</v>
      </c>
      <c r="T111" s="1" t="s">
        <v>1723</v>
      </c>
      <c r="U111" s="1" t="s">
        <v>1723</v>
      </c>
      <c r="V111" s="1" t="s">
        <v>1723</v>
      </c>
      <c r="W111" s="1" t="s">
        <v>1723</v>
      </c>
      <c r="X111" s="1" t="s">
        <v>1723</v>
      </c>
      <c r="Y111" s="1" t="s">
        <v>404</v>
      </c>
    </row>
    <row r="112" spans="1:25" x14ac:dyDescent="0.35">
      <c r="A112" s="1" t="s">
        <v>1827</v>
      </c>
      <c r="B112" s="37">
        <v>2015</v>
      </c>
      <c r="C112" s="1" t="s">
        <v>287</v>
      </c>
      <c r="D112" s="1" t="s">
        <v>465</v>
      </c>
      <c r="E112" s="1" t="s">
        <v>463</v>
      </c>
      <c r="F112" s="1" t="s">
        <v>462</v>
      </c>
      <c r="G112" s="1" t="s">
        <v>379</v>
      </c>
      <c r="H112" s="1" t="s">
        <v>268</v>
      </c>
      <c r="I112" s="1" t="s">
        <v>1715</v>
      </c>
      <c r="J112" s="1" t="s">
        <v>262</v>
      </c>
      <c r="K112" s="2">
        <v>0.1</v>
      </c>
      <c r="L112" s="1" t="s">
        <v>1722</v>
      </c>
      <c r="M112" s="2">
        <v>3.2000000000000001E-2</v>
      </c>
      <c r="N112" s="1">
        <v>0.32</v>
      </c>
      <c r="O112" s="1" t="s">
        <v>286</v>
      </c>
      <c r="P112" s="1" t="s">
        <v>1712</v>
      </c>
      <c r="Q112" s="1" t="s">
        <v>257</v>
      </c>
      <c r="R112" s="1" t="s">
        <v>265</v>
      </c>
      <c r="S112" s="1" t="s">
        <v>1723</v>
      </c>
      <c r="T112" s="1" t="s">
        <v>1723</v>
      </c>
      <c r="U112" s="1" t="s">
        <v>1723</v>
      </c>
      <c r="V112" s="1" t="s">
        <v>1723</v>
      </c>
      <c r="W112" s="1" t="s">
        <v>1723</v>
      </c>
      <c r="X112" s="1" t="s">
        <v>1723</v>
      </c>
      <c r="Y112" s="1" t="s">
        <v>404</v>
      </c>
    </row>
    <row r="113" spans="1:25" x14ac:dyDescent="0.35">
      <c r="A113" s="1" t="s">
        <v>1828</v>
      </c>
      <c r="B113" s="37">
        <v>2016</v>
      </c>
      <c r="C113" s="1" t="s">
        <v>266</v>
      </c>
      <c r="D113" s="1" t="s">
        <v>465</v>
      </c>
      <c r="E113" s="1" t="s">
        <v>466</v>
      </c>
      <c r="F113" s="1" t="s">
        <v>462</v>
      </c>
      <c r="G113" s="1" t="s">
        <v>379</v>
      </c>
      <c r="H113" s="1" t="s">
        <v>259</v>
      </c>
      <c r="I113" s="1" t="s">
        <v>387</v>
      </c>
      <c r="J113" s="1" t="s">
        <v>262</v>
      </c>
      <c r="K113" s="2">
        <v>0.12</v>
      </c>
      <c r="L113" s="1" t="s">
        <v>1722</v>
      </c>
      <c r="M113" s="2">
        <v>5.1999999999999998E-2</v>
      </c>
      <c r="N113" s="1">
        <v>0.43</v>
      </c>
      <c r="O113" s="1" t="s">
        <v>286</v>
      </c>
      <c r="P113" s="1" t="s">
        <v>1712</v>
      </c>
      <c r="Q113" s="1" t="s">
        <v>257</v>
      </c>
      <c r="R113" s="1" t="s">
        <v>265</v>
      </c>
      <c r="S113" s="1" t="s">
        <v>287</v>
      </c>
      <c r="T113" s="5">
        <v>0.49609999999999999</v>
      </c>
      <c r="U113" s="5">
        <v>0.1105</v>
      </c>
      <c r="V113" s="5">
        <v>0.39340000000000003</v>
      </c>
      <c r="W113" s="5">
        <v>2.52E-2</v>
      </c>
      <c r="X113" s="5">
        <v>0</v>
      </c>
      <c r="Y113" s="1" t="s">
        <v>404</v>
      </c>
    </row>
    <row r="114" spans="1:25" x14ac:dyDescent="0.35">
      <c r="A114" s="1" t="s">
        <v>1829</v>
      </c>
      <c r="B114" s="37">
        <v>2013</v>
      </c>
      <c r="C114" s="1" t="s">
        <v>266</v>
      </c>
      <c r="D114" s="1" t="s">
        <v>2604</v>
      </c>
      <c r="E114" s="1" t="s">
        <v>2604</v>
      </c>
      <c r="F114" s="1" t="s">
        <v>462</v>
      </c>
      <c r="G114" s="1" t="s">
        <v>379</v>
      </c>
      <c r="H114" s="1" t="s">
        <v>259</v>
      </c>
      <c r="I114" s="1" t="s">
        <v>260</v>
      </c>
      <c r="J114" s="1" t="s">
        <v>262</v>
      </c>
      <c r="K114" s="2">
        <v>0.54166999999999998</v>
      </c>
      <c r="L114" s="1" t="s">
        <v>1710</v>
      </c>
      <c r="M114" s="2">
        <v>0.14050000000000001</v>
      </c>
      <c r="N114" s="1">
        <v>0.26</v>
      </c>
      <c r="O114" s="1" t="s">
        <v>286</v>
      </c>
      <c r="P114" s="1" t="s">
        <v>1712</v>
      </c>
      <c r="Q114" s="1" t="s">
        <v>257</v>
      </c>
      <c r="R114" s="1" t="s">
        <v>265</v>
      </c>
      <c r="S114" s="1" t="s">
        <v>287</v>
      </c>
      <c r="T114" s="5">
        <v>0.45879999999999999</v>
      </c>
      <c r="U114" s="5">
        <v>4.9200000000000001E-2</v>
      </c>
      <c r="V114" s="5">
        <v>0.49199999999999999</v>
      </c>
      <c r="W114" s="5">
        <v>0.44209999999999999</v>
      </c>
      <c r="X114" s="1" t="s">
        <v>1713</v>
      </c>
      <c r="Y114" s="1" t="s">
        <v>404</v>
      </c>
    </row>
    <row r="115" spans="1:25" x14ac:dyDescent="0.35">
      <c r="A115" s="1" t="s">
        <v>1830</v>
      </c>
      <c r="B115" s="37">
        <v>2014</v>
      </c>
      <c r="C115" s="1" t="s">
        <v>266</v>
      </c>
      <c r="D115" s="1" t="s">
        <v>467</v>
      </c>
      <c r="E115" s="1" t="s">
        <v>2605</v>
      </c>
      <c r="F115" s="1" t="s">
        <v>462</v>
      </c>
      <c r="G115" s="1" t="s">
        <v>379</v>
      </c>
      <c r="H115" s="1" t="s">
        <v>259</v>
      </c>
      <c r="I115" s="1" t="s">
        <v>260</v>
      </c>
      <c r="J115" s="1" t="s">
        <v>262</v>
      </c>
      <c r="K115" s="2">
        <v>0.54166999999999998</v>
      </c>
      <c r="L115" s="1" t="s">
        <v>1710</v>
      </c>
      <c r="M115" s="2">
        <v>0.14050000000000001</v>
      </c>
      <c r="N115" s="1">
        <v>0.26</v>
      </c>
      <c r="O115" s="1" t="s">
        <v>286</v>
      </c>
      <c r="P115" s="1" t="s">
        <v>1712</v>
      </c>
      <c r="Q115" s="1" t="s">
        <v>257</v>
      </c>
      <c r="R115" s="1" t="s">
        <v>265</v>
      </c>
      <c r="S115" s="1" t="s">
        <v>287</v>
      </c>
      <c r="T115" s="5">
        <v>0.45750000000000002</v>
      </c>
      <c r="U115" s="5">
        <v>4.9099999999999998E-2</v>
      </c>
      <c r="V115" s="5">
        <v>0.49340000000000001</v>
      </c>
      <c r="W115" s="5">
        <v>0.44090000000000001</v>
      </c>
      <c r="X115" s="5">
        <v>0</v>
      </c>
      <c r="Y115" s="1" t="s">
        <v>404</v>
      </c>
    </row>
    <row r="116" spans="1:25" x14ac:dyDescent="0.35">
      <c r="A116" s="1" t="s">
        <v>1831</v>
      </c>
      <c r="B116" s="37">
        <v>2015</v>
      </c>
      <c r="C116" s="1" t="s">
        <v>266</v>
      </c>
      <c r="D116" s="1" t="s">
        <v>468</v>
      </c>
      <c r="E116" s="1" t="s">
        <v>2606</v>
      </c>
      <c r="F116" s="1" t="s">
        <v>462</v>
      </c>
      <c r="G116" s="1" t="s">
        <v>379</v>
      </c>
      <c r="H116" s="1" t="s">
        <v>268</v>
      </c>
      <c r="I116" s="1" t="s">
        <v>1715</v>
      </c>
      <c r="J116" s="1" t="s">
        <v>262</v>
      </c>
      <c r="K116" s="2">
        <v>0.54166999999999998</v>
      </c>
      <c r="L116" s="1" t="s">
        <v>1710</v>
      </c>
      <c r="M116" s="2">
        <v>0.14050000000000001</v>
      </c>
      <c r="N116" s="1">
        <v>0.26</v>
      </c>
      <c r="O116" s="1" t="s">
        <v>286</v>
      </c>
      <c r="P116" s="1" t="s">
        <v>1712</v>
      </c>
      <c r="Q116" s="1" t="s">
        <v>257</v>
      </c>
      <c r="R116" s="1" t="s">
        <v>265</v>
      </c>
      <c r="S116" s="1" t="s">
        <v>287</v>
      </c>
      <c r="T116" s="5">
        <v>0.45750000000000002</v>
      </c>
      <c r="U116" s="5">
        <v>4.9099999999999998E-2</v>
      </c>
      <c r="V116" s="5">
        <v>0.49340000000000001</v>
      </c>
      <c r="W116" s="5">
        <v>0.44090000000000001</v>
      </c>
      <c r="X116" s="5">
        <v>0</v>
      </c>
      <c r="Y116" s="1" t="s">
        <v>404</v>
      </c>
    </row>
    <row r="117" spans="1:25" x14ac:dyDescent="0.35">
      <c r="A117" s="1" t="s">
        <v>1832</v>
      </c>
      <c r="B117" s="37">
        <v>2016</v>
      </c>
      <c r="C117" s="1" t="s">
        <v>266</v>
      </c>
      <c r="D117" s="1" t="s">
        <v>468</v>
      </c>
      <c r="E117" s="1" t="s">
        <v>2606</v>
      </c>
      <c r="F117" s="1" t="s">
        <v>462</v>
      </c>
      <c r="G117" s="1" t="s">
        <v>379</v>
      </c>
      <c r="H117" s="1" t="s">
        <v>259</v>
      </c>
      <c r="I117" s="1" t="s">
        <v>387</v>
      </c>
      <c r="J117" s="1" t="s">
        <v>262</v>
      </c>
      <c r="K117" s="2">
        <v>0.54166999999999998</v>
      </c>
      <c r="L117" s="1" t="s">
        <v>1710</v>
      </c>
      <c r="M117" s="2">
        <v>0.14050000000000001</v>
      </c>
      <c r="N117" s="1">
        <v>0.26</v>
      </c>
      <c r="O117" s="1" t="s">
        <v>1711</v>
      </c>
      <c r="P117" s="1" t="s">
        <v>1712</v>
      </c>
      <c r="Q117" s="1" t="s">
        <v>257</v>
      </c>
      <c r="R117" s="1" t="s">
        <v>265</v>
      </c>
      <c r="S117" s="1" t="s">
        <v>287</v>
      </c>
      <c r="T117" s="5">
        <v>0.45750000000000002</v>
      </c>
      <c r="U117" s="5">
        <v>4.9099999999999998E-2</v>
      </c>
      <c r="V117" s="5">
        <v>0.49340000000000001</v>
      </c>
      <c r="W117" s="5">
        <v>0.44090000000000001</v>
      </c>
      <c r="X117" s="5">
        <v>0</v>
      </c>
      <c r="Y117" s="1" t="s">
        <v>404</v>
      </c>
    </row>
    <row r="118" spans="1:25" x14ac:dyDescent="0.35">
      <c r="A118" s="1" t="s">
        <v>1833</v>
      </c>
      <c r="B118" s="37">
        <v>2013</v>
      </c>
      <c r="C118" s="1" t="s">
        <v>266</v>
      </c>
      <c r="D118" s="1" t="s">
        <v>2607</v>
      </c>
      <c r="E118" s="1" t="s">
        <v>2608</v>
      </c>
      <c r="F118" s="1" t="s">
        <v>462</v>
      </c>
      <c r="G118" s="1" t="s">
        <v>379</v>
      </c>
      <c r="H118" s="1" t="s">
        <v>259</v>
      </c>
      <c r="I118" s="1" t="s">
        <v>260</v>
      </c>
      <c r="J118" s="1" t="s">
        <v>262</v>
      </c>
      <c r="K118" s="2">
        <v>0.02</v>
      </c>
      <c r="L118" s="1" t="s">
        <v>1710</v>
      </c>
      <c r="M118" s="2">
        <v>0.184</v>
      </c>
      <c r="N118" s="1">
        <v>9.1999999999999993</v>
      </c>
      <c r="O118" s="1" t="s">
        <v>286</v>
      </c>
      <c r="P118" s="1" t="s">
        <v>1712</v>
      </c>
      <c r="Q118" s="1" t="s">
        <v>257</v>
      </c>
      <c r="R118" s="1" t="s">
        <v>265</v>
      </c>
      <c r="S118" s="1" t="s">
        <v>287</v>
      </c>
      <c r="T118" s="5">
        <v>0.44019999999999998</v>
      </c>
      <c r="U118" s="5">
        <v>7.6100000000000001E-2</v>
      </c>
      <c r="V118" s="5">
        <v>0.48370000000000002</v>
      </c>
      <c r="W118" s="5">
        <v>0.41299999999999998</v>
      </c>
      <c r="X118" s="5">
        <v>7.0699999999999999E-2</v>
      </c>
      <c r="Y118" s="1" t="s">
        <v>404</v>
      </c>
    </row>
    <row r="119" spans="1:25" x14ac:dyDescent="0.35">
      <c r="A119" s="1" t="s">
        <v>1834</v>
      </c>
      <c r="B119" s="37">
        <v>2013</v>
      </c>
      <c r="C119" s="1" t="s">
        <v>266</v>
      </c>
      <c r="D119" s="1" t="s">
        <v>2607</v>
      </c>
      <c r="E119" s="1" t="s">
        <v>2608</v>
      </c>
      <c r="F119" s="1" t="s">
        <v>462</v>
      </c>
      <c r="G119" s="1" t="s">
        <v>379</v>
      </c>
      <c r="H119" s="1" t="s">
        <v>259</v>
      </c>
      <c r="I119" s="1" t="s">
        <v>260</v>
      </c>
      <c r="J119" s="1" t="s">
        <v>262</v>
      </c>
      <c r="K119" s="2">
        <v>0.02</v>
      </c>
      <c r="L119" s="1" t="s">
        <v>1710</v>
      </c>
      <c r="M119" s="2">
        <v>0.14299999999999999</v>
      </c>
      <c r="N119" s="1">
        <v>7.15</v>
      </c>
      <c r="O119" s="1" t="s">
        <v>286</v>
      </c>
      <c r="P119" s="1" t="s">
        <v>1712</v>
      </c>
      <c r="Q119" s="1" t="s">
        <v>257</v>
      </c>
      <c r="R119" s="1" t="s">
        <v>265</v>
      </c>
      <c r="S119" s="1" t="s">
        <v>287</v>
      </c>
      <c r="T119" s="5">
        <v>0.56640000000000001</v>
      </c>
      <c r="U119" s="5">
        <v>0.13289999999999999</v>
      </c>
      <c r="V119" s="5">
        <v>0.30070000000000002</v>
      </c>
      <c r="W119" s="5">
        <v>0.28670000000000001</v>
      </c>
      <c r="X119" s="5">
        <v>1.4E-2</v>
      </c>
      <c r="Y119" s="1" t="s">
        <v>469</v>
      </c>
    </row>
    <row r="120" spans="1:25" x14ac:dyDescent="0.35">
      <c r="A120" s="1" t="s">
        <v>1835</v>
      </c>
      <c r="B120" s="37">
        <v>2013</v>
      </c>
      <c r="C120" s="1" t="s">
        <v>266</v>
      </c>
      <c r="D120" s="1" t="s">
        <v>2607</v>
      </c>
      <c r="E120" s="1" t="s">
        <v>2608</v>
      </c>
      <c r="F120" s="1" t="s">
        <v>462</v>
      </c>
      <c r="G120" s="1" t="s">
        <v>379</v>
      </c>
      <c r="H120" s="1" t="s">
        <v>259</v>
      </c>
      <c r="I120" s="1" t="s">
        <v>260</v>
      </c>
      <c r="J120" s="1" t="s">
        <v>262</v>
      </c>
      <c r="K120" s="2">
        <v>0.02</v>
      </c>
      <c r="L120" s="1" t="s">
        <v>1710</v>
      </c>
      <c r="M120" s="2">
        <v>0.125</v>
      </c>
      <c r="N120" s="1">
        <v>6.25</v>
      </c>
      <c r="O120" s="1" t="s">
        <v>286</v>
      </c>
      <c r="P120" s="1" t="s">
        <v>1712</v>
      </c>
      <c r="Q120" s="1" t="s">
        <v>257</v>
      </c>
      <c r="R120" s="1" t="s">
        <v>265</v>
      </c>
      <c r="S120" s="1" t="s">
        <v>287</v>
      </c>
      <c r="T120" s="5">
        <v>0.64800000000000002</v>
      </c>
      <c r="U120" s="5">
        <v>0.112</v>
      </c>
      <c r="V120" s="5">
        <v>0.24</v>
      </c>
      <c r="W120" s="5">
        <v>0.224</v>
      </c>
      <c r="X120" s="5">
        <v>1.6E-2</v>
      </c>
      <c r="Y120" s="1" t="s">
        <v>469</v>
      </c>
    </row>
    <row r="121" spans="1:25" x14ac:dyDescent="0.35">
      <c r="A121" s="1" t="s">
        <v>1836</v>
      </c>
      <c r="B121" s="37">
        <v>2013</v>
      </c>
      <c r="C121" s="1" t="s">
        <v>266</v>
      </c>
      <c r="D121" s="1" t="s">
        <v>473</v>
      </c>
      <c r="E121" s="1" t="s">
        <v>276</v>
      </c>
      <c r="F121" s="1" t="s">
        <v>470</v>
      </c>
      <c r="G121" s="1" t="s">
        <v>472</v>
      </c>
      <c r="H121" s="1" t="s">
        <v>280</v>
      </c>
      <c r="I121" s="1" t="s">
        <v>471</v>
      </c>
      <c r="J121" s="1" t="s">
        <v>283</v>
      </c>
      <c r="K121" s="2">
        <v>0.218</v>
      </c>
      <c r="L121" s="1" t="s">
        <v>1710</v>
      </c>
      <c r="M121" s="2">
        <v>12</v>
      </c>
      <c r="N121" s="1">
        <v>55.05</v>
      </c>
      <c r="O121" s="1" t="s">
        <v>286</v>
      </c>
      <c r="P121" s="1" t="s">
        <v>1712</v>
      </c>
      <c r="Q121" s="1" t="s">
        <v>257</v>
      </c>
      <c r="R121" s="1" t="s">
        <v>265</v>
      </c>
      <c r="S121" s="1" t="s">
        <v>287</v>
      </c>
      <c r="T121" s="5">
        <v>0.54169999999999996</v>
      </c>
      <c r="U121" s="5">
        <v>4.1700000000000001E-2</v>
      </c>
      <c r="V121" s="5">
        <v>0.41670000000000001</v>
      </c>
      <c r="W121" s="5">
        <v>0.1583</v>
      </c>
      <c r="X121" s="5">
        <v>8.3000000000000001E-3</v>
      </c>
      <c r="Y121" s="1" t="s">
        <v>404</v>
      </c>
    </row>
    <row r="122" spans="1:25" x14ac:dyDescent="0.35">
      <c r="A122" s="1" t="s">
        <v>1837</v>
      </c>
      <c r="B122" s="37">
        <v>2014</v>
      </c>
      <c r="C122" s="1" t="s">
        <v>266</v>
      </c>
      <c r="D122" s="1" t="s">
        <v>474</v>
      </c>
      <c r="E122" s="1" t="s">
        <v>475</v>
      </c>
      <c r="F122" s="1" t="s">
        <v>470</v>
      </c>
      <c r="G122" s="1" t="s">
        <v>472</v>
      </c>
      <c r="H122" s="1" t="s">
        <v>280</v>
      </c>
      <c r="I122" s="1" t="s">
        <v>471</v>
      </c>
      <c r="J122" s="1" t="s">
        <v>283</v>
      </c>
      <c r="K122" s="2">
        <v>0.218</v>
      </c>
      <c r="L122" s="1" t="s">
        <v>1710</v>
      </c>
      <c r="M122" s="2">
        <v>12</v>
      </c>
      <c r="N122" s="1">
        <v>55.05</v>
      </c>
      <c r="O122" s="1" t="s">
        <v>286</v>
      </c>
      <c r="P122" s="1" t="s">
        <v>1712</v>
      </c>
      <c r="Q122" s="1" t="s">
        <v>257</v>
      </c>
      <c r="R122" s="1" t="s">
        <v>265</v>
      </c>
      <c r="S122" s="1" t="s">
        <v>287</v>
      </c>
      <c r="T122" s="5">
        <v>0.54169999999999996</v>
      </c>
      <c r="U122" s="5">
        <v>4.1700000000000001E-2</v>
      </c>
      <c r="V122" s="5">
        <v>0.41670000000000001</v>
      </c>
      <c r="W122" s="5">
        <v>0.1583</v>
      </c>
      <c r="X122" s="5">
        <v>8.3000000000000001E-3</v>
      </c>
      <c r="Y122" s="1" t="s">
        <v>404</v>
      </c>
    </row>
    <row r="123" spans="1:25" x14ac:dyDescent="0.35">
      <c r="A123" s="1" t="s">
        <v>1838</v>
      </c>
      <c r="B123" s="37">
        <v>2013</v>
      </c>
      <c r="C123" s="1" t="s">
        <v>266</v>
      </c>
      <c r="D123" s="1" t="s">
        <v>476</v>
      </c>
      <c r="E123" s="1" t="s">
        <v>476</v>
      </c>
      <c r="F123" s="1" t="s">
        <v>470</v>
      </c>
      <c r="G123" s="1" t="s">
        <v>472</v>
      </c>
      <c r="H123" s="1" t="s">
        <v>280</v>
      </c>
      <c r="I123" s="1" t="s">
        <v>471</v>
      </c>
      <c r="J123" s="1" t="s">
        <v>283</v>
      </c>
      <c r="K123" s="2">
        <v>0.14199999999999999</v>
      </c>
      <c r="L123" s="1" t="s">
        <v>1722</v>
      </c>
      <c r="M123" s="2">
        <v>16</v>
      </c>
      <c r="N123" s="1">
        <v>112.68</v>
      </c>
      <c r="O123" s="1" t="s">
        <v>286</v>
      </c>
      <c r="P123" s="1" t="s">
        <v>1712</v>
      </c>
      <c r="Q123" s="1" t="s">
        <v>257</v>
      </c>
      <c r="R123" s="1" t="s">
        <v>265</v>
      </c>
      <c r="S123" s="1" t="s">
        <v>287</v>
      </c>
      <c r="T123" s="5">
        <v>0.65429999999999999</v>
      </c>
      <c r="U123" s="5">
        <v>3.6999999999999998E-2</v>
      </c>
      <c r="V123" s="5">
        <v>0.30859999999999999</v>
      </c>
      <c r="W123" s="5">
        <v>0.14199999999999999</v>
      </c>
      <c r="X123" s="5">
        <v>6.1999999999999998E-3</v>
      </c>
      <c r="Y123" s="1" t="s">
        <v>404</v>
      </c>
    </row>
    <row r="124" spans="1:25" x14ac:dyDescent="0.35">
      <c r="A124" s="1" t="s">
        <v>1839</v>
      </c>
      <c r="B124" s="37">
        <v>2013</v>
      </c>
      <c r="C124" s="1" t="s">
        <v>266</v>
      </c>
      <c r="D124" s="1" t="s">
        <v>477</v>
      </c>
      <c r="E124" s="1" t="s">
        <v>477</v>
      </c>
      <c r="F124" s="1" t="s">
        <v>470</v>
      </c>
      <c r="G124" s="1" t="s">
        <v>472</v>
      </c>
      <c r="H124" s="1" t="s">
        <v>280</v>
      </c>
      <c r="I124" s="1" t="s">
        <v>471</v>
      </c>
      <c r="J124" s="1" t="s">
        <v>283</v>
      </c>
      <c r="K124" s="2">
        <v>8.5000000000000006E-2</v>
      </c>
      <c r="L124" s="1" t="s">
        <v>1722</v>
      </c>
      <c r="M124" s="2">
        <v>8</v>
      </c>
      <c r="N124" s="1">
        <v>94.12</v>
      </c>
      <c r="O124" s="1" t="s">
        <v>286</v>
      </c>
      <c r="P124" s="1" t="s">
        <v>1712</v>
      </c>
      <c r="Q124" s="1" t="s">
        <v>257</v>
      </c>
      <c r="R124" s="1" t="s">
        <v>265</v>
      </c>
      <c r="S124" s="1" t="s">
        <v>287</v>
      </c>
      <c r="T124" s="5">
        <v>0.37830000000000003</v>
      </c>
      <c r="U124" s="5">
        <v>7.0900000000000005E-2</v>
      </c>
      <c r="V124" s="5">
        <v>0.55079999999999996</v>
      </c>
      <c r="W124" s="5">
        <v>0.16550000000000001</v>
      </c>
      <c r="X124" s="5">
        <v>7.1000000000000004E-3</v>
      </c>
      <c r="Y124" s="1" t="s">
        <v>404</v>
      </c>
    </row>
    <row r="125" spans="1:25" x14ac:dyDescent="0.35">
      <c r="A125" s="1" t="s">
        <v>1840</v>
      </c>
      <c r="B125" s="37">
        <v>2017</v>
      </c>
      <c r="C125" s="1" t="s">
        <v>287</v>
      </c>
      <c r="D125" s="1" t="s">
        <v>480</v>
      </c>
      <c r="E125" s="1" t="s">
        <v>481</v>
      </c>
      <c r="F125" s="1" t="s">
        <v>478</v>
      </c>
      <c r="G125" s="1" t="s">
        <v>282</v>
      </c>
      <c r="H125" s="1" t="s">
        <v>280</v>
      </c>
      <c r="I125" s="1" t="s">
        <v>281</v>
      </c>
      <c r="J125" s="1" t="s">
        <v>283</v>
      </c>
      <c r="K125" s="2">
        <v>1.06</v>
      </c>
      <c r="L125" s="1" t="s">
        <v>1710</v>
      </c>
      <c r="M125" s="2">
        <v>7.5</v>
      </c>
      <c r="N125" s="1">
        <v>7.08</v>
      </c>
      <c r="O125" s="1" t="s">
        <v>354</v>
      </c>
      <c r="P125" s="1" t="s">
        <v>1712</v>
      </c>
      <c r="Q125" s="1" t="s">
        <v>257</v>
      </c>
      <c r="R125" s="1" t="s">
        <v>265</v>
      </c>
      <c r="S125" s="1" t="s">
        <v>1723</v>
      </c>
      <c r="T125" s="1" t="s">
        <v>1723</v>
      </c>
      <c r="U125" s="1" t="s">
        <v>1723</v>
      </c>
      <c r="V125" s="1" t="s">
        <v>1723</v>
      </c>
      <c r="W125" s="1" t="s">
        <v>1723</v>
      </c>
      <c r="X125" s="1" t="s">
        <v>1723</v>
      </c>
      <c r="Y125" s="1" t="s">
        <v>404</v>
      </c>
    </row>
    <row r="126" spans="1:25" x14ac:dyDescent="0.35">
      <c r="A126" s="1" t="s">
        <v>1841</v>
      </c>
      <c r="B126" s="37">
        <v>2017</v>
      </c>
      <c r="C126" s="1" t="s">
        <v>287</v>
      </c>
      <c r="D126" s="1" t="s">
        <v>482</v>
      </c>
      <c r="E126" s="1" t="s">
        <v>482</v>
      </c>
      <c r="F126" s="1" t="s">
        <v>478</v>
      </c>
      <c r="G126" s="1" t="s">
        <v>282</v>
      </c>
      <c r="H126" s="1" t="s">
        <v>280</v>
      </c>
      <c r="I126" s="1" t="s">
        <v>281</v>
      </c>
      <c r="J126" s="1" t="s">
        <v>283</v>
      </c>
      <c r="K126" s="2">
        <v>1.34</v>
      </c>
      <c r="L126" s="1" t="s">
        <v>1710</v>
      </c>
      <c r="M126" s="2">
        <v>86.2</v>
      </c>
      <c r="N126" s="1">
        <v>64.33</v>
      </c>
      <c r="O126" s="1" t="s">
        <v>354</v>
      </c>
      <c r="P126" s="1" t="s">
        <v>1712</v>
      </c>
      <c r="Q126" s="1" t="s">
        <v>257</v>
      </c>
      <c r="R126" s="1" t="s">
        <v>265</v>
      </c>
      <c r="S126" s="1" t="s">
        <v>1723</v>
      </c>
      <c r="T126" s="1" t="s">
        <v>1723</v>
      </c>
      <c r="U126" s="1" t="s">
        <v>1723</v>
      </c>
      <c r="V126" s="1" t="s">
        <v>1723</v>
      </c>
      <c r="W126" s="1" t="s">
        <v>1723</v>
      </c>
      <c r="X126" s="1" t="s">
        <v>1723</v>
      </c>
      <c r="Y126" s="1" t="s">
        <v>404</v>
      </c>
    </row>
    <row r="127" spans="1:25" x14ac:dyDescent="0.35">
      <c r="A127" s="1" t="s">
        <v>1842</v>
      </c>
      <c r="B127" s="37">
        <v>2014</v>
      </c>
      <c r="C127" s="1" t="s">
        <v>287</v>
      </c>
      <c r="D127" s="1" t="s">
        <v>479</v>
      </c>
      <c r="E127" s="1" t="s">
        <v>17</v>
      </c>
      <c r="F127" s="1" t="s">
        <v>478</v>
      </c>
      <c r="G127" s="1" t="s">
        <v>282</v>
      </c>
      <c r="H127" s="1" t="s">
        <v>280</v>
      </c>
      <c r="I127" s="1" t="s">
        <v>281</v>
      </c>
      <c r="J127" s="1" t="s">
        <v>283</v>
      </c>
      <c r="K127" s="2">
        <v>0.54479999999999995</v>
      </c>
      <c r="L127" s="1" t="s">
        <v>1710</v>
      </c>
      <c r="M127" s="2">
        <v>28.2</v>
      </c>
      <c r="N127" s="1">
        <v>51.76</v>
      </c>
      <c r="O127" s="1" t="s">
        <v>354</v>
      </c>
      <c r="P127" s="1" t="s">
        <v>1712</v>
      </c>
      <c r="Q127" s="1" t="s">
        <v>257</v>
      </c>
      <c r="R127" s="1" t="s">
        <v>265</v>
      </c>
      <c r="S127" s="1" t="s">
        <v>1723</v>
      </c>
      <c r="T127" s="1" t="s">
        <v>1723</v>
      </c>
      <c r="U127" s="1" t="s">
        <v>1723</v>
      </c>
      <c r="V127" s="1" t="s">
        <v>1723</v>
      </c>
      <c r="W127" s="1" t="s">
        <v>1723</v>
      </c>
      <c r="X127" s="1" t="s">
        <v>1723</v>
      </c>
      <c r="Y127" s="1" t="s">
        <v>404</v>
      </c>
    </row>
    <row r="128" spans="1:25" x14ac:dyDescent="0.35">
      <c r="A128" s="1" t="s">
        <v>1843</v>
      </c>
      <c r="B128" s="37">
        <v>2017</v>
      </c>
      <c r="C128" s="1" t="s">
        <v>287</v>
      </c>
      <c r="D128" s="1" t="s">
        <v>483</v>
      </c>
      <c r="E128" s="1" t="s">
        <v>483</v>
      </c>
      <c r="F128" s="1" t="s">
        <v>478</v>
      </c>
      <c r="G128" s="1" t="s">
        <v>282</v>
      </c>
      <c r="H128" s="1" t="s">
        <v>280</v>
      </c>
      <c r="I128" s="1" t="s">
        <v>281</v>
      </c>
      <c r="J128" s="1" t="s">
        <v>283</v>
      </c>
      <c r="K128" s="2">
        <v>0.45</v>
      </c>
      <c r="L128" s="1" t="s">
        <v>1710</v>
      </c>
      <c r="M128" s="2">
        <v>9</v>
      </c>
      <c r="N128" s="1">
        <v>20</v>
      </c>
      <c r="O128" s="1" t="s">
        <v>354</v>
      </c>
      <c r="P128" s="1" t="s">
        <v>1712</v>
      </c>
      <c r="Q128" s="1" t="s">
        <v>257</v>
      </c>
      <c r="R128" s="1" t="s">
        <v>265</v>
      </c>
      <c r="S128" s="1" t="s">
        <v>1723</v>
      </c>
      <c r="T128" s="1" t="s">
        <v>1723</v>
      </c>
      <c r="U128" s="1" t="s">
        <v>1723</v>
      </c>
      <c r="V128" s="1" t="s">
        <v>1723</v>
      </c>
      <c r="W128" s="1" t="s">
        <v>1723</v>
      </c>
      <c r="X128" s="1" t="s">
        <v>1723</v>
      </c>
      <c r="Y128" s="1" t="s">
        <v>404</v>
      </c>
    </row>
    <row r="129" spans="1:25" x14ac:dyDescent="0.35">
      <c r="A129" s="1" t="s">
        <v>1844</v>
      </c>
      <c r="B129" s="37">
        <v>2017</v>
      </c>
      <c r="C129" s="1" t="s">
        <v>287</v>
      </c>
      <c r="D129" s="1" t="s">
        <v>484</v>
      </c>
      <c r="E129" s="1" t="s">
        <v>485</v>
      </c>
      <c r="F129" s="1" t="s">
        <v>478</v>
      </c>
      <c r="G129" s="1" t="s">
        <v>282</v>
      </c>
      <c r="H129" s="1" t="s">
        <v>280</v>
      </c>
      <c r="I129" s="1" t="s">
        <v>281</v>
      </c>
      <c r="J129" s="1" t="s">
        <v>283</v>
      </c>
      <c r="K129" s="2">
        <v>0.42</v>
      </c>
      <c r="L129" s="1" t="s">
        <v>1710</v>
      </c>
      <c r="M129" s="2">
        <v>1.617</v>
      </c>
      <c r="N129" s="1">
        <v>3.85</v>
      </c>
      <c r="O129" s="1" t="s">
        <v>354</v>
      </c>
      <c r="P129" s="1" t="s">
        <v>1712</v>
      </c>
      <c r="Q129" s="1" t="s">
        <v>257</v>
      </c>
      <c r="R129" s="1" t="s">
        <v>265</v>
      </c>
      <c r="S129" s="1" t="s">
        <v>1723</v>
      </c>
      <c r="T129" s="1" t="s">
        <v>1723</v>
      </c>
      <c r="U129" s="1" t="s">
        <v>1723</v>
      </c>
      <c r="V129" s="1" t="s">
        <v>1723</v>
      </c>
      <c r="W129" s="1" t="s">
        <v>1723</v>
      </c>
      <c r="X129" s="1" t="s">
        <v>1723</v>
      </c>
      <c r="Y129" s="1" t="s">
        <v>486</v>
      </c>
    </row>
    <row r="130" spans="1:25" x14ac:dyDescent="0.35">
      <c r="A130" s="1" t="s">
        <v>1845</v>
      </c>
      <c r="B130" s="37">
        <v>2017</v>
      </c>
      <c r="C130" s="1" t="s">
        <v>287</v>
      </c>
      <c r="D130" s="1" t="s">
        <v>487</v>
      </c>
      <c r="E130" s="1" t="s">
        <v>488</v>
      </c>
      <c r="F130" s="1" t="s">
        <v>478</v>
      </c>
      <c r="G130" s="1" t="s">
        <v>282</v>
      </c>
      <c r="H130" s="1" t="s">
        <v>280</v>
      </c>
      <c r="I130" s="1" t="s">
        <v>281</v>
      </c>
      <c r="J130" s="1" t="s">
        <v>283</v>
      </c>
      <c r="K130" s="2">
        <v>0.25</v>
      </c>
      <c r="L130" s="1" t="s">
        <v>1710</v>
      </c>
      <c r="M130" s="2">
        <v>6.9000000000000006E-2</v>
      </c>
      <c r="N130" s="1">
        <v>0.28000000000000003</v>
      </c>
      <c r="O130" s="1" t="s">
        <v>354</v>
      </c>
      <c r="P130" s="1" t="s">
        <v>1712</v>
      </c>
      <c r="Q130" s="1" t="s">
        <v>257</v>
      </c>
      <c r="R130" s="1" t="s">
        <v>265</v>
      </c>
      <c r="S130" s="1" t="s">
        <v>1723</v>
      </c>
      <c r="T130" s="1" t="s">
        <v>1723</v>
      </c>
      <c r="U130" s="1" t="s">
        <v>1723</v>
      </c>
      <c r="V130" s="1" t="s">
        <v>1723</v>
      </c>
      <c r="W130" s="1" t="s">
        <v>1723</v>
      </c>
      <c r="X130" s="1" t="s">
        <v>1723</v>
      </c>
      <c r="Y130" s="1" t="s">
        <v>404</v>
      </c>
    </row>
    <row r="131" spans="1:25" x14ac:dyDescent="0.35">
      <c r="A131" s="1" t="s">
        <v>1846</v>
      </c>
      <c r="B131" s="37">
        <v>2014</v>
      </c>
      <c r="C131" s="1" t="s">
        <v>287</v>
      </c>
      <c r="D131" s="1" t="s">
        <v>489</v>
      </c>
      <c r="E131" s="1" t="s">
        <v>17</v>
      </c>
      <c r="F131" s="1" t="s">
        <v>478</v>
      </c>
      <c r="G131" s="1" t="s">
        <v>282</v>
      </c>
      <c r="H131" s="1" t="s">
        <v>280</v>
      </c>
      <c r="I131" s="1" t="s">
        <v>281</v>
      </c>
      <c r="J131" s="1" t="s">
        <v>283</v>
      </c>
      <c r="K131" s="2">
        <v>0.112</v>
      </c>
      <c r="L131" s="1" t="s">
        <v>1710</v>
      </c>
      <c r="M131" s="2">
        <v>8.9600000000000009</v>
      </c>
      <c r="N131" s="1">
        <v>80</v>
      </c>
      <c r="O131" s="1" t="s">
        <v>354</v>
      </c>
      <c r="P131" s="1" t="s">
        <v>1712</v>
      </c>
      <c r="Q131" s="1" t="s">
        <v>257</v>
      </c>
      <c r="R131" s="1" t="s">
        <v>277</v>
      </c>
      <c r="S131" s="1" t="s">
        <v>1723</v>
      </c>
      <c r="T131" s="1" t="s">
        <v>1723</v>
      </c>
      <c r="U131" s="1" t="s">
        <v>1723</v>
      </c>
      <c r="V131" s="1" t="s">
        <v>1723</v>
      </c>
      <c r="W131" s="1" t="s">
        <v>1723</v>
      </c>
      <c r="X131" s="1" t="s">
        <v>1723</v>
      </c>
      <c r="Y131" s="1" t="s">
        <v>404</v>
      </c>
    </row>
    <row r="132" spans="1:25" x14ac:dyDescent="0.35">
      <c r="A132" s="1" t="s">
        <v>1847</v>
      </c>
      <c r="B132" s="37">
        <v>2014</v>
      </c>
      <c r="C132" s="1" t="s">
        <v>287</v>
      </c>
      <c r="D132" s="1" t="s">
        <v>490</v>
      </c>
      <c r="E132" s="1" t="s">
        <v>17</v>
      </c>
      <c r="F132" s="1" t="s">
        <v>478</v>
      </c>
      <c r="G132" s="1" t="s">
        <v>282</v>
      </c>
      <c r="H132" s="1" t="s">
        <v>280</v>
      </c>
      <c r="I132" s="1" t="s">
        <v>281</v>
      </c>
      <c r="J132" s="1" t="s">
        <v>283</v>
      </c>
      <c r="K132" s="2">
        <v>2.8E-3</v>
      </c>
      <c r="L132" s="1" t="s">
        <v>1710</v>
      </c>
      <c r="M132" s="2">
        <v>0.14499999999999999</v>
      </c>
      <c r="N132" s="1">
        <v>51.79</v>
      </c>
      <c r="O132" s="1" t="s">
        <v>1711</v>
      </c>
      <c r="P132" s="1" t="s">
        <v>1712</v>
      </c>
      <c r="Q132" s="1" t="s">
        <v>257</v>
      </c>
      <c r="R132" s="1" t="s">
        <v>265</v>
      </c>
      <c r="S132" s="1" t="s">
        <v>1723</v>
      </c>
      <c r="T132" s="1" t="s">
        <v>1723</v>
      </c>
      <c r="U132" s="1" t="s">
        <v>1723</v>
      </c>
      <c r="V132" s="1" t="s">
        <v>1723</v>
      </c>
      <c r="W132" s="1" t="s">
        <v>1723</v>
      </c>
      <c r="X132" s="1" t="s">
        <v>1723</v>
      </c>
      <c r="Y132" s="1" t="s">
        <v>404</v>
      </c>
    </row>
    <row r="133" spans="1:25" x14ac:dyDescent="0.35">
      <c r="A133" s="1" t="s">
        <v>1848</v>
      </c>
      <c r="B133" s="37">
        <v>2017</v>
      </c>
      <c r="C133" s="1" t="s">
        <v>287</v>
      </c>
      <c r="D133" s="1" t="s">
        <v>491</v>
      </c>
      <c r="E133" s="1" t="s">
        <v>492</v>
      </c>
      <c r="F133" s="1" t="s">
        <v>478</v>
      </c>
      <c r="G133" s="1" t="s">
        <v>282</v>
      </c>
      <c r="H133" s="1" t="s">
        <v>280</v>
      </c>
      <c r="I133" s="1" t="s">
        <v>281</v>
      </c>
      <c r="J133" s="1" t="s">
        <v>283</v>
      </c>
      <c r="K133" s="2">
        <v>3.4000000000000002E-2</v>
      </c>
      <c r="L133" s="1" t="s">
        <v>1710</v>
      </c>
      <c r="M133" s="2">
        <v>3.3</v>
      </c>
      <c r="N133" s="1">
        <v>97.06</v>
      </c>
      <c r="O133" s="1" t="s">
        <v>354</v>
      </c>
      <c r="P133" s="1" t="s">
        <v>1712</v>
      </c>
      <c r="Q133" s="1" t="s">
        <v>257</v>
      </c>
      <c r="R133" s="1" t="s">
        <v>265</v>
      </c>
      <c r="S133" s="1" t="s">
        <v>1723</v>
      </c>
      <c r="T133" s="1" t="s">
        <v>1723</v>
      </c>
      <c r="U133" s="1" t="s">
        <v>1723</v>
      </c>
      <c r="V133" s="1" t="s">
        <v>1723</v>
      </c>
      <c r="W133" s="1" t="s">
        <v>1723</v>
      </c>
      <c r="X133" s="1" t="s">
        <v>1723</v>
      </c>
      <c r="Y133" s="1" t="s">
        <v>404</v>
      </c>
    </row>
    <row r="134" spans="1:25" x14ac:dyDescent="0.35">
      <c r="A134" s="1" t="s">
        <v>1849</v>
      </c>
      <c r="B134" s="37">
        <v>2017</v>
      </c>
      <c r="C134" s="1" t="s">
        <v>287</v>
      </c>
      <c r="D134" s="1" t="s">
        <v>491</v>
      </c>
      <c r="E134" s="1" t="s">
        <v>493</v>
      </c>
      <c r="F134" s="1" t="s">
        <v>478</v>
      </c>
      <c r="G134" s="1" t="s">
        <v>282</v>
      </c>
      <c r="H134" s="1" t="s">
        <v>280</v>
      </c>
      <c r="I134" s="1" t="s">
        <v>281</v>
      </c>
      <c r="J134" s="1" t="s">
        <v>283</v>
      </c>
      <c r="K134" s="2">
        <v>3.4000000000000002E-2</v>
      </c>
      <c r="L134" s="1" t="s">
        <v>1710</v>
      </c>
      <c r="M134" s="2">
        <v>1.1000000000000001</v>
      </c>
      <c r="N134" s="1">
        <v>32.35</v>
      </c>
      <c r="O134" s="1" t="s">
        <v>354</v>
      </c>
      <c r="P134" s="1" t="s">
        <v>1712</v>
      </c>
      <c r="Q134" s="1" t="s">
        <v>257</v>
      </c>
      <c r="R134" s="1" t="s">
        <v>265</v>
      </c>
      <c r="S134" s="1" t="s">
        <v>1723</v>
      </c>
      <c r="T134" s="1" t="s">
        <v>1723</v>
      </c>
      <c r="U134" s="1" t="s">
        <v>1723</v>
      </c>
      <c r="V134" s="1" t="s">
        <v>1723</v>
      </c>
      <c r="W134" s="1" t="s">
        <v>1723</v>
      </c>
      <c r="X134" s="1" t="s">
        <v>1723</v>
      </c>
      <c r="Y134" s="1" t="s">
        <v>404</v>
      </c>
    </row>
    <row r="135" spans="1:25" x14ac:dyDescent="0.35">
      <c r="A135" s="1" t="s">
        <v>1850</v>
      </c>
      <c r="B135" s="37">
        <v>2017</v>
      </c>
      <c r="C135" s="1" t="s">
        <v>287</v>
      </c>
      <c r="D135" s="1" t="s">
        <v>491</v>
      </c>
      <c r="E135" s="1" t="s">
        <v>494</v>
      </c>
      <c r="F135" s="1" t="s">
        <v>478</v>
      </c>
      <c r="G135" s="1" t="s">
        <v>282</v>
      </c>
      <c r="H135" s="1" t="s">
        <v>280</v>
      </c>
      <c r="I135" s="1" t="s">
        <v>281</v>
      </c>
      <c r="J135" s="1" t="s">
        <v>283</v>
      </c>
      <c r="K135" s="2">
        <v>3.4000000000000002E-2</v>
      </c>
      <c r="L135" s="1" t="s">
        <v>1710</v>
      </c>
      <c r="M135" s="2">
        <v>0.6</v>
      </c>
      <c r="N135" s="1">
        <v>17.649999999999999</v>
      </c>
      <c r="O135" s="1" t="s">
        <v>354</v>
      </c>
      <c r="P135" s="1" t="s">
        <v>1712</v>
      </c>
      <c r="Q135" s="1" t="s">
        <v>257</v>
      </c>
      <c r="R135" s="1" t="s">
        <v>265</v>
      </c>
      <c r="S135" s="1" t="s">
        <v>1723</v>
      </c>
      <c r="T135" s="1" t="s">
        <v>1723</v>
      </c>
      <c r="U135" s="1" t="s">
        <v>1723</v>
      </c>
      <c r="V135" s="1" t="s">
        <v>1723</v>
      </c>
      <c r="W135" s="1" t="s">
        <v>1723</v>
      </c>
      <c r="X135" s="1" t="s">
        <v>1723</v>
      </c>
      <c r="Y135" s="1" t="s">
        <v>404</v>
      </c>
    </row>
    <row r="136" spans="1:25" x14ac:dyDescent="0.35">
      <c r="A136" s="1" t="s">
        <v>1851</v>
      </c>
      <c r="B136" s="37">
        <v>2017</v>
      </c>
      <c r="C136" s="1" t="s">
        <v>287</v>
      </c>
      <c r="D136" s="1" t="s">
        <v>495</v>
      </c>
      <c r="E136" s="1" t="s">
        <v>496</v>
      </c>
      <c r="F136" s="1" t="s">
        <v>478</v>
      </c>
      <c r="G136" s="1" t="s">
        <v>282</v>
      </c>
      <c r="H136" s="1" t="s">
        <v>280</v>
      </c>
      <c r="I136" s="1" t="s">
        <v>281</v>
      </c>
      <c r="J136" s="1" t="s">
        <v>283</v>
      </c>
      <c r="K136" s="2">
        <v>0.25</v>
      </c>
      <c r="L136" s="1" t="s">
        <v>1722</v>
      </c>
      <c r="M136" s="2">
        <v>28.2</v>
      </c>
      <c r="N136" s="1">
        <v>112.8</v>
      </c>
      <c r="O136" s="1" t="s">
        <v>354</v>
      </c>
      <c r="P136" s="5">
        <v>0.28199999999999997</v>
      </c>
      <c r="Q136" s="1" t="s">
        <v>497</v>
      </c>
      <c r="R136" s="1" t="s">
        <v>355</v>
      </c>
      <c r="S136" s="1" t="s">
        <v>1723</v>
      </c>
      <c r="T136" s="1" t="s">
        <v>1723</v>
      </c>
      <c r="U136" s="1" t="s">
        <v>1723</v>
      </c>
      <c r="V136" s="1" t="s">
        <v>1723</v>
      </c>
      <c r="W136" s="1" t="s">
        <v>1723</v>
      </c>
      <c r="X136" s="1" t="s">
        <v>1723</v>
      </c>
      <c r="Y136" s="1" t="s">
        <v>404</v>
      </c>
    </row>
    <row r="137" spans="1:25" x14ac:dyDescent="0.35">
      <c r="A137" s="1" t="s">
        <v>1852</v>
      </c>
      <c r="B137" s="37">
        <v>2017</v>
      </c>
      <c r="C137" s="1" t="s">
        <v>287</v>
      </c>
      <c r="D137" s="1" t="s">
        <v>480</v>
      </c>
      <c r="E137" s="1" t="s">
        <v>480</v>
      </c>
      <c r="F137" s="1" t="s">
        <v>478</v>
      </c>
      <c r="G137" s="1" t="s">
        <v>282</v>
      </c>
      <c r="H137" s="1" t="s">
        <v>280</v>
      </c>
      <c r="I137" s="1" t="s">
        <v>281</v>
      </c>
      <c r="J137" s="1" t="s">
        <v>283</v>
      </c>
      <c r="K137" s="2">
        <v>1.06</v>
      </c>
      <c r="L137" s="1" t="s">
        <v>1710</v>
      </c>
      <c r="M137" s="2">
        <v>7.5</v>
      </c>
      <c r="N137" s="1">
        <v>7.08</v>
      </c>
      <c r="O137" s="1" t="s">
        <v>354</v>
      </c>
      <c r="P137" s="1" t="s">
        <v>1712</v>
      </c>
      <c r="Q137" s="1" t="s">
        <v>257</v>
      </c>
      <c r="R137" s="1" t="s">
        <v>265</v>
      </c>
      <c r="S137" s="1" t="s">
        <v>1723</v>
      </c>
      <c r="T137" s="1" t="s">
        <v>1723</v>
      </c>
      <c r="U137" s="1" t="s">
        <v>1723</v>
      </c>
      <c r="V137" s="1" t="s">
        <v>1723</v>
      </c>
      <c r="W137" s="1" t="s">
        <v>1723</v>
      </c>
      <c r="X137" s="1" t="s">
        <v>1723</v>
      </c>
      <c r="Y137" s="1" t="s">
        <v>404</v>
      </c>
    </row>
    <row r="138" spans="1:25" x14ac:dyDescent="0.35">
      <c r="A138" s="1" t="s">
        <v>1853</v>
      </c>
      <c r="B138" s="37">
        <v>2013</v>
      </c>
      <c r="C138" s="1" t="s">
        <v>266</v>
      </c>
      <c r="D138" s="1" t="s">
        <v>501</v>
      </c>
      <c r="E138" s="1" t="s">
        <v>502</v>
      </c>
      <c r="F138" s="1" t="s">
        <v>498</v>
      </c>
      <c r="G138" s="1" t="s">
        <v>282</v>
      </c>
      <c r="H138" s="1" t="s">
        <v>499</v>
      </c>
      <c r="I138" s="1" t="s">
        <v>500</v>
      </c>
      <c r="J138" s="1" t="s">
        <v>274</v>
      </c>
      <c r="K138" s="2">
        <v>1.0620000000000001</v>
      </c>
      <c r="L138" s="1" t="s">
        <v>1710</v>
      </c>
      <c r="M138" s="2">
        <v>60.58</v>
      </c>
      <c r="N138" s="1">
        <v>57.04</v>
      </c>
      <c r="O138" s="1" t="s">
        <v>1711</v>
      </c>
      <c r="P138" s="1" t="s">
        <v>1712</v>
      </c>
      <c r="Q138" s="1" t="s">
        <v>257</v>
      </c>
      <c r="R138" s="1" t="s">
        <v>265</v>
      </c>
      <c r="S138" s="1" t="s">
        <v>266</v>
      </c>
      <c r="T138" s="5">
        <v>0.12509999999999999</v>
      </c>
      <c r="U138" s="5">
        <v>2.69E-2</v>
      </c>
      <c r="V138" s="5">
        <v>0.84799999999999998</v>
      </c>
      <c r="W138" s="5">
        <v>3.2500000000000001E-2</v>
      </c>
      <c r="X138" s="1" t="s">
        <v>1713</v>
      </c>
      <c r="Y138" s="1" t="s">
        <v>503</v>
      </c>
    </row>
    <row r="139" spans="1:25" x14ac:dyDescent="0.35">
      <c r="A139" s="1" t="s">
        <v>1854</v>
      </c>
      <c r="B139" s="37">
        <v>2015</v>
      </c>
      <c r="C139" s="1" t="s">
        <v>266</v>
      </c>
      <c r="D139" s="1" t="s">
        <v>501</v>
      </c>
      <c r="E139" s="1" t="s">
        <v>502</v>
      </c>
      <c r="F139" s="1" t="s">
        <v>498</v>
      </c>
      <c r="G139" s="1" t="s">
        <v>282</v>
      </c>
      <c r="H139" s="1" t="s">
        <v>500</v>
      </c>
      <c r="I139" s="1" t="s">
        <v>1715</v>
      </c>
      <c r="J139" s="1" t="s">
        <v>274</v>
      </c>
      <c r="K139" s="2">
        <v>1.0620000000000001</v>
      </c>
      <c r="L139" s="1" t="s">
        <v>1710</v>
      </c>
      <c r="M139" s="2">
        <v>60.58</v>
      </c>
      <c r="N139" s="1">
        <v>57.04</v>
      </c>
      <c r="O139" s="1" t="s">
        <v>1711</v>
      </c>
      <c r="P139" s="1" t="s">
        <v>1712</v>
      </c>
      <c r="Q139" s="1" t="s">
        <v>257</v>
      </c>
      <c r="R139" s="1" t="s">
        <v>265</v>
      </c>
      <c r="S139" s="1" t="s">
        <v>266</v>
      </c>
      <c r="T139" s="5">
        <v>0.12509999999999999</v>
      </c>
      <c r="U139" s="5">
        <v>2.69E-2</v>
      </c>
      <c r="V139" s="5">
        <v>0.84799999999999998</v>
      </c>
      <c r="W139" s="5">
        <v>3.2500000000000001E-2</v>
      </c>
      <c r="X139" s="1" t="s">
        <v>1713</v>
      </c>
      <c r="Y139" s="1" t="s">
        <v>404</v>
      </c>
    </row>
    <row r="140" spans="1:25" x14ac:dyDescent="0.35">
      <c r="A140" s="1" t="s">
        <v>1855</v>
      </c>
      <c r="B140" s="37">
        <v>2016</v>
      </c>
      <c r="C140" s="1" t="s">
        <v>266</v>
      </c>
      <c r="D140" s="1" t="s">
        <v>501</v>
      </c>
      <c r="E140" s="1" t="s">
        <v>504</v>
      </c>
      <c r="F140" s="1" t="s">
        <v>498</v>
      </c>
      <c r="G140" s="1" t="s">
        <v>282</v>
      </c>
      <c r="H140" s="1" t="s">
        <v>499</v>
      </c>
      <c r="I140" s="1" t="s">
        <v>500</v>
      </c>
      <c r="J140" s="1" t="s">
        <v>274</v>
      </c>
      <c r="K140" s="2">
        <v>1.0620000000000001</v>
      </c>
      <c r="L140" s="1" t="s">
        <v>1710</v>
      </c>
      <c r="M140" s="2">
        <v>60.64</v>
      </c>
      <c r="N140" s="1">
        <v>57.1</v>
      </c>
      <c r="O140" s="1" t="s">
        <v>354</v>
      </c>
      <c r="P140" s="5">
        <v>-2.3E-2</v>
      </c>
      <c r="Q140" s="1" t="s">
        <v>2609</v>
      </c>
      <c r="R140" s="1" t="s">
        <v>355</v>
      </c>
      <c r="S140" s="1" t="s">
        <v>287</v>
      </c>
      <c r="T140" s="5">
        <v>0.1234</v>
      </c>
      <c r="U140" s="5">
        <v>1.1900000000000001E-2</v>
      </c>
      <c r="V140" s="5">
        <v>0.86480000000000001</v>
      </c>
      <c r="W140" s="5">
        <v>2.4400000000000002E-2</v>
      </c>
      <c r="X140" s="1" t="s">
        <v>1713</v>
      </c>
      <c r="Y140" s="1" t="s">
        <v>505</v>
      </c>
    </row>
    <row r="141" spans="1:25" x14ac:dyDescent="0.35">
      <c r="A141" s="1" t="s">
        <v>1856</v>
      </c>
      <c r="B141" s="37">
        <v>2013</v>
      </c>
      <c r="C141" s="1" t="s">
        <v>287</v>
      </c>
      <c r="D141" s="1" t="s">
        <v>507</v>
      </c>
      <c r="E141" s="1" t="s">
        <v>276</v>
      </c>
      <c r="F141" s="1" t="s">
        <v>506</v>
      </c>
      <c r="G141" s="1" t="s">
        <v>261</v>
      </c>
      <c r="H141" s="1" t="s">
        <v>259</v>
      </c>
      <c r="I141" s="1" t="s">
        <v>387</v>
      </c>
      <c r="J141" s="1" t="s">
        <v>262</v>
      </c>
      <c r="K141" s="2">
        <v>3.2500000000000001E-2</v>
      </c>
      <c r="L141" s="1" t="s">
        <v>1722</v>
      </c>
      <c r="M141" s="2">
        <v>0.08</v>
      </c>
      <c r="N141" s="1">
        <v>2.46</v>
      </c>
      <c r="O141" s="1" t="s">
        <v>354</v>
      </c>
      <c r="P141" s="5">
        <v>-0.02</v>
      </c>
      <c r="Q141" s="1" t="s">
        <v>2610</v>
      </c>
      <c r="R141" s="1" t="s">
        <v>355</v>
      </c>
      <c r="S141" s="1" t="s">
        <v>1723</v>
      </c>
      <c r="T141" s="1" t="s">
        <v>1723</v>
      </c>
      <c r="U141" s="1" t="s">
        <v>1723</v>
      </c>
      <c r="V141" s="1" t="s">
        <v>1723</v>
      </c>
      <c r="W141" s="1" t="s">
        <v>1723</v>
      </c>
      <c r="X141" s="1" t="s">
        <v>1723</v>
      </c>
      <c r="Y141" s="1" t="s">
        <v>508</v>
      </c>
    </row>
    <row r="142" spans="1:25" x14ac:dyDescent="0.35">
      <c r="A142" s="1" t="s">
        <v>1857</v>
      </c>
      <c r="B142" s="37">
        <v>2014</v>
      </c>
      <c r="C142" s="1" t="s">
        <v>287</v>
      </c>
      <c r="D142" s="1" t="s">
        <v>507</v>
      </c>
      <c r="E142" s="1" t="s">
        <v>509</v>
      </c>
      <c r="F142" s="1" t="s">
        <v>506</v>
      </c>
      <c r="G142" s="1" t="s">
        <v>261</v>
      </c>
      <c r="H142" s="1" t="s">
        <v>259</v>
      </c>
      <c r="I142" s="1" t="s">
        <v>387</v>
      </c>
      <c r="J142" s="1" t="s">
        <v>262</v>
      </c>
      <c r="K142" s="2">
        <v>3.2500000000000001E-2</v>
      </c>
      <c r="L142" s="1" t="s">
        <v>1722</v>
      </c>
      <c r="M142" s="2">
        <v>0.08</v>
      </c>
      <c r="N142" s="1">
        <v>2.46</v>
      </c>
      <c r="O142" s="1" t="s">
        <v>354</v>
      </c>
      <c r="P142" s="5">
        <v>-0.02</v>
      </c>
      <c r="Q142" s="1" t="s">
        <v>2611</v>
      </c>
      <c r="R142" s="1" t="s">
        <v>355</v>
      </c>
      <c r="S142" s="1" t="s">
        <v>1723</v>
      </c>
      <c r="T142" s="1" t="s">
        <v>1723</v>
      </c>
      <c r="U142" s="1" t="s">
        <v>1723</v>
      </c>
      <c r="V142" s="1" t="s">
        <v>1723</v>
      </c>
      <c r="W142" s="1" t="s">
        <v>1723</v>
      </c>
      <c r="X142" s="1" t="s">
        <v>1723</v>
      </c>
      <c r="Y142" s="1" t="s">
        <v>508</v>
      </c>
    </row>
    <row r="143" spans="1:25" x14ac:dyDescent="0.35">
      <c r="A143" s="1" t="s">
        <v>1858</v>
      </c>
      <c r="B143" s="37">
        <v>2015</v>
      </c>
      <c r="C143" s="1" t="s">
        <v>287</v>
      </c>
      <c r="D143" s="1" t="s">
        <v>507</v>
      </c>
      <c r="E143" s="1" t="s">
        <v>509</v>
      </c>
      <c r="F143" s="1" t="s">
        <v>506</v>
      </c>
      <c r="G143" s="1" t="s">
        <v>261</v>
      </c>
      <c r="H143" s="1" t="s">
        <v>268</v>
      </c>
      <c r="I143" s="1" t="s">
        <v>1715</v>
      </c>
      <c r="J143" s="1" t="s">
        <v>262</v>
      </c>
      <c r="K143" s="2">
        <v>3.2500000000000001E-2</v>
      </c>
      <c r="L143" s="1" t="s">
        <v>1722</v>
      </c>
      <c r="M143" s="2">
        <v>0.08</v>
      </c>
      <c r="N143" s="1">
        <v>2.46</v>
      </c>
      <c r="O143" s="1" t="s">
        <v>354</v>
      </c>
      <c r="P143" s="5">
        <v>-0.02</v>
      </c>
      <c r="Q143" s="1" t="s">
        <v>2612</v>
      </c>
      <c r="R143" s="1" t="s">
        <v>355</v>
      </c>
      <c r="S143" s="1" t="s">
        <v>1723</v>
      </c>
      <c r="T143" s="1" t="s">
        <v>1723</v>
      </c>
      <c r="U143" s="1" t="s">
        <v>1723</v>
      </c>
      <c r="V143" s="1" t="s">
        <v>1723</v>
      </c>
      <c r="W143" s="1" t="s">
        <v>1723</v>
      </c>
      <c r="X143" s="1" t="s">
        <v>1723</v>
      </c>
      <c r="Y143" s="1" t="s">
        <v>510</v>
      </c>
    </row>
    <row r="144" spans="1:25" x14ac:dyDescent="0.35">
      <c r="A144" s="1" t="s">
        <v>1859</v>
      </c>
      <c r="B144" s="37">
        <v>2013</v>
      </c>
      <c r="C144" s="1" t="s">
        <v>287</v>
      </c>
      <c r="D144" s="1" t="s">
        <v>511</v>
      </c>
      <c r="E144" s="1" t="s">
        <v>276</v>
      </c>
      <c r="F144" s="1" t="s">
        <v>506</v>
      </c>
      <c r="G144" s="1" t="s">
        <v>261</v>
      </c>
      <c r="H144" s="1" t="s">
        <v>259</v>
      </c>
      <c r="I144" s="1" t="s">
        <v>387</v>
      </c>
      <c r="J144" s="1" t="s">
        <v>262</v>
      </c>
      <c r="K144" s="2">
        <v>0.05</v>
      </c>
      <c r="L144" s="1" t="s">
        <v>1722</v>
      </c>
      <c r="M144" s="2">
        <v>0.12</v>
      </c>
      <c r="N144" s="1">
        <v>2.4</v>
      </c>
      <c r="O144" s="1" t="s">
        <v>354</v>
      </c>
      <c r="P144" s="5">
        <v>-0.02</v>
      </c>
      <c r="Q144" s="1" t="s">
        <v>2613</v>
      </c>
      <c r="R144" s="1" t="s">
        <v>355</v>
      </c>
      <c r="S144" s="1" t="s">
        <v>1723</v>
      </c>
      <c r="T144" s="1" t="s">
        <v>1723</v>
      </c>
      <c r="U144" s="1" t="s">
        <v>1723</v>
      </c>
      <c r="V144" s="1" t="s">
        <v>1723</v>
      </c>
      <c r="W144" s="1" t="s">
        <v>1723</v>
      </c>
      <c r="X144" s="1" t="s">
        <v>1723</v>
      </c>
      <c r="Y144" s="1" t="s">
        <v>508</v>
      </c>
    </row>
    <row r="145" spans="1:25" x14ac:dyDescent="0.35">
      <c r="A145" s="1" t="s">
        <v>1860</v>
      </c>
      <c r="B145" s="37">
        <v>2014</v>
      </c>
      <c r="C145" s="1" t="s">
        <v>287</v>
      </c>
      <c r="D145" s="1" t="s">
        <v>511</v>
      </c>
      <c r="E145" s="1" t="s">
        <v>512</v>
      </c>
      <c r="F145" s="1" t="s">
        <v>506</v>
      </c>
      <c r="G145" s="1" t="s">
        <v>261</v>
      </c>
      <c r="H145" s="1" t="s">
        <v>259</v>
      </c>
      <c r="I145" s="1" t="s">
        <v>387</v>
      </c>
      <c r="J145" s="1" t="s">
        <v>262</v>
      </c>
      <c r="K145" s="2">
        <v>0.05</v>
      </c>
      <c r="L145" s="1" t="s">
        <v>1722</v>
      </c>
      <c r="M145" s="2">
        <v>0.12</v>
      </c>
      <c r="N145" s="1">
        <v>2.4</v>
      </c>
      <c r="O145" s="1" t="s">
        <v>354</v>
      </c>
      <c r="P145" s="5">
        <v>-0.02</v>
      </c>
      <c r="Q145" s="1" t="s">
        <v>2614</v>
      </c>
      <c r="R145" s="1" t="s">
        <v>355</v>
      </c>
      <c r="S145" s="1" t="s">
        <v>1723</v>
      </c>
      <c r="T145" s="1" t="s">
        <v>1723</v>
      </c>
      <c r="U145" s="1" t="s">
        <v>1723</v>
      </c>
      <c r="V145" s="1" t="s">
        <v>1723</v>
      </c>
      <c r="W145" s="1" t="s">
        <v>1723</v>
      </c>
      <c r="X145" s="1" t="s">
        <v>1723</v>
      </c>
      <c r="Y145" s="1" t="s">
        <v>508</v>
      </c>
    </row>
    <row r="146" spans="1:25" x14ac:dyDescent="0.35">
      <c r="A146" s="1" t="s">
        <v>1861</v>
      </c>
      <c r="B146" s="37">
        <v>2015</v>
      </c>
      <c r="C146" s="1" t="s">
        <v>287</v>
      </c>
      <c r="D146" s="1" t="s">
        <v>511</v>
      </c>
      <c r="E146" s="1" t="s">
        <v>512</v>
      </c>
      <c r="F146" s="1" t="s">
        <v>506</v>
      </c>
      <c r="G146" s="1" t="s">
        <v>261</v>
      </c>
      <c r="H146" s="1" t="s">
        <v>268</v>
      </c>
      <c r="I146" s="1" t="s">
        <v>1715</v>
      </c>
      <c r="J146" s="1" t="s">
        <v>262</v>
      </c>
      <c r="K146" s="2">
        <v>0.05</v>
      </c>
      <c r="L146" s="1" t="s">
        <v>1722</v>
      </c>
      <c r="M146" s="2">
        <v>0.12</v>
      </c>
      <c r="N146" s="1">
        <v>2.4</v>
      </c>
      <c r="O146" s="1" t="s">
        <v>354</v>
      </c>
      <c r="P146" s="5">
        <v>-0.02</v>
      </c>
      <c r="Q146" s="1" t="s">
        <v>2614</v>
      </c>
      <c r="R146" s="1" t="s">
        <v>355</v>
      </c>
      <c r="S146" s="1" t="s">
        <v>1723</v>
      </c>
      <c r="T146" s="1" t="s">
        <v>1723</v>
      </c>
      <c r="U146" s="1" t="s">
        <v>1723</v>
      </c>
      <c r="V146" s="1" t="s">
        <v>1723</v>
      </c>
      <c r="W146" s="1" t="s">
        <v>1723</v>
      </c>
      <c r="X146" s="1" t="s">
        <v>1723</v>
      </c>
      <c r="Y146" s="1" t="s">
        <v>510</v>
      </c>
    </row>
    <row r="147" spans="1:25" x14ac:dyDescent="0.35">
      <c r="A147" s="1" t="s">
        <v>1862</v>
      </c>
      <c r="B147" s="37">
        <v>2013</v>
      </c>
      <c r="C147" s="1" t="s">
        <v>287</v>
      </c>
      <c r="D147" s="1" t="s">
        <v>513</v>
      </c>
      <c r="E147" s="1" t="s">
        <v>276</v>
      </c>
      <c r="F147" s="1" t="s">
        <v>506</v>
      </c>
      <c r="G147" s="1" t="s">
        <v>261</v>
      </c>
      <c r="H147" s="1" t="s">
        <v>259</v>
      </c>
      <c r="I147" s="1" t="s">
        <v>387</v>
      </c>
      <c r="J147" s="1" t="s">
        <v>262</v>
      </c>
      <c r="K147" s="2">
        <v>0.04</v>
      </c>
      <c r="L147" s="1" t="s">
        <v>1722</v>
      </c>
      <c r="M147" s="2">
        <v>7.0000000000000007E-2</v>
      </c>
      <c r="N147" s="1">
        <v>1.75</v>
      </c>
      <c r="O147" s="1" t="s">
        <v>354</v>
      </c>
      <c r="P147" s="5">
        <v>-0.12</v>
      </c>
      <c r="Q147" s="1" t="s">
        <v>2615</v>
      </c>
      <c r="R147" s="1" t="s">
        <v>355</v>
      </c>
      <c r="S147" s="1" t="s">
        <v>1723</v>
      </c>
      <c r="T147" s="1" t="s">
        <v>1723</v>
      </c>
      <c r="U147" s="1" t="s">
        <v>1723</v>
      </c>
      <c r="V147" s="1" t="s">
        <v>1723</v>
      </c>
      <c r="W147" s="1" t="s">
        <v>1723</v>
      </c>
      <c r="X147" s="1" t="s">
        <v>1723</v>
      </c>
      <c r="Y147" s="1" t="s">
        <v>514</v>
      </c>
    </row>
    <row r="148" spans="1:25" x14ac:dyDescent="0.35">
      <c r="A148" s="1" t="s">
        <v>1863</v>
      </c>
      <c r="B148" s="37">
        <v>2014</v>
      </c>
      <c r="C148" s="1" t="s">
        <v>287</v>
      </c>
      <c r="D148" s="1" t="s">
        <v>513</v>
      </c>
      <c r="E148" s="1" t="s">
        <v>515</v>
      </c>
      <c r="F148" s="1" t="s">
        <v>506</v>
      </c>
      <c r="G148" s="1" t="s">
        <v>261</v>
      </c>
      <c r="H148" s="1" t="s">
        <v>259</v>
      </c>
      <c r="I148" s="1" t="s">
        <v>387</v>
      </c>
      <c r="J148" s="1" t="s">
        <v>262</v>
      </c>
      <c r="K148" s="2">
        <v>0.04</v>
      </c>
      <c r="L148" s="1" t="s">
        <v>1722</v>
      </c>
      <c r="M148" s="2">
        <v>7.0000000000000007E-2</v>
      </c>
      <c r="N148" s="1">
        <v>1.75</v>
      </c>
      <c r="O148" s="1" t="s">
        <v>354</v>
      </c>
      <c r="P148" s="5">
        <v>-0.12</v>
      </c>
      <c r="Q148" s="1" t="s">
        <v>2616</v>
      </c>
      <c r="R148" s="1" t="s">
        <v>355</v>
      </c>
      <c r="S148" s="1" t="s">
        <v>1723</v>
      </c>
      <c r="T148" s="1" t="s">
        <v>1723</v>
      </c>
      <c r="U148" s="1" t="s">
        <v>1723</v>
      </c>
      <c r="V148" s="1" t="s">
        <v>1723</v>
      </c>
      <c r="W148" s="1" t="s">
        <v>1723</v>
      </c>
      <c r="X148" s="1" t="s">
        <v>1723</v>
      </c>
      <c r="Y148" s="1" t="s">
        <v>516</v>
      </c>
    </row>
    <row r="149" spans="1:25" x14ac:dyDescent="0.35">
      <c r="A149" s="1" t="s">
        <v>1864</v>
      </c>
      <c r="B149" s="37">
        <v>2015</v>
      </c>
      <c r="C149" s="1" t="s">
        <v>287</v>
      </c>
      <c r="D149" s="1" t="s">
        <v>513</v>
      </c>
      <c r="E149" s="1" t="s">
        <v>515</v>
      </c>
      <c r="F149" s="1" t="s">
        <v>506</v>
      </c>
      <c r="G149" s="1" t="s">
        <v>261</v>
      </c>
      <c r="H149" s="1" t="s">
        <v>268</v>
      </c>
      <c r="I149" s="1" t="s">
        <v>1715</v>
      </c>
      <c r="J149" s="1" t="s">
        <v>262</v>
      </c>
      <c r="K149" s="2">
        <v>0.04</v>
      </c>
      <c r="L149" s="1" t="s">
        <v>1722</v>
      </c>
      <c r="M149" s="2">
        <v>7.0000000000000007E-2</v>
      </c>
      <c r="N149" s="1">
        <v>1.75</v>
      </c>
      <c r="O149" s="1" t="s">
        <v>354</v>
      </c>
      <c r="P149" s="5">
        <v>-0.12</v>
      </c>
      <c r="Q149" s="1" t="s">
        <v>2616</v>
      </c>
      <c r="R149" s="1" t="s">
        <v>355</v>
      </c>
      <c r="S149" s="1" t="s">
        <v>1723</v>
      </c>
      <c r="T149" s="1" t="s">
        <v>1723</v>
      </c>
      <c r="U149" s="1" t="s">
        <v>1723</v>
      </c>
      <c r="V149" s="1" t="s">
        <v>1723</v>
      </c>
      <c r="W149" s="1" t="s">
        <v>1723</v>
      </c>
      <c r="X149" s="1" t="s">
        <v>1723</v>
      </c>
      <c r="Y149" s="1" t="s">
        <v>516</v>
      </c>
    </row>
    <row r="150" spans="1:25" x14ac:dyDescent="0.35">
      <c r="A150" s="1" t="s">
        <v>1865</v>
      </c>
      <c r="B150" s="37">
        <v>2013</v>
      </c>
      <c r="C150" s="1" t="s">
        <v>287</v>
      </c>
      <c r="D150" s="1" t="s">
        <v>517</v>
      </c>
      <c r="E150" s="1" t="s">
        <v>517</v>
      </c>
      <c r="F150" s="1" t="s">
        <v>506</v>
      </c>
      <c r="G150" s="1" t="s">
        <v>261</v>
      </c>
      <c r="H150" s="1" t="s">
        <v>259</v>
      </c>
      <c r="I150" s="1" t="s">
        <v>387</v>
      </c>
      <c r="J150" s="1" t="s">
        <v>262</v>
      </c>
      <c r="K150" s="2">
        <v>0.32400000000000001</v>
      </c>
      <c r="L150" s="1" t="s">
        <v>1722</v>
      </c>
      <c r="M150" s="2">
        <v>0.65</v>
      </c>
      <c r="N150" s="1">
        <v>2.0099999999999998</v>
      </c>
      <c r="O150" s="1" t="s">
        <v>354</v>
      </c>
      <c r="P150" s="5">
        <v>-0.12</v>
      </c>
      <c r="Q150" s="1" t="s">
        <v>2617</v>
      </c>
      <c r="R150" s="1" t="s">
        <v>355</v>
      </c>
      <c r="S150" s="1" t="s">
        <v>1723</v>
      </c>
      <c r="T150" s="1" t="s">
        <v>1723</v>
      </c>
      <c r="U150" s="1" t="s">
        <v>1723</v>
      </c>
      <c r="V150" s="1" t="s">
        <v>1723</v>
      </c>
      <c r="W150" s="1" t="s">
        <v>1723</v>
      </c>
      <c r="X150" s="1" t="s">
        <v>1723</v>
      </c>
      <c r="Y150" s="1" t="s">
        <v>514</v>
      </c>
    </row>
    <row r="151" spans="1:25" x14ac:dyDescent="0.35">
      <c r="A151" s="1" t="s">
        <v>1866</v>
      </c>
      <c r="B151" s="37">
        <v>2014</v>
      </c>
      <c r="C151" s="1" t="s">
        <v>287</v>
      </c>
      <c r="D151" s="1" t="s">
        <v>517</v>
      </c>
      <c r="E151" s="1" t="s">
        <v>518</v>
      </c>
      <c r="F151" s="1" t="s">
        <v>506</v>
      </c>
      <c r="G151" s="1" t="s">
        <v>261</v>
      </c>
      <c r="H151" s="1" t="s">
        <v>259</v>
      </c>
      <c r="I151" s="1" t="s">
        <v>387</v>
      </c>
      <c r="J151" s="1" t="s">
        <v>262</v>
      </c>
      <c r="K151" s="2">
        <v>0.32400000000000001</v>
      </c>
      <c r="L151" s="1" t="s">
        <v>1722</v>
      </c>
      <c r="M151" s="2">
        <v>0.65</v>
      </c>
      <c r="N151" s="1">
        <v>2.0099999999999998</v>
      </c>
      <c r="O151" s="1" t="s">
        <v>354</v>
      </c>
      <c r="P151" s="5">
        <v>-0.12</v>
      </c>
      <c r="Q151" s="1" t="s">
        <v>2618</v>
      </c>
      <c r="R151" s="1" t="s">
        <v>355</v>
      </c>
      <c r="S151" s="1" t="s">
        <v>1723</v>
      </c>
      <c r="T151" s="1" t="s">
        <v>1723</v>
      </c>
      <c r="U151" s="1" t="s">
        <v>1723</v>
      </c>
      <c r="V151" s="1" t="s">
        <v>1723</v>
      </c>
      <c r="W151" s="1" t="s">
        <v>1723</v>
      </c>
      <c r="X151" s="1" t="s">
        <v>1723</v>
      </c>
      <c r="Y151" s="1" t="s">
        <v>404</v>
      </c>
    </row>
    <row r="152" spans="1:25" x14ac:dyDescent="0.35">
      <c r="A152" s="1" t="s">
        <v>1867</v>
      </c>
      <c r="B152" s="37">
        <v>2015</v>
      </c>
      <c r="C152" s="1" t="s">
        <v>287</v>
      </c>
      <c r="D152" s="1" t="s">
        <v>517</v>
      </c>
      <c r="E152" s="1" t="s">
        <v>518</v>
      </c>
      <c r="F152" s="1" t="s">
        <v>506</v>
      </c>
      <c r="G152" s="1" t="s">
        <v>261</v>
      </c>
      <c r="H152" s="1" t="s">
        <v>268</v>
      </c>
      <c r="I152" s="1" t="s">
        <v>1715</v>
      </c>
      <c r="J152" s="1" t="s">
        <v>262</v>
      </c>
      <c r="K152" s="2">
        <v>0.32400000000000001</v>
      </c>
      <c r="L152" s="1" t="s">
        <v>1722</v>
      </c>
      <c r="M152" s="2">
        <v>0.65</v>
      </c>
      <c r="N152" s="1">
        <v>2.0099999999999998</v>
      </c>
      <c r="O152" s="1" t="s">
        <v>354</v>
      </c>
      <c r="P152" s="5">
        <v>-0.12</v>
      </c>
      <c r="Q152" s="1" t="s">
        <v>2618</v>
      </c>
      <c r="R152" s="1" t="s">
        <v>355</v>
      </c>
      <c r="S152" s="1" t="s">
        <v>1723</v>
      </c>
      <c r="T152" s="1" t="s">
        <v>1723</v>
      </c>
      <c r="U152" s="1" t="s">
        <v>1723</v>
      </c>
      <c r="V152" s="1" t="s">
        <v>1723</v>
      </c>
      <c r="W152" s="1" t="s">
        <v>1723</v>
      </c>
      <c r="X152" s="1" t="s">
        <v>1723</v>
      </c>
      <c r="Y152" s="1" t="s">
        <v>404</v>
      </c>
    </row>
    <row r="153" spans="1:25" x14ac:dyDescent="0.35">
      <c r="A153" s="1" t="s">
        <v>1868</v>
      </c>
      <c r="B153" s="37">
        <v>2013</v>
      </c>
      <c r="C153" s="1" t="s">
        <v>287</v>
      </c>
      <c r="D153" s="1" t="s">
        <v>520</v>
      </c>
      <c r="E153" s="1" t="s">
        <v>276</v>
      </c>
      <c r="F153" s="1" t="s">
        <v>519</v>
      </c>
      <c r="G153" s="1" t="s">
        <v>395</v>
      </c>
      <c r="H153" s="1" t="s">
        <v>280</v>
      </c>
      <c r="I153" s="1" t="s">
        <v>318</v>
      </c>
      <c r="J153" s="1" t="s">
        <v>283</v>
      </c>
      <c r="K153" s="2">
        <v>9.0718499999999994E-2</v>
      </c>
      <c r="L153" s="1" t="s">
        <v>1710</v>
      </c>
      <c r="M153" s="2">
        <v>25.5</v>
      </c>
      <c r="N153" s="1">
        <v>281.08999999999997</v>
      </c>
      <c r="O153" s="1" t="s">
        <v>1711</v>
      </c>
      <c r="P153" s="1" t="s">
        <v>1712</v>
      </c>
      <c r="Q153" s="1" t="s">
        <v>257</v>
      </c>
      <c r="R153" s="1" t="s">
        <v>265</v>
      </c>
      <c r="S153" s="1" t="s">
        <v>1723</v>
      </c>
      <c r="T153" s="1" t="s">
        <v>1723</v>
      </c>
      <c r="U153" s="1" t="s">
        <v>1723</v>
      </c>
      <c r="V153" s="1" t="s">
        <v>1723</v>
      </c>
      <c r="W153" s="1" t="s">
        <v>1723</v>
      </c>
      <c r="X153" s="1" t="s">
        <v>1723</v>
      </c>
      <c r="Y153" s="1" t="s">
        <v>404</v>
      </c>
    </row>
    <row r="154" spans="1:25" x14ac:dyDescent="0.35">
      <c r="A154" s="1" t="s">
        <v>1869</v>
      </c>
      <c r="B154" s="37">
        <v>2013</v>
      </c>
      <c r="C154" s="1" t="s">
        <v>266</v>
      </c>
      <c r="D154" s="1" t="s">
        <v>522</v>
      </c>
      <c r="E154" s="1" t="s">
        <v>276</v>
      </c>
      <c r="F154" s="1" t="s">
        <v>521</v>
      </c>
      <c r="G154" s="1" t="s">
        <v>395</v>
      </c>
      <c r="H154" s="1" t="s">
        <v>280</v>
      </c>
      <c r="I154" s="1" t="s">
        <v>318</v>
      </c>
      <c r="J154" s="1" t="s">
        <v>283</v>
      </c>
      <c r="K154" s="2">
        <v>1.8</v>
      </c>
      <c r="L154" s="1" t="s">
        <v>1710</v>
      </c>
      <c r="M154" s="2">
        <v>244.09</v>
      </c>
      <c r="N154" s="1">
        <v>135.61000000000001</v>
      </c>
      <c r="O154" s="1" t="s">
        <v>305</v>
      </c>
      <c r="P154" s="1" t="s">
        <v>1712</v>
      </c>
      <c r="Q154" s="1" t="s">
        <v>257</v>
      </c>
      <c r="R154" s="1" t="s">
        <v>277</v>
      </c>
      <c r="S154" s="1" t="s">
        <v>287</v>
      </c>
      <c r="T154" s="5">
        <v>0.43690000000000001</v>
      </c>
      <c r="U154" s="5">
        <v>0.46439999999999998</v>
      </c>
      <c r="V154" s="5">
        <v>9.8699999999999996E-2</v>
      </c>
      <c r="W154" s="5">
        <v>9.8699999999999996E-2</v>
      </c>
      <c r="X154" s="1" t="s">
        <v>1713</v>
      </c>
      <c r="Y154" s="1" t="s">
        <v>404</v>
      </c>
    </row>
    <row r="155" spans="1:25" x14ac:dyDescent="0.35">
      <c r="A155" s="1" t="s">
        <v>1870</v>
      </c>
      <c r="B155" s="37">
        <v>2013</v>
      </c>
      <c r="C155" s="1" t="s">
        <v>287</v>
      </c>
      <c r="D155" s="1" t="s">
        <v>525</v>
      </c>
      <c r="E155" s="1" t="s">
        <v>276</v>
      </c>
      <c r="F155" s="1" t="s">
        <v>523</v>
      </c>
      <c r="G155" s="1" t="s">
        <v>524</v>
      </c>
      <c r="H155" s="1" t="s">
        <v>280</v>
      </c>
      <c r="I155" s="1" t="s">
        <v>318</v>
      </c>
      <c r="J155" s="1" t="s">
        <v>283</v>
      </c>
      <c r="K155" s="2">
        <v>9.0718499999999994E-2</v>
      </c>
      <c r="L155" s="1" t="s">
        <v>1710</v>
      </c>
      <c r="M155" s="2">
        <v>1.62</v>
      </c>
      <c r="N155" s="1">
        <v>17.86</v>
      </c>
      <c r="O155" s="1" t="s">
        <v>1711</v>
      </c>
      <c r="P155" s="5">
        <v>0.12</v>
      </c>
      <c r="Q155" s="1" t="s">
        <v>257</v>
      </c>
      <c r="R155" s="1" t="s">
        <v>358</v>
      </c>
      <c r="S155" s="1" t="s">
        <v>1723</v>
      </c>
      <c r="T155" s="1" t="s">
        <v>1723</v>
      </c>
      <c r="U155" s="1" t="s">
        <v>1723</v>
      </c>
      <c r="V155" s="1" t="s">
        <v>1723</v>
      </c>
      <c r="W155" s="1" t="s">
        <v>1723</v>
      </c>
      <c r="X155" s="1" t="s">
        <v>1723</v>
      </c>
      <c r="Y155" s="1" t="s">
        <v>404</v>
      </c>
    </row>
    <row r="156" spans="1:25" x14ac:dyDescent="0.35">
      <c r="A156" s="1" t="s">
        <v>1871</v>
      </c>
      <c r="B156" s="37">
        <v>2014</v>
      </c>
      <c r="C156" s="1" t="s">
        <v>287</v>
      </c>
      <c r="D156" s="1" t="s">
        <v>525</v>
      </c>
      <c r="E156" s="1" t="s">
        <v>525</v>
      </c>
      <c r="F156" s="1" t="s">
        <v>523</v>
      </c>
      <c r="G156" s="1" t="s">
        <v>524</v>
      </c>
      <c r="H156" s="1" t="s">
        <v>280</v>
      </c>
      <c r="I156" s="1" t="s">
        <v>318</v>
      </c>
      <c r="J156" s="1" t="s">
        <v>283</v>
      </c>
      <c r="K156" s="2">
        <v>9.0718499999999994E-2</v>
      </c>
      <c r="L156" s="1" t="s">
        <v>1710</v>
      </c>
      <c r="M156" s="2">
        <v>12</v>
      </c>
      <c r="N156" s="1">
        <v>132.28</v>
      </c>
      <c r="O156" s="1" t="s">
        <v>1711</v>
      </c>
      <c r="P156" s="1" t="s">
        <v>1712</v>
      </c>
      <c r="Q156" s="1" t="s">
        <v>257</v>
      </c>
      <c r="R156" s="1" t="s">
        <v>265</v>
      </c>
      <c r="S156" s="1" t="s">
        <v>1723</v>
      </c>
      <c r="T156" s="1" t="s">
        <v>1723</v>
      </c>
      <c r="U156" s="1" t="s">
        <v>1723</v>
      </c>
      <c r="V156" s="1" t="s">
        <v>1723</v>
      </c>
      <c r="W156" s="1" t="s">
        <v>1723</v>
      </c>
      <c r="X156" s="1" t="s">
        <v>1723</v>
      </c>
      <c r="Y156" s="1" t="s">
        <v>404</v>
      </c>
    </row>
    <row r="157" spans="1:25" x14ac:dyDescent="0.35">
      <c r="A157" s="1" t="s">
        <v>1872</v>
      </c>
      <c r="B157" s="37">
        <v>2014</v>
      </c>
      <c r="C157" s="1" t="s">
        <v>266</v>
      </c>
      <c r="D157" s="1" t="s">
        <v>528</v>
      </c>
      <c r="E157" s="1" t="s">
        <v>529</v>
      </c>
      <c r="F157" s="1" t="s">
        <v>526</v>
      </c>
      <c r="G157" s="1" t="s">
        <v>395</v>
      </c>
      <c r="H157" s="1" t="s">
        <v>280</v>
      </c>
      <c r="I157" s="1" t="s">
        <v>318</v>
      </c>
      <c r="J157" s="1" t="s">
        <v>283</v>
      </c>
      <c r="K157" s="2">
        <v>6.3</v>
      </c>
      <c r="L157" s="1" t="s">
        <v>1722</v>
      </c>
      <c r="M157" s="2">
        <v>33.31</v>
      </c>
      <c r="N157" s="1">
        <v>5.29</v>
      </c>
      <c r="O157" s="1" t="s">
        <v>305</v>
      </c>
      <c r="P157" s="1" t="s">
        <v>1712</v>
      </c>
      <c r="Q157" s="1" t="s">
        <v>257</v>
      </c>
      <c r="R157" s="1" t="s">
        <v>277</v>
      </c>
      <c r="S157" s="1" t="s">
        <v>287</v>
      </c>
      <c r="T157" s="5">
        <v>0.98380000000000001</v>
      </c>
      <c r="U157" s="5">
        <v>1.38E-2</v>
      </c>
      <c r="V157" s="5">
        <v>2.3999999999999998E-3</v>
      </c>
      <c r="W157" s="5">
        <v>2.3999999999999998E-3</v>
      </c>
      <c r="X157" s="1" t="s">
        <v>1713</v>
      </c>
      <c r="Y157" s="1" t="s">
        <v>404</v>
      </c>
    </row>
    <row r="158" spans="1:25" x14ac:dyDescent="0.35">
      <c r="A158" s="1" t="s">
        <v>1873</v>
      </c>
      <c r="B158" s="37">
        <v>2014</v>
      </c>
      <c r="C158" s="1" t="s">
        <v>266</v>
      </c>
      <c r="D158" s="1" t="s">
        <v>530</v>
      </c>
      <c r="E158" s="1" t="s">
        <v>531</v>
      </c>
      <c r="F158" s="1" t="s">
        <v>526</v>
      </c>
      <c r="G158" s="1" t="s">
        <v>395</v>
      </c>
      <c r="H158" s="1" t="s">
        <v>280</v>
      </c>
      <c r="I158" s="1" t="s">
        <v>318</v>
      </c>
      <c r="J158" s="1" t="s">
        <v>283</v>
      </c>
      <c r="K158" s="2">
        <v>2.8</v>
      </c>
      <c r="L158" s="1" t="s">
        <v>1722</v>
      </c>
      <c r="M158" s="2">
        <v>88.96</v>
      </c>
      <c r="N158" s="1">
        <v>31.77</v>
      </c>
      <c r="O158" s="1" t="s">
        <v>305</v>
      </c>
      <c r="P158" s="1" t="s">
        <v>1712</v>
      </c>
      <c r="Q158" s="1" t="s">
        <v>257</v>
      </c>
      <c r="R158" s="1" t="s">
        <v>277</v>
      </c>
      <c r="S158" s="1" t="s">
        <v>287</v>
      </c>
      <c r="T158" s="5">
        <v>0.877</v>
      </c>
      <c r="U158" s="5">
        <v>0.1206</v>
      </c>
      <c r="V158" s="5">
        <v>2.3999999999999998E-3</v>
      </c>
      <c r="W158" s="5">
        <v>2.3999999999999998E-3</v>
      </c>
      <c r="X158" s="1" t="s">
        <v>1713</v>
      </c>
      <c r="Y158" s="1" t="s">
        <v>404</v>
      </c>
    </row>
    <row r="159" spans="1:25" x14ac:dyDescent="0.35">
      <c r="A159" s="1" t="s">
        <v>1874</v>
      </c>
      <c r="B159" s="37">
        <v>2013</v>
      </c>
      <c r="C159" s="1" t="s">
        <v>266</v>
      </c>
      <c r="D159" s="1" t="s">
        <v>527</v>
      </c>
      <c r="E159" s="1" t="s">
        <v>527</v>
      </c>
      <c r="F159" s="1" t="s">
        <v>526</v>
      </c>
      <c r="G159" s="1" t="s">
        <v>395</v>
      </c>
      <c r="H159" s="1" t="s">
        <v>280</v>
      </c>
      <c r="I159" s="1" t="s">
        <v>318</v>
      </c>
      <c r="J159" s="1" t="s">
        <v>283</v>
      </c>
      <c r="K159" s="2">
        <v>2.4</v>
      </c>
      <c r="L159" s="1" t="s">
        <v>1722</v>
      </c>
      <c r="M159" s="2">
        <v>70.02</v>
      </c>
      <c r="N159" s="1">
        <v>29.18</v>
      </c>
      <c r="O159" s="1" t="s">
        <v>305</v>
      </c>
      <c r="P159" s="1" t="s">
        <v>1712</v>
      </c>
      <c r="Q159" s="1" t="s">
        <v>257</v>
      </c>
      <c r="R159" s="1" t="s">
        <v>277</v>
      </c>
      <c r="S159" s="1" t="s">
        <v>287</v>
      </c>
      <c r="T159" s="5">
        <v>0.98399999999999999</v>
      </c>
      <c r="U159" s="5">
        <v>1.29E-2</v>
      </c>
      <c r="V159" s="5">
        <v>3.0999999999999999E-3</v>
      </c>
      <c r="W159" s="5">
        <v>3.0999999999999999E-3</v>
      </c>
      <c r="X159" s="1" t="s">
        <v>1713</v>
      </c>
      <c r="Y159" s="1" t="s">
        <v>404</v>
      </c>
    </row>
    <row r="160" spans="1:25" x14ac:dyDescent="0.35">
      <c r="A160" s="1" t="s">
        <v>1875</v>
      </c>
      <c r="B160" s="37">
        <v>2014</v>
      </c>
      <c r="C160" s="1" t="s">
        <v>266</v>
      </c>
      <c r="D160" s="1" t="s">
        <v>532</v>
      </c>
      <c r="E160" s="1" t="s">
        <v>533</v>
      </c>
      <c r="F160" s="1" t="s">
        <v>526</v>
      </c>
      <c r="G160" s="1" t="s">
        <v>395</v>
      </c>
      <c r="H160" s="1" t="s">
        <v>280</v>
      </c>
      <c r="I160" s="1" t="s">
        <v>318</v>
      </c>
      <c r="J160" s="1" t="s">
        <v>283</v>
      </c>
      <c r="K160" s="2">
        <v>0.31</v>
      </c>
      <c r="L160" s="1" t="s">
        <v>1722</v>
      </c>
      <c r="M160" s="2">
        <v>19.38</v>
      </c>
      <c r="N160" s="1">
        <v>62.52</v>
      </c>
      <c r="O160" s="1" t="s">
        <v>305</v>
      </c>
      <c r="P160" s="1" t="s">
        <v>1712</v>
      </c>
      <c r="Q160" s="1" t="s">
        <v>257</v>
      </c>
      <c r="R160" s="1" t="s">
        <v>277</v>
      </c>
      <c r="S160" s="1" t="s">
        <v>287</v>
      </c>
      <c r="T160" s="5">
        <v>0.88180000000000003</v>
      </c>
      <c r="U160" s="5">
        <v>0.1171</v>
      </c>
      <c r="V160" s="5">
        <v>1E-3</v>
      </c>
      <c r="W160" s="5">
        <v>1E-3</v>
      </c>
      <c r="X160" s="1" t="s">
        <v>1713</v>
      </c>
      <c r="Y160" s="1" t="s">
        <v>404</v>
      </c>
    </row>
    <row r="161" spans="1:25" x14ac:dyDescent="0.35">
      <c r="A161" s="1" t="s">
        <v>1876</v>
      </c>
      <c r="B161" s="37">
        <v>2015</v>
      </c>
      <c r="C161" s="1" t="s">
        <v>266</v>
      </c>
      <c r="D161" s="1" t="s">
        <v>534</v>
      </c>
      <c r="E161" s="1" t="s">
        <v>535</v>
      </c>
      <c r="F161" s="1" t="s">
        <v>526</v>
      </c>
      <c r="G161" s="1" t="s">
        <v>395</v>
      </c>
      <c r="H161" s="1" t="s">
        <v>280</v>
      </c>
      <c r="I161" s="1" t="s">
        <v>1715</v>
      </c>
      <c r="J161" s="1" t="s">
        <v>283</v>
      </c>
      <c r="K161" s="2">
        <v>7.4</v>
      </c>
      <c r="L161" s="1" t="s">
        <v>1722</v>
      </c>
      <c r="M161" s="2">
        <v>66.19</v>
      </c>
      <c r="N161" s="1">
        <v>8.94</v>
      </c>
      <c r="O161" s="1" t="s">
        <v>305</v>
      </c>
      <c r="P161" s="1" t="s">
        <v>1712</v>
      </c>
      <c r="Q161" s="1" t="s">
        <v>257</v>
      </c>
      <c r="R161" s="1" t="s">
        <v>277</v>
      </c>
      <c r="S161" s="1" t="s">
        <v>287</v>
      </c>
      <c r="T161" s="5">
        <v>0.97209999999999996</v>
      </c>
      <c r="U161" s="5">
        <v>2.24E-2</v>
      </c>
      <c r="V161" s="5">
        <v>5.5999999999999999E-3</v>
      </c>
      <c r="W161" s="5">
        <v>5.5999999999999999E-3</v>
      </c>
      <c r="X161" s="1" t="s">
        <v>1713</v>
      </c>
      <c r="Y161" s="1" t="s">
        <v>404</v>
      </c>
    </row>
    <row r="162" spans="1:25" x14ac:dyDescent="0.35">
      <c r="A162" s="1" t="s">
        <v>1877</v>
      </c>
      <c r="B162" s="37">
        <v>2016</v>
      </c>
      <c r="C162" s="1" t="s">
        <v>266</v>
      </c>
      <c r="D162" s="1" t="s">
        <v>534</v>
      </c>
      <c r="E162" s="1" t="s">
        <v>536</v>
      </c>
      <c r="F162" s="1" t="s">
        <v>526</v>
      </c>
      <c r="G162" s="1" t="s">
        <v>395</v>
      </c>
      <c r="H162" s="1" t="s">
        <v>280</v>
      </c>
      <c r="I162" s="1" t="s">
        <v>281</v>
      </c>
      <c r="J162" s="1" t="s">
        <v>283</v>
      </c>
      <c r="K162" s="2">
        <v>5.8</v>
      </c>
      <c r="L162" s="1" t="s">
        <v>1722</v>
      </c>
      <c r="M162" s="2">
        <v>74.83</v>
      </c>
      <c r="N162" s="1">
        <v>12.9</v>
      </c>
      <c r="O162" s="1" t="s">
        <v>305</v>
      </c>
      <c r="P162" s="1" t="s">
        <v>1712</v>
      </c>
      <c r="Q162" s="1" t="s">
        <v>257</v>
      </c>
      <c r="R162" s="1" t="s">
        <v>277</v>
      </c>
      <c r="S162" s="1" t="s">
        <v>287</v>
      </c>
      <c r="T162" s="5">
        <v>0.97060000000000002</v>
      </c>
      <c r="U162" s="5">
        <v>1.5599999999999999E-2</v>
      </c>
      <c r="V162" s="5">
        <v>1.38E-2</v>
      </c>
      <c r="W162" s="5">
        <v>1.38E-2</v>
      </c>
      <c r="X162" s="1" t="s">
        <v>1713</v>
      </c>
      <c r="Y162" s="1" t="s">
        <v>404</v>
      </c>
    </row>
    <row r="163" spans="1:25" x14ac:dyDescent="0.35">
      <c r="A163" s="1" t="s">
        <v>1878</v>
      </c>
      <c r="B163" s="37">
        <v>2015</v>
      </c>
      <c r="C163" s="1" t="s">
        <v>266</v>
      </c>
      <c r="D163" s="1" t="s">
        <v>530</v>
      </c>
      <c r="E163" s="1" t="s">
        <v>537</v>
      </c>
      <c r="F163" s="1" t="s">
        <v>526</v>
      </c>
      <c r="G163" s="1" t="s">
        <v>395</v>
      </c>
      <c r="H163" s="1" t="s">
        <v>280</v>
      </c>
      <c r="I163" s="1" t="s">
        <v>1715</v>
      </c>
      <c r="J163" s="1" t="s">
        <v>283</v>
      </c>
      <c r="K163" s="2">
        <v>3.4</v>
      </c>
      <c r="L163" s="1" t="s">
        <v>1722</v>
      </c>
      <c r="M163" s="2">
        <v>83.18</v>
      </c>
      <c r="N163" s="1">
        <v>24.46</v>
      </c>
      <c r="O163" s="1" t="s">
        <v>305</v>
      </c>
      <c r="P163" s="1" t="s">
        <v>1712</v>
      </c>
      <c r="Q163" s="1" t="s">
        <v>257</v>
      </c>
      <c r="R163" s="1" t="s">
        <v>277</v>
      </c>
      <c r="S163" s="1" t="s">
        <v>287</v>
      </c>
      <c r="T163" s="5">
        <v>0.98409999999999997</v>
      </c>
      <c r="U163" s="5">
        <v>1.2699999999999999E-2</v>
      </c>
      <c r="V163" s="5">
        <v>3.0999999999999999E-3</v>
      </c>
      <c r="W163" s="5">
        <v>3.0999999999999999E-3</v>
      </c>
      <c r="X163" s="1" t="s">
        <v>1713</v>
      </c>
      <c r="Y163" s="1" t="s">
        <v>404</v>
      </c>
    </row>
    <row r="164" spans="1:25" x14ac:dyDescent="0.35">
      <c r="A164" s="1" t="s">
        <v>1879</v>
      </c>
      <c r="B164" s="37">
        <v>2016</v>
      </c>
      <c r="C164" s="1" t="s">
        <v>266</v>
      </c>
      <c r="D164" s="1" t="s">
        <v>530</v>
      </c>
      <c r="E164" s="1" t="s">
        <v>538</v>
      </c>
      <c r="F164" s="1" t="s">
        <v>526</v>
      </c>
      <c r="G164" s="1" t="s">
        <v>395</v>
      </c>
      <c r="H164" s="1" t="s">
        <v>280</v>
      </c>
      <c r="I164" s="1" t="s">
        <v>281</v>
      </c>
      <c r="J164" s="1" t="s">
        <v>283</v>
      </c>
      <c r="K164" s="2">
        <v>4.4000000000000004</v>
      </c>
      <c r="L164" s="1" t="s">
        <v>1722</v>
      </c>
      <c r="M164" s="2">
        <v>99.68</v>
      </c>
      <c r="N164" s="1">
        <v>22.65</v>
      </c>
      <c r="O164" s="1" t="s">
        <v>305</v>
      </c>
      <c r="P164" s="1" t="s">
        <v>1712</v>
      </c>
      <c r="Q164" s="1" t="s">
        <v>257</v>
      </c>
      <c r="R164" s="1" t="s">
        <v>277</v>
      </c>
      <c r="S164" s="1" t="s">
        <v>287</v>
      </c>
      <c r="T164" s="5">
        <v>0.97260000000000002</v>
      </c>
      <c r="U164" s="5">
        <v>2.41E-2</v>
      </c>
      <c r="V164" s="5">
        <v>3.3E-3</v>
      </c>
      <c r="W164" s="5">
        <v>3.3E-3</v>
      </c>
      <c r="X164" s="1" t="s">
        <v>1713</v>
      </c>
      <c r="Y164" s="1" t="s">
        <v>404</v>
      </c>
    </row>
    <row r="165" spans="1:25" x14ac:dyDescent="0.35">
      <c r="A165" s="1" t="s">
        <v>1880</v>
      </c>
      <c r="B165" s="37">
        <v>2015</v>
      </c>
      <c r="C165" s="1" t="s">
        <v>266</v>
      </c>
      <c r="D165" s="1" t="s">
        <v>532</v>
      </c>
      <c r="E165" s="1" t="s">
        <v>539</v>
      </c>
      <c r="F165" s="1" t="s">
        <v>526</v>
      </c>
      <c r="G165" s="1" t="s">
        <v>395</v>
      </c>
      <c r="H165" s="1" t="s">
        <v>280</v>
      </c>
      <c r="I165" s="1" t="s">
        <v>1715</v>
      </c>
      <c r="J165" s="1" t="s">
        <v>283</v>
      </c>
      <c r="K165" s="2">
        <v>0.35</v>
      </c>
      <c r="L165" s="1" t="s">
        <v>1722</v>
      </c>
      <c r="M165" s="2">
        <v>53.36</v>
      </c>
      <c r="N165" s="1">
        <v>152.46</v>
      </c>
      <c r="O165" s="1" t="s">
        <v>305</v>
      </c>
      <c r="P165" s="1" t="s">
        <v>1712</v>
      </c>
      <c r="Q165" s="1" t="s">
        <v>257</v>
      </c>
      <c r="R165" s="1" t="s">
        <v>277</v>
      </c>
      <c r="S165" s="1" t="s">
        <v>287</v>
      </c>
      <c r="T165" s="5">
        <v>0.99399999999999999</v>
      </c>
      <c r="U165" s="5">
        <v>5.9999999999999995E-4</v>
      </c>
      <c r="V165" s="5">
        <v>5.4000000000000003E-3</v>
      </c>
      <c r="W165" s="5">
        <v>5.4000000000000003E-3</v>
      </c>
      <c r="X165" s="1" t="s">
        <v>1713</v>
      </c>
      <c r="Y165" s="1" t="s">
        <v>404</v>
      </c>
    </row>
    <row r="166" spans="1:25" x14ac:dyDescent="0.35">
      <c r="A166" s="1" t="s">
        <v>1881</v>
      </c>
      <c r="B166" s="37">
        <v>2016</v>
      </c>
      <c r="C166" s="1" t="s">
        <v>266</v>
      </c>
      <c r="D166" s="1" t="s">
        <v>532</v>
      </c>
      <c r="E166" s="1" t="s">
        <v>540</v>
      </c>
      <c r="F166" s="1" t="s">
        <v>526</v>
      </c>
      <c r="G166" s="1" t="s">
        <v>395</v>
      </c>
      <c r="H166" s="1" t="s">
        <v>280</v>
      </c>
      <c r="I166" s="1" t="s">
        <v>281</v>
      </c>
      <c r="J166" s="1" t="s">
        <v>283</v>
      </c>
      <c r="K166" s="2">
        <v>0.35</v>
      </c>
      <c r="L166" s="1" t="s">
        <v>1722</v>
      </c>
      <c r="M166" s="2">
        <v>16.21</v>
      </c>
      <c r="N166" s="1">
        <v>46.31</v>
      </c>
      <c r="O166" s="1" t="s">
        <v>305</v>
      </c>
      <c r="P166" s="1" t="s">
        <v>1712</v>
      </c>
      <c r="Q166" s="1" t="s">
        <v>257</v>
      </c>
      <c r="R166" s="1" t="s">
        <v>277</v>
      </c>
      <c r="S166" s="1" t="s">
        <v>287</v>
      </c>
      <c r="T166" s="5">
        <v>0.99380000000000002</v>
      </c>
      <c r="U166" s="5">
        <v>4.3E-3</v>
      </c>
      <c r="V166" s="5">
        <v>1.9E-3</v>
      </c>
      <c r="W166" s="5">
        <v>1.9E-3</v>
      </c>
      <c r="X166" s="1" t="s">
        <v>1713</v>
      </c>
      <c r="Y166" s="1" t="s">
        <v>404</v>
      </c>
    </row>
    <row r="167" spans="1:25" x14ac:dyDescent="0.35">
      <c r="A167" s="1" t="s">
        <v>1882</v>
      </c>
      <c r="B167" s="37">
        <v>2015</v>
      </c>
      <c r="C167" s="1" t="s">
        <v>266</v>
      </c>
      <c r="D167" s="1" t="s">
        <v>528</v>
      </c>
      <c r="E167" s="1" t="s">
        <v>541</v>
      </c>
      <c r="F167" s="1" t="s">
        <v>526</v>
      </c>
      <c r="G167" s="1" t="s">
        <v>395</v>
      </c>
      <c r="H167" s="1" t="s">
        <v>280</v>
      </c>
      <c r="I167" s="1" t="s">
        <v>1715</v>
      </c>
      <c r="J167" s="1" t="s">
        <v>283</v>
      </c>
      <c r="K167" s="2">
        <v>8.1999999999999993</v>
      </c>
      <c r="L167" s="1" t="s">
        <v>1722</v>
      </c>
      <c r="M167" s="2">
        <v>69.12</v>
      </c>
      <c r="N167" s="1">
        <v>8.43</v>
      </c>
      <c r="O167" s="1" t="s">
        <v>305</v>
      </c>
      <c r="P167" s="1" t="s">
        <v>1712</v>
      </c>
      <c r="Q167" s="1" t="s">
        <v>257</v>
      </c>
      <c r="R167" s="1" t="s">
        <v>277</v>
      </c>
      <c r="S167" s="1" t="s">
        <v>287</v>
      </c>
      <c r="T167" s="5">
        <v>0.8296</v>
      </c>
      <c r="U167" s="5">
        <v>0.16880000000000001</v>
      </c>
      <c r="V167" s="5">
        <v>1.6000000000000001E-3</v>
      </c>
      <c r="W167" s="5">
        <v>1.6000000000000001E-3</v>
      </c>
      <c r="X167" s="1" t="s">
        <v>1713</v>
      </c>
      <c r="Y167" s="1" t="s">
        <v>404</v>
      </c>
    </row>
    <row r="168" spans="1:25" x14ac:dyDescent="0.35">
      <c r="A168" s="1" t="s">
        <v>1883</v>
      </c>
      <c r="B168" s="37">
        <v>2016</v>
      </c>
      <c r="C168" s="1" t="s">
        <v>266</v>
      </c>
      <c r="D168" s="1" t="s">
        <v>528</v>
      </c>
      <c r="E168" s="1" t="s">
        <v>542</v>
      </c>
      <c r="F168" s="1" t="s">
        <v>526</v>
      </c>
      <c r="G168" s="1" t="s">
        <v>395</v>
      </c>
      <c r="H168" s="1" t="s">
        <v>280</v>
      </c>
      <c r="I168" s="1" t="s">
        <v>281</v>
      </c>
      <c r="J168" s="1" t="s">
        <v>283</v>
      </c>
      <c r="K168" s="2">
        <v>5.8</v>
      </c>
      <c r="L168" s="1" t="s">
        <v>1722</v>
      </c>
      <c r="M168" s="2">
        <v>24.04</v>
      </c>
      <c r="N168" s="1">
        <v>4.1399999999999997</v>
      </c>
      <c r="O168" s="1" t="s">
        <v>305</v>
      </c>
      <c r="P168" s="1" t="s">
        <v>1712</v>
      </c>
      <c r="Q168" s="1" t="s">
        <v>257</v>
      </c>
      <c r="R168" s="1" t="s">
        <v>277</v>
      </c>
      <c r="S168" s="1" t="s">
        <v>287</v>
      </c>
      <c r="T168" s="5">
        <v>0.90100000000000002</v>
      </c>
      <c r="U168" s="5">
        <v>9.5699999999999993E-2</v>
      </c>
      <c r="V168" s="5">
        <v>3.3E-3</v>
      </c>
      <c r="W168" s="5">
        <v>3.3E-3</v>
      </c>
      <c r="X168" s="1" t="s">
        <v>1713</v>
      </c>
      <c r="Y168" s="1" t="s">
        <v>404</v>
      </c>
    </row>
    <row r="169" spans="1:25" x14ac:dyDescent="0.35">
      <c r="A169" s="1" t="s">
        <v>1884</v>
      </c>
      <c r="B169" s="37">
        <v>2015</v>
      </c>
      <c r="C169" s="1" t="s">
        <v>266</v>
      </c>
      <c r="D169" s="1" t="s">
        <v>543</v>
      </c>
      <c r="E169" s="1" t="s">
        <v>544</v>
      </c>
      <c r="F169" s="1" t="s">
        <v>526</v>
      </c>
      <c r="G169" s="1" t="s">
        <v>395</v>
      </c>
      <c r="H169" s="1" t="s">
        <v>280</v>
      </c>
      <c r="I169" s="1" t="s">
        <v>1715</v>
      </c>
      <c r="J169" s="1" t="s">
        <v>283</v>
      </c>
      <c r="K169" s="2">
        <v>14.2</v>
      </c>
      <c r="L169" s="1" t="s">
        <v>1722</v>
      </c>
      <c r="M169" s="2">
        <v>146.41</v>
      </c>
      <c r="N169" s="1">
        <v>10.31</v>
      </c>
      <c r="O169" s="1" t="s">
        <v>305</v>
      </c>
      <c r="P169" s="1" t="s">
        <v>1712</v>
      </c>
      <c r="Q169" s="1" t="s">
        <v>257</v>
      </c>
      <c r="R169" s="1" t="s">
        <v>277</v>
      </c>
      <c r="S169" s="1" t="s">
        <v>287</v>
      </c>
      <c r="T169" s="5">
        <v>0.96879999999999999</v>
      </c>
      <c r="U169" s="5">
        <v>2.7E-2</v>
      </c>
      <c r="V169" s="5">
        <v>4.1999999999999997E-3</v>
      </c>
      <c r="W169" s="5">
        <v>4.1999999999999997E-3</v>
      </c>
      <c r="X169" s="1" t="s">
        <v>1713</v>
      </c>
      <c r="Y169" s="1" t="s">
        <v>404</v>
      </c>
    </row>
    <row r="170" spans="1:25" x14ac:dyDescent="0.35">
      <c r="A170" s="1" t="s">
        <v>1885</v>
      </c>
      <c r="B170" s="37">
        <v>2016</v>
      </c>
      <c r="C170" s="1" t="s">
        <v>266</v>
      </c>
      <c r="D170" s="1" t="s">
        <v>543</v>
      </c>
      <c r="E170" s="1" t="s">
        <v>545</v>
      </c>
      <c r="F170" s="1" t="s">
        <v>526</v>
      </c>
      <c r="G170" s="1" t="s">
        <v>395</v>
      </c>
      <c r="H170" s="1" t="s">
        <v>280</v>
      </c>
      <c r="I170" s="1" t="s">
        <v>281</v>
      </c>
      <c r="J170" s="1" t="s">
        <v>283</v>
      </c>
      <c r="K170" s="2">
        <v>7</v>
      </c>
      <c r="L170" s="1" t="s">
        <v>1722</v>
      </c>
      <c r="M170" s="2">
        <v>66.16</v>
      </c>
      <c r="N170" s="1">
        <v>9.4499999999999993</v>
      </c>
      <c r="O170" s="1" t="s">
        <v>305</v>
      </c>
      <c r="P170" s="1" t="s">
        <v>1712</v>
      </c>
      <c r="Q170" s="1" t="s">
        <v>257</v>
      </c>
      <c r="R170" s="1" t="s">
        <v>277</v>
      </c>
      <c r="S170" s="1" t="s">
        <v>287</v>
      </c>
      <c r="T170" s="5">
        <v>0.89480000000000004</v>
      </c>
      <c r="U170" s="5">
        <v>0.1002</v>
      </c>
      <c r="V170" s="5">
        <v>5.0000000000000001E-3</v>
      </c>
      <c r="W170" s="5">
        <v>5.0000000000000001E-3</v>
      </c>
      <c r="X170" s="1" t="s">
        <v>1713</v>
      </c>
      <c r="Y170" s="1" t="s">
        <v>404</v>
      </c>
    </row>
    <row r="171" spans="1:25" x14ac:dyDescent="0.35">
      <c r="A171" s="1" t="s">
        <v>1886</v>
      </c>
      <c r="B171" s="37">
        <v>2013</v>
      </c>
      <c r="C171" s="1" t="s">
        <v>266</v>
      </c>
      <c r="D171" s="1" t="s">
        <v>546</v>
      </c>
      <c r="E171" s="1" t="s">
        <v>546</v>
      </c>
      <c r="F171" s="1" t="s">
        <v>526</v>
      </c>
      <c r="G171" s="1" t="s">
        <v>395</v>
      </c>
      <c r="H171" s="1" t="s">
        <v>280</v>
      </c>
      <c r="I171" s="1" t="s">
        <v>318</v>
      </c>
      <c r="J171" s="1" t="s">
        <v>283</v>
      </c>
      <c r="K171" s="2">
        <v>7.5</v>
      </c>
      <c r="L171" s="1" t="s">
        <v>1722</v>
      </c>
      <c r="M171" s="2">
        <v>182.92699999999999</v>
      </c>
      <c r="N171" s="1">
        <v>24.39</v>
      </c>
      <c r="O171" s="1" t="s">
        <v>305</v>
      </c>
      <c r="P171" s="1" t="s">
        <v>1712</v>
      </c>
      <c r="Q171" s="1" t="s">
        <v>257</v>
      </c>
      <c r="R171" s="1" t="s">
        <v>277</v>
      </c>
      <c r="S171" s="1" t="s">
        <v>287</v>
      </c>
      <c r="T171" s="5">
        <v>0.99170000000000003</v>
      </c>
      <c r="U171" s="5">
        <v>5.1999999999999998E-3</v>
      </c>
      <c r="V171" s="5">
        <v>3.0999999999999999E-3</v>
      </c>
      <c r="W171" s="5">
        <v>3.0999999999999999E-3</v>
      </c>
      <c r="X171" s="1" t="s">
        <v>1713</v>
      </c>
      <c r="Y171" s="1" t="s">
        <v>404</v>
      </c>
    </row>
    <row r="172" spans="1:25" x14ac:dyDescent="0.35">
      <c r="A172" s="1" t="s">
        <v>1887</v>
      </c>
      <c r="B172" s="37">
        <v>2013</v>
      </c>
      <c r="C172" s="1" t="s">
        <v>266</v>
      </c>
      <c r="D172" s="1" t="s">
        <v>547</v>
      </c>
      <c r="E172" s="1" t="s">
        <v>547</v>
      </c>
      <c r="F172" s="1" t="s">
        <v>526</v>
      </c>
      <c r="G172" s="1" t="s">
        <v>395</v>
      </c>
      <c r="H172" s="1" t="s">
        <v>280</v>
      </c>
      <c r="I172" s="1" t="s">
        <v>318</v>
      </c>
      <c r="J172" s="1" t="s">
        <v>283</v>
      </c>
      <c r="K172" s="2">
        <v>0.11</v>
      </c>
      <c r="L172" s="1" t="s">
        <v>1722</v>
      </c>
      <c r="M172" s="2">
        <v>18.756</v>
      </c>
      <c r="N172" s="1">
        <v>170.51</v>
      </c>
      <c r="O172" s="1" t="s">
        <v>305</v>
      </c>
      <c r="P172" s="1" t="s">
        <v>1712</v>
      </c>
      <c r="Q172" s="1" t="s">
        <v>257</v>
      </c>
      <c r="R172" s="1" t="s">
        <v>277</v>
      </c>
      <c r="S172" s="1" t="s">
        <v>287</v>
      </c>
      <c r="T172" s="5">
        <v>0.6915</v>
      </c>
      <c r="U172" s="5">
        <v>0.30809999999999998</v>
      </c>
      <c r="V172" s="5">
        <v>4.0000000000000002E-4</v>
      </c>
      <c r="W172" s="5">
        <v>4.0000000000000002E-4</v>
      </c>
      <c r="X172" s="1" t="s">
        <v>1713</v>
      </c>
      <c r="Y172" s="1" t="s">
        <v>404</v>
      </c>
    </row>
    <row r="173" spans="1:25" x14ac:dyDescent="0.35">
      <c r="A173" s="1" t="s">
        <v>1888</v>
      </c>
      <c r="B173" s="37">
        <v>2013</v>
      </c>
      <c r="C173" s="1" t="s">
        <v>266</v>
      </c>
      <c r="D173" s="1" t="s">
        <v>548</v>
      </c>
      <c r="E173" s="1" t="s">
        <v>548</v>
      </c>
      <c r="F173" s="1" t="s">
        <v>526</v>
      </c>
      <c r="G173" s="1" t="s">
        <v>395</v>
      </c>
      <c r="H173" s="1" t="s">
        <v>280</v>
      </c>
      <c r="I173" s="1" t="s">
        <v>318</v>
      </c>
      <c r="J173" s="1" t="s">
        <v>283</v>
      </c>
      <c r="K173" s="2">
        <v>0.8</v>
      </c>
      <c r="L173" s="1" t="s">
        <v>1722</v>
      </c>
      <c r="M173" s="2">
        <v>25.516999999999999</v>
      </c>
      <c r="N173" s="1">
        <v>31.9</v>
      </c>
      <c r="O173" s="1" t="s">
        <v>305</v>
      </c>
      <c r="P173" s="1" t="s">
        <v>1712</v>
      </c>
      <c r="Q173" s="1" t="s">
        <v>257</v>
      </c>
      <c r="R173" s="1" t="s">
        <v>277</v>
      </c>
      <c r="S173" s="1" t="s">
        <v>287</v>
      </c>
      <c r="T173" s="5">
        <v>0.98429999999999995</v>
      </c>
      <c r="U173" s="5">
        <v>1.3299999999999999E-2</v>
      </c>
      <c r="V173" s="5">
        <v>2.3999999999999998E-3</v>
      </c>
      <c r="W173" s="5">
        <v>2.3999999999999998E-3</v>
      </c>
      <c r="X173" s="1" t="s">
        <v>1713</v>
      </c>
      <c r="Y173" s="1" t="s">
        <v>404</v>
      </c>
    </row>
    <row r="174" spans="1:25" x14ac:dyDescent="0.35">
      <c r="A174" s="1" t="s">
        <v>1889</v>
      </c>
      <c r="B174" s="37">
        <v>2013</v>
      </c>
      <c r="C174" s="1" t="s">
        <v>266</v>
      </c>
      <c r="D174" s="1" t="s">
        <v>549</v>
      </c>
      <c r="E174" s="1" t="s">
        <v>549</v>
      </c>
      <c r="F174" s="1" t="s">
        <v>526</v>
      </c>
      <c r="G174" s="1" t="s">
        <v>395</v>
      </c>
      <c r="H174" s="1" t="s">
        <v>280</v>
      </c>
      <c r="I174" s="1" t="s">
        <v>318</v>
      </c>
      <c r="J174" s="1" t="s">
        <v>283</v>
      </c>
      <c r="K174" s="2">
        <v>1.4</v>
      </c>
      <c r="L174" s="1" t="s">
        <v>1722</v>
      </c>
      <c r="M174" s="2">
        <v>20.885999999999999</v>
      </c>
      <c r="N174" s="1">
        <v>14.92</v>
      </c>
      <c r="O174" s="1" t="s">
        <v>305</v>
      </c>
      <c r="P174" s="1" t="s">
        <v>1712</v>
      </c>
      <c r="Q174" s="1" t="s">
        <v>257</v>
      </c>
      <c r="R174" s="1" t="s">
        <v>277</v>
      </c>
      <c r="S174" s="1" t="s">
        <v>287</v>
      </c>
      <c r="T174" s="5">
        <v>0.95469999999999999</v>
      </c>
      <c r="U174" s="5">
        <v>4.5199999999999997E-2</v>
      </c>
      <c r="V174" s="5">
        <v>1E-4</v>
      </c>
      <c r="W174" s="5">
        <v>1E-4</v>
      </c>
      <c r="X174" s="1" t="s">
        <v>1713</v>
      </c>
      <c r="Y174" s="1" t="s">
        <v>404</v>
      </c>
    </row>
    <row r="175" spans="1:25" x14ac:dyDescent="0.35">
      <c r="A175" s="1" t="s">
        <v>1890</v>
      </c>
      <c r="B175" s="37">
        <v>2014</v>
      </c>
      <c r="C175" s="1" t="s">
        <v>266</v>
      </c>
      <c r="D175" s="1" t="s">
        <v>534</v>
      </c>
      <c r="E175" s="1" t="s">
        <v>550</v>
      </c>
      <c r="F175" s="1" t="s">
        <v>526</v>
      </c>
      <c r="G175" s="1" t="s">
        <v>395</v>
      </c>
      <c r="H175" s="1" t="s">
        <v>280</v>
      </c>
      <c r="I175" s="1" t="s">
        <v>318</v>
      </c>
      <c r="J175" s="1" t="s">
        <v>283</v>
      </c>
      <c r="K175" s="2">
        <v>11</v>
      </c>
      <c r="L175" s="1" t="s">
        <v>1722</v>
      </c>
      <c r="M175" s="2">
        <v>105.56</v>
      </c>
      <c r="N175" s="1">
        <v>9.6</v>
      </c>
      <c r="O175" s="1" t="s">
        <v>305</v>
      </c>
      <c r="P175" s="1" t="s">
        <v>1712</v>
      </c>
      <c r="Q175" s="1" t="s">
        <v>257</v>
      </c>
      <c r="R175" s="1" t="s">
        <v>277</v>
      </c>
      <c r="S175" s="1" t="s">
        <v>287</v>
      </c>
      <c r="T175" s="5">
        <v>0.9647</v>
      </c>
      <c r="U175" s="5">
        <v>3.0099999999999998E-2</v>
      </c>
      <c r="V175" s="5">
        <v>5.1999999999999998E-3</v>
      </c>
      <c r="W175" s="5">
        <v>5.1999999999999998E-3</v>
      </c>
      <c r="X175" s="1" t="s">
        <v>1713</v>
      </c>
      <c r="Y175" s="1" t="s">
        <v>404</v>
      </c>
    </row>
    <row r="176" spans="1:25" x14ac:dyDescent="0.35">
      <c r="A176" s="1" t="s">
        <v>1891</v>
      </c>
      <c r="B176" s="37">
        <v>2014</v>
      </c>
      <c r="C176" s="1" t="s">
        <v>266</v>
      </c>
      <c r="D176" s="1" t="s">
        <v>551</v>
      </c>
      <c r="E176" s="1" t="s">
        <v>552</v>
      </c>
      <c r="F176" s="1" t="s">
        <v>526</v>
      </c>
      <c r="G176" s="1" t="s">
        <v>395</v>
      </c>
      <c r="H176" s="1" t="s">
        <v>280</v>
      </c>
      <c r="I176" s="1" t="s">
        <v>318</v>
      </c>
      <c r="J176" s="1" t="s">
        <v>283</v>
      </c>
      <c r="K176" s="2">
        <v>23</v>
      </c>
      <c r="L176" s="1" t="s">
        <v>1722</v>
      </c>
      <c r="M176" s="2">
        <v>174.46</v>
      </c>
      <c r="N176" s="1">
        <v>7.59</v>
      </c>
      <c r="O176" s="1" t="s">
        <v>305</v>
      </c>
      <c r="P176" s="1" t="s">
        <v>1712</v>
      </c>
      <c r="Q176" s="1" t="s">
        <v>257</v>
      </c>
      <c r="R176" s="1" t="s">
        <v>277</v>
      </c>
      <c r="S176" s="1" t="s">
        <v>287</v>
      </c>
      <c r="T176" s="5">
        <v>0.96889999999999998</v>
      </c>
      <c r="U176" s="5">
        <v>1.7100000000000001E-2</v>
      </c>
      <c r="V176" s="5">
        <v>1.3899999999999999E-2</v>
      </c>
      <c r="W176" s="5">
        <v>1.3899999999999999E-2</v>
      </c>
      <c r="X176" s="1" t="s">
        <v>1713</v>
      </c>
      <c r="Y176" s="1" t="s">
        <v>404</v>
      </c>
    </row>
    <row r="177" spans="1:25" x14ac:dyDescent="0.35">
      <c r="A177" s="1" t="s">
        <v>1892</v>
      </c>
      <c r="B177" s="37">
        <v>2014</v>
      </c>
      <c r="C177" s="1" t="s">
        <v>266</v>
      </c>
      <c r="D177" s="1" t="s">
        <v>553</v>
      </c>
      <c r="E177" s="1" t="s">
        <v>554</v>
      </c>
      <c r="F177" s="1" t="s">
        <v>526</v>
      </c>
      <c r="G177" s="1" t="s">
        <v>395</v>
      </c>
      <c r="H177" s="1" t="s">
        <v>280</v>
      </c>
      <c r="I177" s="1" t="s">
        <v>318</v>
      </c>
      <c r="J177" s="1" t="s">
        <v>283</v>
      </c>
      <c r="K177" s="2">
        <v>0.7</v>
      </c>
      <c r="L177" s="1" t="s">
        <v>1722</v>
      </c>
      <c r="M177" s="2">
        <v>25.72</v>
      </c>
      <c r="N177" s="1">
        <v>36.74</v>
      </c>
      <c r="O177" s="1" t="s">
        <v>305</v>
      </c>
      <c r="P177" s="1" t="s">
        <v>1712</v>
      </c>
      <c r="Q177" s="1" t="s">
        <v>257</v>
      </c>
      <c r="R177" s="1" t="s">
        <v>277</v>
      </c>
      <c r="S177" s="1" t="s">
        <v>287</v>
      </c>
      <c r="T177" s="5">
        <v>0.97199999999999998</v>
      </c>
      <c r="U177" s="5">
        <v>2.5999999999999999E-2</v>
      </c>
      <c r="V177" s="5">
        <v>1.9E-3</v>
      </c>
      <c r="W177" s="5">
        <v>1.9E-3</v>
      </c>
      <c r="X177" s="1" t="s">
        <v>1713</v>
      </c>
      <c r="Y177" s="1" t="s">
        <v>404</v>
      </c>
    </row>
    <row r="178" spans="1:25" x14ac:dyDescent="0.35">
      <c r="A178" s="1" t="s">
        <v>1893</v>
      </c>
      <c r="B178" s="37">
        <v>2014</v>
      </c>
      <c r="C178" s="1" t="s">
        <v>266</v>
      </c>
      <c r="D178" s="1" t="s">
        <v>555</v>
      </c>
      <c r="E178" s="1" t="s">
        <v>556</v>
      </c>
      <c r="F178" s="1" t="s">
        <v>526</v>
      </c>
      <c r="G178" s="1" t="s">
        <v>395</v>
      </c>
      <c r="H178" s="1" t="s">
        <v>280</v>
      </c>
      <c r="I178" s="1" t="s">
        <v>318</v>
      </c>
      <c r="J178" s="1" t="s">
        <v>283</v>
      </c>
      <c r="K178" s="2">
        <v>0.16200000000000001</v>
      </c>
      <c r="L178" s="1" t="s">
        <v>1722</v>
      </c>
      <c r="M178" s="2">
        <v>6.13</v>
      </c>
      <c r="N178" s="1">
        <v>37.840000000000003</v>
      </c>
      <c r="O178" s="1" t="s">
        <v>305</v>
      </c>
      <c r="P178" s="1" t="s">
        <v>1712</v>
      </c>
      <c r="Q178" s="1" t="s">
        <v>257</v>
      </c>
      <c r="R178" s="1" t="s">
        <v>277</v>
      </c>
      <c r="S178" s="1" t="s">
        <v>287</v>
      </c>
      <c r="T178" s="5">
        <v>0.90380000000000005</v>
      </c>
      <c r="U178" s="5">
        <v>8.8099999999999998E-2</v>
      </c>
      <c r="V178" s="5">
        <v>8.2000000000000007E-3</v>
      </c>
      <c r="W178" s="5">
        <v>8.2000000000000007E-3</v>
      </c>
      <c r="X178" s="1" t="s">
        <v>1713</v>
      </c>
      <c r="Y178" s="1" t="s">
        <v>404</v>
      </c>
    </row>
    <row r="179" spans="1:25" x14ac:dyDescent="0.35">
      <c r="A179" s="1" t="s">
        <v>1894</v>
      </c>
      <c r="B179" s="37">
        <v>2013</v>
      </c>
      <c r="C179" s="1" t="s">
        <v>266</v>
      </c>
      <c r="D179" s="1" t="s">
        <v>561</v>
      </c>
      <c r="E179" s="1" t="s">
        <v>276</v>
      </c>
      <c r="F179" s="1" t="s">
        <v>557</v>
      </c>
      <c r="G179" s="1" t="s">
        <v>560</v>
      </c>
      <c r="H179" s="1" t="s">
        <v>558</v>
      </c>
      <c r="I179" s="1" t="s">
        <v>559</v>
      </c>
      <c r="J179" s="1" t="s">
        <v>283</v>
      </c>
      <c r="K179" s="2">
        <v>0.13</v>
      </c>
      <c r="L179" s="1" t="s">
        <v>1710</v>
      </c>
      <c r="M179" s="2">
        <v>52.2</v>
      </c>
      <c r="N179" s="1">
        <v>401.54</v>
      </c>
      <c r="O179" s="1" t="s">
        <v>286</v>
      </c>
      <c r="P179" s="1" t="s">
        <v>1712</v>
      </c>
      <c r="Q179" s="1" t="s">
        <v>257</v>
      </c>
      <c r="R179" s="1" t="s">
        <v>265</v>
      </c>
      <c r="S179" s="1" t="s">
        <v>266</v>
      </c>
      <c r="T179" s="5">
        <v>0.44180000000000003</v>
      </c>
      <c r="U179" s="5">
        <v>0.16850000000000001</v>
      </c>
      <c r="V179" s="5">
        <v>0.3896</v>
      </c>
      <c r="W179" s="5">
        <v>2.63E-2</v>
      </c>
      <c r="X179" s="5">
        <v>1.3599999999999999E-2</v>
      </c>
      <c r="Y179" s="1" t="s">
        <v>404</v>
      </c>
    </row>
    <row r="180" spans="1:25" x14ac:dyDescent="0.35">
      <c r="A180" s="1" t="s">
        <v>1895</v>
      </c>
      <c r="B180" s="37">
        <v>2014</v>
      </c>
      <c r="C180" s="1" t="s">
        <v>266</v>
      </c>
      <c r="D180" s="1" t="s">
        <v>562</v>
      </c>
      <c r="E180" s="1" t="s">
        <v>563</v>
      </c>
      <c r="F180" s="1" t="s">
        <v>557</v>
      </c>
      <c r="G180" s="1" t="s">
        <v>560</v>
      </c>
      <c r="H180" s="1" t="s">
        <v>280</v>
      </c>
      <c r="I180" s="1" t="s">
        <v>471</v>
      </c>
      <c r="J180" s="1" t="s">
        <v>283</v>
      </c>
      <c r="K180" s="2">
        <v>0.13750000000000001</v>
      </c>
      <c r="L180" s="1" t="s">
        <v>1710</v>
      </c>
      <c r="M180" s="2">
        <v>57.1</v>
      </c>
      <c r="N180" s="1">
        <v>415.27</v>
      </c>
      <c r="O180" s="1" t="s">
        <v>286</v>
      </c>
      <c r="P180" s="1" t="s">
        <v>1712</v>
      </c>
      <c r="Q180" s="1" t="s">
        <v>257</v>
      </c>
      <c r="R180" s="1" t="s">
        <v>265</v>
      </c>
      <c r="S180" s="1" t="s">
        <v>266</v>
      </c>
      <c r="T180" s="5">
        <v>0.45689999999999997</v>
      </c>
      <c r="U180" s="5">
        <v>0.17430000000000001</v>
      </c>
      <c r="V180" s="5">
        <v>0.36880000000000002</v>
      </c>
      <c r="W180" s="5">
        <v>1.0800000000000001E-2</v>
      </c>
      <c r="X180" s="5">
        <v>5.1999999999999998E-3</v>
      </c>
      <c r="Y180" s="1" t="s">
        <v>404</v>
      </c>
    </row>
    <row r="181" spans="1:25" x14ac:dyDescent="0.35">
      <c r="A181" s="1" t="s">
        <v>1896</v>
      </c>
      <c r="B181" s="37">
        <v>2015</v>
      </c>
      <c r="C181" s="1" t="s">
        <v>266</v>
      </c>
      <c r="D181" s="1" t="s">
        <v>564</v>
      </c>
      <c r="E181" s="1" t="s">
        <v>565</v>
      </c>
      <c r="F181" s="1" t="s">
        <v>557</v>
      </c>
      <c r="G181" s="1" t="s">
        <v>560</v>
      </c>
      <c r="H181" s="1" t="s">
        <v>280</v>
      </c>
      <c r="I181" s="1" t="s">
        <v>1715</v>
      </c>
      <c r="J181" s="1" t="s">
        <v>283</v>
      </c>
      <c r="K181" s="2">
        <v>0.20499999999999999</v>
      </c>
      <c r="L181" s="1" t="s">
        <v>1710</v>
      </c>
      <c r="M181" s="2">
        <v>65.099999999999994</v>
      </c>
      <c r="N181" s="1">
        <v>317.56</v>
      </c>
      <c r="O181" s="1" t="s">
        <v>286</v>
      </c>
      <c r="P181" s="1" t="s">
        <v>1712</v>
      </c>
      <c r="Q181" s="1" t="s">
        <v>257</v>
      </c>
      <c r="R181" s="1" t="s">
        <v>265</v>
      </c>
      <c r="S181" s="1" t="s">
        <v>266</v>
      </c>
      <c r="T181" s="5">
        <v>0.43730000000000002</v>
      </c>
      <c r="U181" s="5">
        <v>0.1668</v>
      </c>
      <c r="V181" s="5">
        <v>0.39589999999999997</v>
      </c>
      <c r="W181" s="5">
        <v>3.1E-2</v>
      </c>
      <c r="X181" s="5">
        <v>1.9E-3</v>
      </c>
      <c r="Y181" s="1" t="s">
        <v>404</v>
      </c>
    </row>
    <row r="182" spans="1:25" x14ac:dyDescent="0.35">
      <c r="A182" s="1" t="s">
        <v>1897</v>
      </c>
      <c r="B182" s="37">
        <v>2016</v>
      </c>
      <c r="C182" s="1" t="s">
        <v>266</v>
      </c>
      <c r="D182" s="1" t="s">
        <v>564</v>
      </c>
      <c r="E182" s="1" t="s">
        <v>566</v>
      </c>
      <c r="F182" s="1" t="s">
        <v>557</v>
      </c>
      <c r="G182" s="1" t="s">
        <v>560</v>
      </c>
      <c r="H182" s="1" t="s">
        <v>280</v>
      </c>
      <c r="I182" s="1" t="s">
        <v>281</v>
      </c>
      <c r="J182" s="1" t="s">
        <v>283</v>
      </c>
      <c r="K182" s="2">
        <v>0.20499999999999999</v>
      </c>
      <c r="L182" s="1" t="s">
        <v>1710</v>
      </c>
      <c r="M182" s="2">
        <v>65.099999999999994</v>
      </c>
      <c r="N182" s="1">
        <v>317.56</v>
      </c>
      <c r="O182" s="1" t="s">
        <v>286</v>
      </c>
      <c r="P182" s="1" t="s">
        <v>1712</v>
      </c>
      <c r="Q182" s="1" t="s">
        <v>257</v>
      </c>
      <c r="R182" s="1" t="s">
        <v>265</v>
      </c>
      <c r="S182" s="1" t="s">
        <v>266</v>
      </c>
      <c r="T182" s="5">
        <v>0.43730000000000002</v>
      </c>
      <c r="U182" s="5">
        <v>0.1668</v>
      </c>
      <c r="V182" s="5">
        <v>0.39589999999999997</v>
      </c>
      <c r="W182" s="5">
        <v>3.1E-2</v>
      </c>
      <c r="X182" s="5">
        <v>1.9E-3</v>
      </c>
      <c r="Y182" s="1" t="s">
        <v>404</v>
      </c>
    </row>
    <row r="183" spans="1:25" x14ac:dyDescent="0.35">
      <c r="A183" s="1" t="s">
        <v>1898</v>
      </c>
      <c r="B183" s="37">
        <v>2016</v>
      </c>
      <c r="C183" s="1" t="s">
        <v>266</v>
      </c>
      <c r="D183" s="1" t="s">
        <v>567</v>
      </c>
      <c r="E183" s="1" t="s">
        <v>566</v>
      </c>
      <c r="F183" s="1" t="s">
        <v>557</v>
      </c>
      <c r="G183" s="1" t="s">
        <v>560</v>
      </c>
      <c r="H183" s="1" t="s">
        <v>280</v>
      </c>
      <c r="I183" s="1" t="s">
        <v>281</v>
      </c>
      <c r="J183" s="1" t="s">
        <v>283</v>
      </c>
      <c r="K183" s="2">
        <v>0.17799999999999999</v>
      </c>
      <c r="L183" s="1" t="s">
        <v>1710</v>
      </c>
      <c r="M183" s="2">
        <v>62.8</v>
      </c>
      <c r="N183" s="1">
        <v>352.81</v>
      </c>
      <c r="O183" s="1" t="s">
        <v>286</v>
      </c>
      <c r="P183" s="1" t="s">
        <v>1712</v>
      </c>
      <c r="Q183" s="1" t="s">
        <v>257</v>
      </c>
      <c r="R183" s="1" t="s">
        <v>265</v>
      </c>
      <c r="S183" s="1" t="s">
        <v>266</v>
      </c>
      <c r="T183" s="5">
        <v>0.44030000000000002</v>
      </c>
      <c r="U183" s="5">
        <v>0.16789999999999999</v>
      </c>
      <c r="V183" s="5">
        <v>0.39169999999999999</v>
      </c>
      <c r="W183" s="5">
        <v>3.4299999999999997E-2</v>
      </c>
      <c r="X183" s="5">
        <v>2.3E-3</v>
      </c>
      <c r="Y183" s="1" t="s">
        <v>404</v>
      </c>
    </row>
    <row r="184" spans="1:25" x14ac:dyDescent="0.35">
      <c r="A184" s="1" t="s">
        <v>1899</v>
      </c>
      <c r="B184" s="37">
        <v>2016</v>
      </c>
      <c r="C184" s="1" t="s">
        <v>266</v>
      </c>
      <c r="D184" s="1" t="s">
        <v>568</v>
      </c>
      <c r="E184" s="1" t="s">
        <v>566</v>
      </c>
      <c r="F184" s="1" t="s">
        <v>557</v>
      </c>
      <c r="G184" s="1" t="s">
        <v>560</v>
      </c>
      <c r="H184" s="1" t="s">
        <v>280</v>
      </c>
      <c r="I184" s="1" t="s">
        <v>281</v>
      </c>
      <c r="J184" s="1" t="s">
        <v>283</v>
      </c>
      <c r="K184" s="2">
        <v>0.192</v>
      </c>
      <c r="L184" s="1" t="s">
        <v>1710</v>
      </c>
      <c r="M184" s="2">
        <v>79.900000000000006</v>
      </c>
      <c r="N184" s="1">
        <v>416.15</v>
      </c>
      <c r="O184" s="1" t="s">
        <v>286</v>
      </c>
      <c r="P184" s="1" t="s">
        <v>1712</v>
      </c>
      <c r="Q184" s="1" t="s">
        <v>257</v>
      </c>
      <c r="R184" s="1" t="s">
        <v>265</v>
      </c>
      <c r="S184" s="1" t="s">
        <v>266</v>
      </c>
      <c r="T184" s="5">
        <v>0.45129999999999998</v>
      </c>
      <c r="U184" s="5">
        <v>0.1721</v>
      </c>
      <c r="V184" s="5">
        <v>0.37659999999999999</v>
      </c>
      <c r="W184" s="5">
        <v>2.07E-2</v>
      </c>
      <c r="X184" s="5">
        <v>1.8E-3</v>
      </c>
      <c r="Y184" s="1" t="s">
        <v>404</v>
      </c>
    </row>
    <row r="185" spans="1:25" x14ac:dyDescent="0.35">
      <c r="A185" s="1" t="s">
        <v>1900</v>
      </c>
      <c r="B185" s="37">
        <v>2017</v>
      </c>
      <c r="C185" s="1" t="s">
        <v>266</v>
      </c>
      <c r="D185" s="1" t="s">
        <v>572</v>
      </c>
      <c r="E185" s="1" t="s">
        <v>573</v>
      </c>
      <c r="F185" s="1" t="s">
        <v>569</v>
      </c>
      <c r="G185" s="1" t="s">
        <v>282</v>
      </c>
      <c r="H185" s="1" t="s">
        <v>280</v>
      </c>
      <c r="I185" s="1" t="s">
        <v>281</v>
      </c>
      <c r="J185" s="1" t="s">
        <v>283</v>
      </c>
      <c r="K185" s="2">
        <v>33</v>
      </c>
      <c r="L185" s="1" t="s">
        <v>1710</v>
      </c>
      <c r="M185" s="2">
        <v>1640</v>
      </c>
      <c r="N185" s="1">
        <v>49.7</v>
      </c>
      <c r="O185" s="1" t="s">
        <v>286</v>
      </c>
      <c r="P185" s="5">
        <v>-0.2</v>
      </c>
      <c r="Q185" s="1" t="s">
        <v>2619</v>
      </c>
      <c r="R185" s="1" t="s">
        <v>355</v>
      </c>
      <c r="S185" s="1" t="s">
        <v>287</v>
      </c>
      <c r="T185" s="5">
        <v>7.7299999999999994E-2</v>
      </c>
      <c r="U185" s="5">
        <v>2.12E-2</v>
      </c>
      <c r="V185" s="5">
        <v>0.90149999999999997</v>
      </c>
      <c r="W185" s="5">
        <v>1.8700000000000001E-2</v>
      </c>
      <c r="X185" s="5">
        <v>1.2500000000000001E-2</v>
      </c>
      <c r="Y185" s="1" t="s">
        <v>404</v>
      </c>
    </row>
    <row r="186" spans="1:25" x14ac:dyDescent="0.35">
      <c r="A186" s="1" t="s">
        <v>1901</v>
      </c>
      <c r="B186" s="37">
        <v>2013</v>
      </c>
      <c r="C186" s="1" t="s">
        <v>287</v>
      </c>
      <c r="D186" s="1" t="s">
        <v>571</v>
      </c>
      <c r="E186" s="1" t="s">
        <v>571</v>
      </c>
      <c r="F186" s="1" t="s">
        <v>569</v>
      </c>
      <c r="G186" s="1" t="s">
        <v>282</v>
      </c>
      <c r="H186" s="1" t="s">
        <v>280</v>
      </c>
      <c r="I186" s="1" t="s">
        <v>570</v>
      </c>
      <c r="J186" s="1" t="s">
        <v>283</v>
      </c>
      <c r="K186" s="2">
        <v>214</v>
      </c>
      <c r="L186" s="1" t="s">
        <v>1710</v>
      </c>
      <c r="M186" s="2">
        <v>2400</v>
      </c>
      <c r="N186" s="1">
        <v>11.21</v>
      </c>
      <c r="O186" s="1" t="s">
        <v>286</v>
      </c>
      <c r="P186" s="1" t="s">
        <v>1712</v>
      </c>
      <c r="Q186" s="1" t="s">
        <v>257</v>
      </c>
      <c r="R186" s="1" t="s">
        <v>265</v>
      </c>
      <c r="S186" s="1" t="s">
        <v>1723</v>
      </c>
      <c r="T186" s="1" t="s">
        <v>1723</v>
      </c>
      <c r="U186" s="1" t="s">
        <v>1723</v>
      </c>
      <c r="V186" s="1" t="s">
        <v>1723</v>
      </c>
      <c r="W186" s="1" t="s">
        <v>1723</v>
      </c>
      <c r="X186" s="1" t="s">
        <v>1723</v>
      </c>
      <c r="Y186" s="1" t="s">
        <v>404</v>
      </c>
    </row>
    <row r="187" spans="1:25" x14ac:dyDescent="0.35">
      <c r="A187" s="1" t="s">
        <v>1902</v>
      </c>
      <c r="B187" s="37">
        <v>2013</v>
      </c>
      <c r="C187" s="1" t="s">
        <v>287</v>
      </c>
      <c r="D187" s="1" t="s">
        <v>574</v>
      </c>
      <c r="E187" s="1" t="s">
        <v>574</v>
      </c>
      <c r="F187" s="1" t="s">
        <v>569</v>
      </c>
      <c r="G187" s="1" t="s">
        <v>282</v>
      </c>
      <c r="H187" s="1" t="s">
        <v>280</v>
      </c>
      <c r="I187" s="1" t="s">
        <v>570</v>
      </c>
      <c r="J187" s="1" t="s">
        <v>283</v>
      </c>
      <c r="K187" s="2">
        <v>130</v>
      </c>
      <c r="L187" s="1" t="s">
        <v>1710</v>
      </c>
      <c r="M187" s="2">
        <v>2100</v>
      </c>
      <c r="N187" s="1">
        <v>16.149999999999999</v>
      </c>
      <c r="O187" s="1" t="s">
        <v>1711</v>
      </c>
      <c r="P187" s="1" t="s">
        <v>1712</v>
      </c>
      <c r="Q187" s="1" t="s">
        <v>257</v>
      </c>
      <c r="R187" s="1" t="s">
        <v>265</v>
      </c>
      <c r="S187" s="1" t="s">
        <v>1723</v>
      </c>
      <c r="T187" s="1" t="s">
        <v>1723</v>
      </c>
      <c r="U187" s="1" t="s">
        <v>1723</v>
      </c>
      <c r="V187" s="1" t="s">
        <v>1723</v>
      </c>
      <c r="W187" s="1" t="s">
        <v>1723</v>
      </c>
      <c r="X187" s="1" t="s">
        <v>1723</v>
      </c>
      <c r="Y187" s="1" t="s">
        <v>404</v>
      </c>
    </row>
    <row r="188" spans="1:25" x14ac:dyDescent="0.35">
      <c r="A188" s="1" t="s">
        <v>1903</v>
      </c>
      <c r="B188" s="37">
        <v>2013</v>
      </c>
      <c r="C188" s="1" t="s">
        <v>287</v>
      </c>
      <c r="D188" s="1" t="s">
        <v>575</v>
      </c>
      <c r="E188" s="1" t="s">
        <v>575</v>
      </c>
      <c r="F188" s="1" t="s">
        <v>569</v>
      </c>
      <c r="G188" s="1" t="s">
        <v>282</v>
      </c>
      <c r="H188" s="1" t="s">
        <v>280</v>
      </c>
      <c r="I188" s="1" t="s">
        <v>570</v>
      </c>
      <c r="J188" s="1" t="s">
        <v>283</v>
      </c>
      <c r="K188" s="2">
        <v>73</v>
      </c>
      <c r="L188" s="1" t="s">
        <v>1710</v>
      </c>
      <c r="M188" s="2">
        <v>1297</v>
      </c>
      <c r="N188" s="1">
        <v>17.77</v>
      </c>
      <c r="O188" s="1" t="s">
        <v>1711</v>
      </c>
      <c r="P188" s="1" t="s">
        <v>1712</v>
      </c>
      <c r="Q188" s="1" t="s">
        <v>257</v>
      </c>
      <c r="R188" s="1" t="s">
        <v>265</v>
      </c>
      <c r="S188" s="1" t="s">
        <v>1723</v>
      </c>
      <c r="T188" s="1" t="s">
        <v>1723</v>
      </c>
      <c r="U188" s="1" t="s">
        <v>1723</v>
      </c>
      <c r="V188" s="1" t="s">
        <v>1723</v>
      </c>
      <c r="W188" s="1" t="s">
        <v>1723</v>
      </c>
      <c r="X188" s="1" t="s">
        <v>1723</v>
      </c>
      <c r="Y188" s="1" t="s">
        <v>404</v>
      </c>
    </row>
    <row r="189" spans="1:25" x14ac:dyDescent="0.35">
      <c r="A189" s="1" t="s">
        <v>1904</v>
      </c>
      <c r="B189" s="37">
        <v>2013</v>
      </c>
      <c r="C189" s="1" t="s">
        <v>287</v>
      </c>
      <c r="D189" s="1" t="s">
        <v>576</v>
      </c>
      <c r="E189" s="1" t="s">
        <v>576</v>
      </c>
      <c r="F189" s="1" t="s">
        <v>569</v>
      </c>
      <c r="G189" s="1" t="s">
        <v>282</v>
      </c>
      <c r="H189" s="1" t="s">
        <v>280</v>
      </c>
      <c r="I189" s="1" t="s">
        <v>570</v>
      </c>
      <c r="J189" s="1" t="s">
        <v>283</v>
      </c>
      <c r="K189" s="2">
        <v>97</v>
      </c>
      <c r="L189" s="1" t="s">
        <v>1710</v>
      </c>
      <c r="M189" s="2">
        <v>3210</v>
      </c>
      <c r="N189" s="1">
        <v>33.090000000000003</v>
      </c>
      <c r="O189" s="1" t="s">
        <v>1711</v>
      </c>
      <c r="P189" s="1" t="s">
        <v>1712</v>
      </c>
      <c r="Q189" s="1" t="s">
        <v>257</v>
      </c>
      <c r="R189" s="1" t="s">
        <v>265</v>
      </c>
      <c r="S189" s="1" t="s">
        <v>1723</v>
      </c>
      <c r="T189" s="1" t="s">
        <v>1723</v>
      </c>
      <c r="U189" s="1" t="s">
        <v>1723</v>
      </c>
      <c r="V189" s="1" t="s">
        <v>1723</v>
      </c>
      <c r="W189" s="1" t="s">
        <v>1723</v>
      </c>
      <c r="X189" s="1" t="s">
        <v>1723</v>
      </c>
      <c r="Y189" s="1" t="s">
        <v>404</v>
      </c>
    </row>
    <row r="190" spans="1:25" x14ac:dyDescent="0.35">
      <c r="A190" s="1" t="s">
        <v>1905</v>
      </c>
      <c r="B190" s="37">
        <v>2013</v>
      </c>
      <c r="C190" s="1" t="s">
        <v>287</v>
      </c>
      <c r="D190" s="1" t="s">
        <v>577</v>
      </c>
      <c r="E190" s="1" t="s">
        <v>577</v>
      </c>
      <c r="F190" s="1" t="s">
        <v>569</v>
      </c>
      <c r="G190" s="1" t="s">
        <v>282</v>
      </c>
      <c r="H190" s="1" t="s">
        <v>280</v>
      </c>
      <c r="I190" s="1" t="s">
        <v>570</v>
      </c>
      <c r="J190" s="1" t="s">
        <v>283</v>
      </c>
      <c r="K190" s="2">
        <v>550</v>
      </c>
      <c r="L190" s="1" t="s">
        <v>1710</v>
      </c>
      <c r="M190" s="2">
        <v>7368</v>
      </c>
      <c r="N190" s="1">
        <v>13.4</v>
      </c>
      <c r="O190" s="1" t="s">
        <v>1711</v>
      </c>
      <c r="P190" s="1" t="s">
        <v>1712</v>
      </c>
      <c r="Q190" s="1" t="s">
        <v>257</v>
      </c>
      <c r="R190" s="1" t="s">
        <v>265</v>
      </c>
      <c r="S190" s="1" t="s">
        <v>1723</v>
      </c>
      <c r="T190" s="1" t="s">
        <v>1723</v>
      </c>
      <c r="U190" s="1" t="s">
        <v>1723</v>
      </c>
      <c r="V190" s="1" t="s">
        <v>1723</v>
      </c>
      <c r="W190" s="1" t="s">
        <v>1723</v>
      </c>
      <c r="X190" s="1" t="s">
        <v>1723</v>
      </c>
      <c r="Y190" s="1" t="s">
        <v>404</v>
      </c>
    </row>
    <row r="191" spans="1:25" x14ac:dyDescent="0.35">
      <c r="A191" s="1" t="s">
        <v>1906</v>
      </c>
      <c r="B191" s="37">
        <v>2014</v>
      </c>
      <c r="C191" s="1" t="s">
        <v>287</v>
      </c>
      <c r="D191" s="1" t="s">
        <v>578</v>
      </c>
      <c r="E191" s="1" t="s">
        <v>2620</v>
      </c>
      <c r="F191" s="1" t="s">
        <v>569</v>
      </c>
      <c r="G191" s="1" t="s">
        <v>282</v>
      </c>
      <c r="H191" s="1" t="s">
        <v>280</v>
      </c>
      <c r="I191" s="1" t="s">
        <v>570</v>
      </c>
      <c r="J191" s="1" t="s">
        <v>283</v>
      </c>
      <c r="K191" s="2">
        <v>99.9</v>
      </c>
      <c r="L191" s="1" t="s">
        <v>1710</v>
      </c>
      <c r="M191" s="2">
        <v>1940</v>
      </c>
      <c r="N191" s="1">
        <v>19.420000000000002</v>
      </c>
      <c r="O191" s="1" t="s">
        <v>286</v>
      </c>
      <c r="P191" s="5">
        <v>-0.22</v>
      </c>
      <c r="Q191" s="1" t="s">
        <v>579</v>
      </c>
      <c r="R191" s="1" t="s">
        <v>580</v>
      </c>
      <c r="S191" s="1" t="s">
        <v>1723</v>
      </c>
      <c r="T191" s="1" t="s">
        <v>1723</v>
      </c>
      <c r="U191" s="1" t="s">
        <v>1723</v>
      </c>
      <c r="V191" s="1" t="s">
        <v>1723</v>
      </c>
      <c r="W191" s="1" t="s">
        <v>1723</v>
      </c>
      <c r="X191" s="1" t="s">
        <v>1723</v>
      </c>
      <c r="Y191" s="1" t="s">
        <v>404</v>
      </c>
    </row>
    <row r="192" spans="1:25" x14ac:dyDescent="0.35">
      <c r="A192" s="1" t="s">
        <v>1907</v>
      </c>
      <c r="B192" s="37">
        <v>2014</v>
      </c>
      <c r="C192" s="1" t="s">
        <v>287</v>
      </c>
      <c r="D192" s="1" t="s">
        <v>2621</v>
      </c>
      <c r="E192" s="1" t="s">
        <v>17</v>
      </c>
      <c r="F192" s="1" t="s">
        <v>569</v>
      </c>
      <c r="G192" s="1" t="s">
        <v>282</v>
      </c>
      <c r="H192" s="1" t="s">
        <v>280</v>
      </c>
      <c r="I192" s="1" t="s">
        <v>570</v>
      </c>
      <c r="J192" s="1" t="s">
        <v>283</v>
      </c>
      <c r="K192" s="2">
        <v>241</v>
      </c>
      <c r="L192" s="1" t="s">
        <v>1710</v>
      </c>
      <c r="M192" s="2">
        <v>6140</v>
      </c>
      <c r="N192" s="1">
        <v>25.48</v>
      </c>
      <c r="O192" s="1" t="s">
        <v>1711</v>
      </c>
      <c r="P192" s="1" t="s">
        <v>1712</v>
      </c>
      <c r="Q192" s="1" t="s">
        <v>257</v>
      </c>
      <c r="R192" s="1" t="s">
        <v>265</v>
      </c>
      <c r="S192" s="1" t="s">
        <v>1723</v>
      </c>
      <c r="T192" s="1" t="s">
        <v>1723</v>
      </c>
      <c r="U192" s="1" t="s">
        <v>1723</v>
      </c>
      <c r="V192" s="1" t="s">
        <v>1723</v>
      </c>
      <c r="W192" s="1" t="s">
        <v>1723</v>
      </c>
      <c r="X192" s="1" t="s">
        <v>1723</v>
      </c>
      <c r="Y192" s="1" t="s">
        <v>581</v>
      </c>
    </row>
    <row r="193" spans="1:25" x14ac:dyDescent="0.35">
      <c r="A193" s="1" t="s">
        <v>1908</v>
      </c>
      <c r="B193" s="37">
        <v>2015</v>
      </c>
      <c r="C193" s="1" t="s">
        <v>287</v>
      </c>
      <c r="D193" s="1" t="s">
        <v>582</v>
      </c>
      <c r="E193" s="1" t="s">
        <v>2622</v>
      </c>
      <c r="F193" s="1" t="s">
        <v>569</v>
      </c>
      <c r="G193" s="1" t="s">
        <v>282</v>
      </c>
      <c r="H193" s="1" t="s">
        <v>280</v>
      </c>
      <c r="I193" s="1" t="s">
        <v>1715</v>
      </c>
      <c r="J193" s="1" t="s">
        <v>283</v>
      </c>
      <c r="K193" s="2">
        <v>74</v>
      </c>
      <c r="L193" s="1" t="s">
        <v>1710</v>
      </c>
      <c r="M193" s="2">
        <v>1330</v>
      </c>
      <c r="N193" s="1">
        <v>17.97</v>
      </c>
      <c r="O193" s="1" t="s">
        <v>286</v>
      </c>
      <c r="P193" s="5">
        <v>-0.31</v>
      </c>
      <c r="Q193" s="1" t="s">
        <v>2623</v>
      </c>
      <c r="R193" s="1" t="s">
        <v>580</v>
      </c>
      <c r="S193" s="1" t="s">
        <v>1723</v>
      </c>
      <c r="T193" s="1" t="s">
        <v>1723</v>
      </c>
      <c r="U193" s="1" t="s">
        <v>1723</v>
      </c>
      <c r="V193" s="1" t="s">
        <v>1723</v>
      </c>
      <c r="W193" s="1" t="s">
        <v>1723</v>
      </c>
      <c r="X193" s="1" t="s">
        <v>1723</v>
      </c>
      <c r="Y193" s="1" t="s">
        <v>404</v>
      </c>
    </row>
    <row r="194" spans="1:25" x14ac:dyDescent="0.35">
      <c r="A194" s="1" t="s">
        <v>1909</v>
      </c>
      <c r="B194" s="37">
        <v>2015</v>
      </c>
      <c r="C194" s="1" t="s">
        <v>287</v>
      </c>
      <c r="D194" s="1" t="s">
        <v>583</v>
      </c>
      <c r="E194" s="1" t="s">
        <v>17</v>
      </c>
      <c r="F194" s="1" t="s">
        <v>569</v>
      </c>
      <c r="G194" s="1" t="s">
        <v>282</v>
      </c>
      <c r="H194" s="1" t="s">
        <v>280</v>
      </c>
      <c r="I194" s="1" t="s">
        <v>1715</v>
      </c>
      <c r="J194" s="1" t="s">
        <v>283</v>
      </c>
      <c r="K194" s="2">
        <v>600</v>
      </c>
      <c r="L194" s="1" t="s">
        <v>1710</v>
      </c>
      <c r="M194" s="2">
        <v>8080</v>
      </c>
      <c r="N194" s="1">
        <v>13.47</v>
      </c>
      <c r="O194" s="1" t="s">
        <v>1711</v>
      </c>
      <c r="P194" s="1" t="s">
        <v>1712</v>
      </c>
      <c r="Q194" s="1" t="s">
        <v>257</v>
      </c>
      <c r="R194" s="1" t="s">
        <v>265</v>
      </c>
      <c r="S194" s="1" t="s">
        <v>1723</v>
      </c>
      <c r="T194" s="1" t="s">
        <v>1723</v>
      </c>
      <c r="U194" s="1" t="s">
        <v>1723</v>
      </c>
      <c r="V194" s="1" t="s">
        <v>1723</v>
      </c>
      <c r="W194" s="1" t="s">
        <v>1723</v>
      </c>
      <c r="X194" s="1" t="s">
        <v>1723</v>
      </c>
      <c r="Y194" s="1" t="s">
        <v>581</v>
      </c>
    </row>
    <row r="195" spans="1:25" x14ac:dyDescent="0.35">
      <c r="A195" s="1" t="s">
        <v>1910</v>
      </c>
      <c r="B195" s="37">
        <v>2013</v>
      </c>
      <c r="C195" s="1" t="s">
        <v>287</v>
      </c>
      <c r="D195" s="1" t="s">
        <v>586</v>
      </c>
      <c r="E195" s="1" t="s">
        <v>276</v>
      </c>
      <c r="F195" s="1" t="s">
        <v>584</v>
      </c>
      <c r="G195" s="1" t="s">
        <v>585</v>
      </c>
      <c r="H195" s="1" t="s">
        <v>291</v>
      </c>
      <c r="I195" s="1" t="s">
        <v>412</v>
      </c>
      <c r="J195" s="1" t="s">
        <v>298</v>
      </c>
      <c r="K195" s="2">
        <v>1000</v>
      </c>
      <c r="L195" s="1" t="s">
        <v>1722</v>
      </c>
      <c r="M195" s="2">
        <v>968</v>
      </c>
      <c r="N195" s="1">
        <v>0.97</v>
      </c>
      <c r="O195" s="1" t="s">
        <v>1711</v>
      </c>
      <c r="P195" s="5">
        <v>-0.13500000000000001</v>
      </c>
      <c r="Q195" s="1" t="s">
        <v>587</v>
      </c>
      <c r="R195" s="1" t="s">
        <v>355</v>
      </c>
      <c r="S195" s="1" t="s">
        <v>1723</v>
      </c>
      <c r="T195" s="1" t="s">
        <v>1723</v>
      </c>
      <c r="U195" s="1" t="s">
        <v>1723</v>
      </c>
      <c r="V195" s="1" t="s">
        <v>1723</v>
      </c>
      <c r="W195" s="1" t="s">
        <v>1723</v>
      </c>
      <c r="X195" s="1" t="s">
        <v>1723</v>
      </c>
      <c r="Y195" s="1" t="s">
        <v>404</v>
      </c>
    </row>
    <row r="196" spans="1:25" x14ac:dyDescent="0.35">
      <c r="A196" s="1" t="s">
        <v>1911</v>
      </c>
      <c r="B196" s="37">
        <v>2014</v>
      </c>
      <c r="C196" s="1" t="s">
        <v>266</v>
      </c>
      <c r="D196" s="1" t="s">
        <v>588</v>
      </c>
      <c r="E196" s="1" t="s">
        <v>586</v>
      </c>
      <c r="F196" s="1" t="s">
        <v>584</v>
      </c>
      <c r="G196" s="1" t="s">
        <v>585</v>
      </c>
      <c r="H196" s="1" t="s">
        <v>291</v>
      </c>
      <c r="I196" s="1" t="s">
        <v>412</v>
      </c>
      <c r="J196" s="1" t="s">
        <v>298</v>
      </c>
      <c r="K196" s="2">
        <v>1000</v>
      </c>
      <c r="L196" s="1" t="s">
        <v>1722</v>
      </c>
      <c r="M196" s="2">
        <v>1031.5999999999999</v>
      </c>
      <c r="N196" s="1">
        <v>1.03</v>
      </c>
      <c r="O196" s="1" t="s">
        <v>1711</v>
      </c>
      <c r="P196" s="5">
        <v>6.5000000000000002E-2</v>
      </c>
      <c r="Q196" s="1" t="s">
        <v>589</v>
      </c>
      <c r="R196" s="1" t="s">
        <v>355</v>
      </c>
      <c r="S196" s="1" t="s">
        <v>287</v>
      </c>
      <c r="T196" s="5">
        <v>0.30170000000000002</v>
      </c>
      <c r="U196" s="5">
        <v>0.69830000000000003</v>
      </c>
      <c r="V196" s="5">
        <v>0</v>
      </c>
      <c r="W196" s="1" t="s">
        <v>1717</v>
      </c>
      <c r="X196" s="1" t="s">
        <v>1713</v>
      </c>
      <c r="Y196" s="1" t="s">
        <v>404</v>
      </c>
    </row>
    <row r="197" spans="1:25" x14ac:dyDescent="0.35">
      <c r="A197" s="1" t="s">
        <v>1912</v>
      </c>
      <c r="B197" s="37">
        <v>2013</v>
      </c>
      <c r="C197" s="1" t="s">
        <v>287</v>
      </c>
      <c r="D197" s="1" t="s">
        <v>590</v>
      </c>
      <c r="E197" s="1" t="s">
        <v>276</v>
      </c>
      <c r="F197" s="1" t="s">
        <v>584</v>
      </c>
      <c r="G197" s="1" t="s">
        <v>585</v>
      </c>
      <c r="H197" s="1" t="s">
        <v>291</v>
      </c>
      <c r="I197" s="1" t="s">
        <v>412</v>
      </c>
      <c r="J197" s="1" t="s">
        <v>298</v>
      </c>
      <c r="K197" s="2">
        <v>1000</v>
      </c>
      <c r="L197" s="1" t="s">
        <v>1722</v>
      </c>
      <c r="M197" s="2">
        <v>949</v>
      </c>
      <c r="N197" s="1">
        <v>0.95</v>
      </c>
      <c r="O197" s="1" t="s">
        <v>1711</v>
      </c>
      <c r="P197" s="5">
        <v>-0.13100000000000001</v>
      </c>
      <c r="Q197" s="1" t="s">
        <v>257</v>
      </c>
      <c r="R197" s="1" t="s">
        <v>358</v>
      </c>
      <c r="S197" s="1" t="s">
        <v>1723</v>
      </c>
      <c r="T197" s="1" t="s">
        <v>1723</v>
      </c>
      <c r="U197" s="1" t="s">
        <v>1723</v>
      </c>
      <c r="V197" s="1" t="s">
        <v>1723</v>
      </c>
      <c r="W197" s="1" t="s">
        <v>1723</v>
      </c>
      <c r="X197" s="1" t="s">
        <v>1723</v>
      </c>
      <c r="Y197" s="1" t="s">
        <v>404</v>
      </c>
    </row>
    <row r="198" spans="1:25" x14ac:dyDescent="0.35">
      <c r="A198" s="1" t="s">
        <v>1913</v>
      </c>
      <c r="B198" s="37">
        <v>2014</v>
      </c>
      <c r="C198" s="1" t="s">
        <v>266</v>
      </c>
      <c r="D198" s="1" t="s">
        <v>591</v>
      </c>
      <c r="E198" s="1" t="s">
        <v>590</v>
      </c>
      <c r="F198" s="1" t="s">
        <v>584</v>
      </c>
      <c r="G198" s="1" t="s">
        <v>585</v>
      </c>
      <c r="H198" s="1" t="s">
        <v>291</v>
      </c>
      <c r="I198" s="1" t="s">
        <v>412</v>
      </c>
      <c r="J198" s="1" t="s">
        <v>298</v>
      </c>
      <c r="K198" s="2">
        <v>1000</v>
      </c>
      <c r="L198" s="1" t="s">
        <v>1722</v>
      </c>
      <c r="M198" s="2">
        <v>1042.8</v>
      </c>
      <c r="N198" s="1">
        <v>1.04</v>
      </c>
      <c r="O198" s="1" t="s">
        <v>1711</v>
      </c>
      <c r="P198" s="5">
        <v>9.8000000000000004E-2</v>
      </c>
      <c r="Q198" s="1" t="s">
        <v>589</v>
      </c>
      <c r="R198" s="1" t="s">
        <v>355</v>
      </c>
      <c r="S198" s="1" t="s">
        <v>287</v>
      </c>
      <c r="T198" s="5">
        <v>0.30919999999999997</v>
      </c>
      <c r="U198" s="5">
        <v>0.69079999999999997</v>
      </c>
      <c r="V198" s="5">
        <v>0</v>
      </c>
      <c r="W198" s="1" t="s">
        <v>1717</v>
      </c>
      <c r="X198" s="1" t="s">
        <v>1713</v>
      </c>
      <c r="Y198" s="1" t="s">
        <v>404</v>
      </c>
    </row>
    <row r="199" spans="1:25" x14ac:dyDescent="0.35">
      <c r="A199" s="1" t="s">
        <v>1914</v>
      </c>
      <c r="B199" s="37">
        <v>2013</v>
      </c>
      <c r="C199" s="1" t="s">
        <v>287</v>
      </c>
      <c r="D199" s="1" t="s">
        <v>592</v>
      </c>
      <c r="E199" s="1" t="s">
        <v>276</v>
      </c>
      <c r="F199" s="1" t="s">
        <v>584</v>
      </c>
      <c r="G199" s="1" t="s">
        <v>585</v>
      </c>
      <c r="H199" s="1" t="s">
        <v>291</v>
      </c>
      <c r="I199" s="1" t="s">
        <v>412</v>
      </c>
      <c r="J199" s="1" t="s">
        <v>298</v>
      </c>
      <c r="K199" s="2">
        <v>1000</v>
      </c>
      <c r="L199" s="1" t="s">
        <v>1722</v>
      </c>
      <c r="M199" s="2">
        <v>1033</v>
      </c>
      <c r="N199" s="1">
        <v>1.03</v>
      </c>
      <c r="O199" s="1" t="s">
        <v>1711</v>
      </c>
      <c r="P199" s="5">
        <v>-0.124</v>
      </c>
      <c r="Q199" s="1" t="s">
        <v>257</v>
      </c>
      <c r="R199" s="1" t="s">
        <v>358</v>
      </c>
      <c r="S199" s="1" t="s">
        <v>1723</v>
      </c>
      <c r="T199" s="1" t="s">
        <v>1723</v>
      </c>
      <c r="U199" s="1" t="s">
        <v>1723</v>
      </c>
      <c r="V199" s="1" t="s">
        <v>1723</v>
      </c>
      <c r="W199" s="1" t="s">
        <v>1723</v>
      </c>
      <c r="X199" s="1" t="s">
        <v>1723</v>
      </c>
      <c r="Y199" s="1" t="s">
        <v>404</v>
      </c>
    </row>
    <row r="200" spans="1:25" x14ac:dyDescent="0.35">
      <c r="A200" s="1" t="s">
        <v>1915</v>
      </c>
      <c r="B200" s="37">
        <v>2014</v>
      </c>
      <c r="C200" s="1" t="s">
        <v>266</v>
      </c>
      <c r="D200" s="1" t="s">
        <v>593</v>
      </c>
      <c r="E200" s="1" t="s">
        <v>592</v>
      </c>
      <c r="F200" s="1" t="s">
        <v>584</v>
      </c>
      <c r="G200" s="1" t="s">
        <v>585</v>
      </c>
      <c r="H200" s="1" t="s">
        <v>291</v>
      </c>
      <c r="I200" s="1" t="s">
        <v>412</v>
      </c>
      <c r="J200" s="1" t="s">
        <v>298</v>
      </c>
      <c r="K200" s="2">
        <v>1000</v>
      </c>
      <c r="L200" s="1" t="s">
        <v>1722</v>
      </c>
      <c r="M200" s="2">
        <v>1060.9000000000001</v>
      </c>
      <c r="N200" s="1">
        <v>1.06</v>
      </c>
      <c r="O200" s="1" t="s">
        <v>1711</v>
      </c>
      <c r="P200" s="5">
        <v>2.5999999999999999E-2</v>
      </c>
      <c r="Q200" s="1" t="s">
        <v>589</v>
      </c>
      <c r="R200" s="1" t="s">
        <v>355</v>
      </c>
      <c r="S200" s="1" t="s">
        <v>287</v>
      </c>
      <c r="T200" s="5">
        <v>0.32100000000000001</v>
      </c>
      <c r="U200" s="5">
        <v>0.67900000000000005</v>
      </c>
      <c r="V200" s="5">
        <v>0</v>
      </c>
      <c r="W200" s="1" t="s">
        <v>1717</v>
      </c>
      <c r="X200" s="1" t="s">
        <v>1713</v>
      </c>
      <c r="Y200" s="1" t="s">
        <v>404</v>
      </c>
    </row>
    <row r="201" spans="1:25" x14ac:dyDescent="0.35">
      <c r="A201" s="1" t="s">
        <v>1916</v>
      </c>
      <c r="B201" s="37">
        <v>2013</v>
      </c>
      <c r="C201" s="1" t="s">
        <v>287</v>
      </c>
      <c r="D201" s="1" t="s">
        <v>594</v>
      </c>
      <c r="E201" s="1" t="s">
        <v>276</v>
      </c>
      <c r="F201" s="1" t="s">
        <v>584</v>
      </c>
      <c r="G201" s="1" t="s">
        <v>585</v>
      </c>
      <c r="H201" s="1" t="s">
        <v>291</v>
      </c>
      <c r="I201" s="1" t="s">
        <v>412</v>
      </c>
      <c r="J201" s="1" t="s">
        <v>298</v>
      </c>
      <c r="K201" s="2">
        <v>1000</v>
      </c>
      <c r="L201" s="1" t="s">
        <v>1722</v>
      </c>
      <c r="M201" s="2">
        <v>973</v>
      </c>
      <c r="N201" s="1">
        <v>0.97</v>
      </c>
      <c r="O201" s="1" t="s">
        <v>1711</v>
      </c>
      <c r="P201" s="5">
        <v>-0.13700000000000001</v>
      </c>
      <c r="Q201" s="1" t="s">
        <v>257</v>
      </c>
      <c r="R201" s="1" t="s">
        <v>358</v>
      </c>
      <c r="S201" s="1" t="s">
        <v>1723</v>
      </c>
      <c r="T201" s="1" t="s">
        <v>1723</v>
      </c>
      <c r="U201" s="1" t="s">
        <v>1723</v>
      </c>
      <c r="V201" s="1" t="s">
        <v>1723</v>
      </c>
      <c r="W201" s="1" t="s">
        <v>1723</v>
      </c>
      <c r="X201" s="1" t="s">
        <v>1723</v>
      </c>
      <c r="Y201" s="1" t="s">
        <v>404</v>
      </c>
    </row>
    <row r="202" spans="1:25" x14ac:dyDescent="0.35">
      <c r="A202" s="1" t="s">
        <v>1917</v>
      </c>
      <c r="B202" s="37">
        <v>2014</v>
      </c>
      <c r="C202" s="1" t="s">
        <v>266</v>
      </c>
      <c r="D202" s="1" t="s">
        <v>595</v>
      </c>
      <c r="E202" s="1" t="s">
        <v>594</v>
      </c>
      <c r="F202" s="1" t="s">
        <v>584</v>
      </c>
      <c r="G202" s="1" t="s">
        <v>585</v>
      </c>
      <c r="H202" s="1" t="s">
        <v>291</v>
      </c>
      <c r="I202" s="1" t="s">
        <v>412</v>
      </c>
      <c r="J202" s="1" t="s">
        <v>298</v>
      </c>
      <c r="K202" s="2">
        <v>1000</v>
      </c>
      <c r="L202" s="1" t="s">
        <v>1722</v>
      </c>
      <c r="M202" s="2">
        <v>1082.5999999999999</v>
      </c>
      <c r="N202" s="1">
        <v>1.08</v>
      </c>
      <c r="O202" s="1" t="s">
        <v>1711</v>
      </c>
      <c r="P202" s="5">
        <v>6.8000000000000005E-2</v>
      </c>
      <c r="Q202" s="1" t="s">
        <v>589</v>
      </c>
      <c r="R202" s="1" t="s">
        <v>355</v>
      </c>
      <c r="S202" s="1" t="s">
        <v>287</v>
      </c>
      <c r="T202" s="5">
        <v>0.33460000000000001</v>
      </c>
      <c r="U202" s="5">
        <v>0.66539999999999999</v>
      </c>
      <c r="V202" s="5">
        <v>0</v>
      </c>
      <c r="W202" s="1" t="s">
        <v>1717</v>
      </c>
      <c r="X202" s="1" t="s">
        <v>1713</v>
      </c>
      <c r="Y202" s="1" t="s">
        <v>404</v>
      </c>
    </row>
    <row r="203" spans="1:25" x14ac:dyDescent="0.35">
      <c r="A203" s="1" t="s">
        <v>1918</v>
      </c>
      <c r="B203" s="37">
        <v>2013</v>
      </c>
      <c r="C203" s="1" t="s">
        <v>266</v>
      </c>
      <c r="D203" s="1" t="s">
        <v>2624</v>
      </c>
      <c r="E203" s="1" t="s">
        <v>2624</v>
      </c>
      <c r="F203" s="1" t="s">
        <v>596</v>
      </c>
      <c r="G203" s="1" t="s">
        <v>297</v>
      </c>
      <c r="H203" s="1" t="s">
        <v>272</v>
      </c>
      <c r="I203" s="1" t="s">
        <v>597</v>
      </c>
      <c r="J203" s="1" t="s">
        <v>274</v>
      </c>
      <c r="K203" s="2">
        <v>0.21</v>
      </c>
      <c r="L203" s="1" t="s">
        <v>1710</v>
      </c>
      <c r="M203" s="2">
        <v>19.100000000000001</v>
      </c>
      <c r="N203" s="1">
        <v>90.95</v>
      </c>
      <c r="O203" s="1" t="s">
        <v>286</v>
      </c>
      <c r="P203" s="1" t="s">
        <v>1712</v>
      </c>
      <c r="Q203" s="1" t="s">
        <v>257</v>
      </c>
      <c r="R203" s="1" t="s">
        <v>265</v>
      </c>
      <c r="S203" s="1" t="s">
        <v>266</v>
      </c>
      <c r="T203" s="5">
        <v>6.6799999999999998E-2</v>
      </c>
      <c r="U203" s="5">
        <v>1.44E-2</v>
      </c>
      <c r="V203" s="5">
        <v>0.91879999999999995</v>
      </c>
      <c r="W203" s="5">
        <v>1.6000000000000001E-3</v>
      </c>
      <c r="X203" s="1" t="s">
        <v>1713</v>
      </c>
      <c r="Y203" s="1" t="s">
        <v>598</v>
      </c>
    </row>
    <row r="204" spans="1:25" x14ac:dyDescent="0.35">
      <c r="A204" s="1" t="s">
        <v>1919</v>
      </c>
      <c r="B204" s="37">
        <v>2014</v>
      </c>
      <c r="C204" s="1" t="s">
        <v>266</v>
      </c>
      <c r="D204" s="1" t="s">
        <v>599</v>
      </c>
      <c r="E204" s="1" t="s">
        <v>2625</v>
      </c>
      <c r="F204" s="1" t="s">
        <v>596</v>
      </c>
      <c r="G204" s="1" t="s">
        <v>297</v>
      </c>
      <c r="H204" s="1" t="s">
        <v>272</v>
      </c>
      <c r="I204" s="1" t="s">
        <v>597</v>
      </c>
      <c r="J204" s="1" t="s">
        <v>274</v>
      </c>
      <c r="K204" s="2">
        <v>0.21</v>
      </c>
      <c r="L204" s="1" t="s">
        <v>1710</v>
      </c>
      <c r="M204" s="2">
        <v>19.100000000000001</v>
      </c>
      <c r="N204" s="1">
        <v>90.95</v>
      </c>
      <c r="O204" s="1" t="s">
        <v>286</v>
      </c>
      <c r="P204" s="1" t="s">
        <v>1712</v>
      </c>
      <c r="Q204" s="1" t="s">
        <v>257</v>
      </c>
      <c r="R204" s="1" t="s">
        <v>265</v>
      </c>
      <c r="S204" s="1" t="s">
        <v>266</v>
      </c>
      <c r="T204" s="5">
        <v>6.6799999999999998E-2</v>
      </c>
      <c r="U204" s="5">
        <v>1.44E-2</v>
      </c>
      <c r="V204" s="5">
        <v>0.91879999999999995</v>
      </c>
      <c r="W204" s="5">
        <v>1.6000000000000001E-3</v>
      </c>
      <c r="X204" s="1" t="s">
        <v>1713</v>
      </c>
      <c r="Y204" s="1" t="s">
        <v>404</v>
      </c>
    </row>
    <row r="205" spans="1:25" x14ac:dyDescent="0.35">
      <c r="A205" s="1" t="s">
        <v>1920</v>
      </c>
      <c r="B205" s="37">
        <v>2015</v>
      </c>
      <c r="C205" s="1" t="s">
        <v>266</v>
      </c>
      <c r="D205" s="1" t="s">
        <v>599</v>
      </c>
      <c r="E205" s="1" t="s">
        <v>2625</v>
      </c>
      <c r="F205" s="1" t="s">
        <v>596</v>
      </c>
      <c r="G205" s="1" t="s">
        <v>297</v>
      </c>
      <c r="H205" s="1" t="s">
        <v>600</v>
      </c>
      <c r="I205" s="1" t="s">
        <v>1715</v>
      </c>
      <c r="J205" s="1" t="s">
        <v>274</v>
      </c>
      <c r="K205" s="2">
        <v>0.21</v>
      </c>
      <c r="L205" s="1" t="s">
        <v>1710</v>
      </c>
      <c r="M205" s="2">
        <v>19.100000000000001</v>
      </c>
      <c r="N205" s="1">
        <v>90.95</v>
      </c>
      <c r="O205" s="1" t="s">
        <v>286</v>
      </c>
      <c r="P205" s="1" t="s">
        <v>1712</v>
      </c>
      <c r="Q205" s="1" t="s">
        <v>257</v>
      </c>
      <c r="R205" s="1" t="s">
        <v>265</v>
      </c>
      <c r="S205" s="1" t="s">
        <v>266</v>
      </c>
      <c r="T205" s="5">
        <v>6.6799999999999998E-2</v>
      </c>
      <c r="U205" s="5">
        <v>1.44E-2</v>
      </c>
      <c r="V205" s="5">
        <v>0.91879999999999995</v>
      </c>
      <c r="W205" s="5">
        <v>1.6000000000000001E-3</v>
      </c>
      <c r="X205" s="1" t="s">
        <v>1713</v>
      </c>
      <c r="Y205" s="1" t="s">
        <v>404</v>
      </c>
    </row>
    <row r="206" spans="1:25" x14ac:dyDescent="0.35">
      <c r="A206" s="1" t="s">
        <v>1921</v>
      </c>
      <c r="B206" s="37">
        <v>2016</v>
      </c>
      <c r="C206" s="1" t="s">
        <v>266</v>
      </c>
      <c r="D206" s="1" t="s">
        <v>599</v>
      </c>
      <c r="E206" s="1" t="s">
        <v>2626</v>
      </c>
      <c r="F206" s="1" t="s">
        <v>596</v>
      </c>
      <c r="G206" s="1" t="s">
        <v>297</v>
      </c>
      <c r="H206" s="1" t="s">
        <v>272</v>
      </c>
      <c r="I206" s="1" t="s">
        <v>597</v>
      </c>
      <c r="J206" s="1" t="s">
        <v>274</v>
      </c>
      <c r="K206" s="2">
        <v>0.21</v>
      </c>
      <c r="L206" s="1" t="s">
        <v>1710</v>
      </c>
      <c r="M206" s="2">
        <v>61.23</v>
      </c>
      <c r="N206" s="1">
        <v>291.57</v>
      </c>
      <c r="O206" s="1" t="s">
        <v>286</v>
      </c>
      <c r="P206" s="1" t="s">
        <v>1712</v>
      </c>
      <c r="Q206" s="1" t="s">
        <v>257</v>
      </c>
      <c r="R206" s="1" t="s">
        <v>265</v>
      </c>
      <c r="S206" s="1" t="s">
        <v>266</v>
      </c>
      <c r="T206" s="5">
        <v>1.9199999999999998E-2</v>
      </c>
      <c r="U206" s="5">
        <v>4.1000000000000003E-3</v>
      </c>
      <c r="V206" s="5">
        <v>0.97660000000000002</v>
      </c>
      <c r="W206" s="5">
        <v>8.0000000000000004E-4</v>
      </c>
      <c r="X206" s="5">
        <v>2E-3</v>
      </c>
      <c r="Y206" s="1" t="s">
        <v>404</v>
      </c>
    </row>
    <row r="207" spans="1:25" x14ac:dyDescent="0.35">
      <c r="A207" s="1" t="s">
        <v>1922</v>
      </c>
      <c r="B207" s="37">
        <v>2013</v>
      </c>
      <c r="C207" s="1" t="s">
        <v>266</v>
      </c>
      <c r="D207" s="1" t="s">
        <v>605</v>
      </c>
      <c r="E207" s="1" t="s">
        <v>276</v>
      </c>
      <c r="F207" s="1" t="s">
        <v>601</v>
      </c>
      <c r="G207" s="1" t="s">
        <v>603</v>
      </c>
      <c r="H207" s="1" t="s">
        <v>291</v>
      </c>
      <c r="I207" s="1" t="s">
        <v>602</v>
      </c>
      <c r="J207" s="1" t="s">
        <v>604</v>
      </c>
      <c r="K207" s="2">
        <v>1000</v>
      </c>
      <c r="L207" s="1" t="s">
        <v>1722</v>
      </c>
      <c r="M207" s="2">
        <v>746</v>
      </c>
      <c r="N207" s="1">
        <v>0.75</v>
      </c>
      <c r="O207" s="1" t="s">
        <v>606</v>
      </c>
      <c r="P207" s="5">
        <v>-0.05</v>
      </c>
      <c r="Q207" s="1" t="s">
        <v>607</v>
      </c>
      <c r="R207" s="1" t="s">
        <v>580</v>
      </c>
      <c r="S207" s="1" t="s">
        <v>266</v>
      </c>
      <c r="T207" s="5">
        <v>0.87009999999999998</v>
      </c>
      <c r="U207" s="5">
        <v>0.12989999999999999</v>
      </c>
      <c r="V207" s="5">
        <v>0</v>
      </c>
      <c r="W207" s="1" t="s">
        <v>1717</v>
      </c>
      <c r="X207" s="1" t="s">
        <v>1713</v>
      </c>
      <c r="Y207" s="1" t="s">
        <v>404</v>
      </c>
    </row>
    <row r="208" spans="1:25" x14ac:dyDescent="0.35">
      <c r="A208" s="1" t="s">
        <v>1923</v>
      </c>
      <c r="B208" s="37">
        <v>2014</v>
      </c>
      <c r="C208" s="1" t="s">
        <v>266</v>
      </c>
      <c r="D208" s="1" t="s">
        <v>608</v>
      </c>
      <c r="E208" s="1" t="s">
        <v>609</v>
      </c>
      <c r="F208" s="1" t="s">
        <v>601</v>
      </c>
      <c r="G208" s="1" t="s">
        <v>603</v>
      </c>
      <c r="H208" s="1" t="s">
        <v>291</v>
      </c>
      <c r="I208" s="1" t="s">
        <v>602</v>
      </c>
      <c r="J208" s="1" t="s">
        <v>604</v>
      </c>
      <c r="K208" s="2">
        <v>1000</v>
      </c>
      <c r="L208" s="1" t="s">
        <v>1722</v>
      </c>
      <c r="M208" s="2">
        <v>746</v>
      </c>
      <c r="N208" s="1">
        <v>0.75</v>
      </c>
      <c r="O208" s="1" t="s">
        <v>305</v>
      </c>
      <c r="P208" s="1" t="s">
        <v>1712</v>
      </c>
      <c r="Q208" s="1" t="s">
        <v>257</v>
      </c>
      <c r="R208" s="1" t="s">
        <v>265</v>
      </c>
      <c r="S208" s="1" t="s">
        <v>266</v>
      </c>
      <c r="T208" s="5">
        <v>0.87009999999999998</v>
      </c>
      <c r="U208" s="5">
        <v>0.12989999999999999</v>
      </c>
      <c r="V208" s="5">
        <v>0</v>
      </c>
      <c r="W208" s="1" t="s">
        <v>1717</v>
      </c>
      <c r="X208" s="1" t="s">
        <v>1713</v>
      </c>
      <c r="Y208" s="1" t="s">
        <v>404</v>
      </c>
    </row>
    <row r="209" spans="1:25" x14ac:dyDescent="0.35">
      <c r="A209" s="1" t="s">
        <v>1924</v>
      </c>
      <c r="B209" s="37">
        <v>2015</v>
      </c>
      <c r="C209" s="1" t="s">
        <v>266</v>
      </c>
      <c r="D209" s="1" t="s">
        <v>605</v>
      </c>
      <c r="E209" s="1" t="s">
        <v>610</v>
      </c>
      <c r="F209" s="1" t="s">
        <v>601</v>
      </c>
      <c r="G209" s="1" t="s">
        <v>603</v>
      </c>
      <c r="H209" s="1" t="s">
        <v>602</v>
      </c>
      <c r="I209" s="1" t="s">
        <v>1715</v>
      </c>
      <c r="J209" s="1" t="s">
        <v>604</v>
      </c>
      <c r="K209" s="2">
        <v>1000</v>
      </c>
      <c r="L209" s="1" t="s">
        <v>1722</v>
      </c>
      <c r="M209" s="2">
        <v>746</v>
      </c>
      <c r="N209" s="1">
        <v>0.75</v>
      </c>
      <c r="O209" s="1" t="s">
        <v>305</v>
      </c>
      <c r="P209" s="1" t="s">
        <v>1712</v>
      </c>
      <c r="Q209" s="1" t="s">
        <v>257</v>
      </c>
      <c r="R209" s="1" t="s">
        <v>265</v>
      </c>
      <c r="S209" s="1" t="s">
        <v>266</v>
      </c>
      <c r="T209" s="5">
        <v>0.87009999999999998</v>
      </c>
      <c r="U209" s="5">
        <v>0.12989999999999999</v>
      </c>
      <c r="V209" s="5">
        <v>0</v>
      </c>
      <c r="W209" s="1" t="s">
        <v>1717</v>
      </c>
      <c r="X209" s="1" t="s">
        <v>1713</v>
      </c>
      <c r="Y209" s="1" t="s">
        <v>404</v>
      </c>
    </row>
    <row r="210" spans="1:25" x14ac:dyDescent="0.35">
      <c r="A210" s="1" t="s">
        <v>1925</v>
      </c>
      <c r="B210" s="37">
        <v>2013</v>
      </c>
      <c r="C210" s="1" t="s">
        <v>266</v>
      </c>
      <c r="D210" s="1" t="s">
        <v>611</v>
      </c>
      <c r="E210" s="1" t="s">
        <v>276</v>
      </c>
      <c r="F210" s="1" t="s">
        <v>601</v>
      </c>
      <c r="G210" s="1" t="s">
        <v>603</v>
      </c>
      <c r="H210" s="1" t="s">
        <v>291</v>
      </c>
      <c r="I210" s="1" t="s">
        <v>602</v>
      </c>
      <c r="J210" s="1" t="s">
        <v>604</v>
      </c>
      <c r="K210" s="2">
        <v>1000</v>
      </c>
      <c r="L210" s="1" t="s">
        <v>1722</v>
      </c>
      <c r="M210" s="2">
        <v>964</v>
      </c>
      <c r="N210" s="1">
        <v>0.96</v>
      </c>
      <c r="O210" s="1" t="s">
        <v>305</v>
      </c>
      <c r="P210" s="1" t="s">
        <v>1712</v>
      </c>
      <c r="Q210" s="1" t="s">
        <v>257</v>
      </c>
      <c r="R210" s="1" t="s">
        <v>265</v>
      </c>
      <c r="S210" s="1" t="s">
        <v>266</v>
      </c>
      <c r="T210" s="5">
        <v>0.87009999999999998</v>
      </c>
      <c r="U210" s="5">
        <v>0.12989999999999999</v>
      </c>
      <c r="V210" s="5">
        <v>0</v>
      </c>
      <c r="W210" s="1" t="s">
        <v>1717</v>
      </c>
      <c r="X210" s="1" t="s">
        <v>1713</v>
      </c>
      <c r="Y210" s="1" t="s">
        <v>404</v>
      </c>
    </row>
    <row r="211" spans="1:25" x14ac:dyDescent="0.35">
      <c r="A211" s="1" t="s">
        <v>1926</v>
      </c>
      <c r="B211" s="37">
        <v>2014</v>
      </c>
      <c r="C211" s="1" t="s">
        <v>266</v>
      </c>
      <c r="D211" s="1" t="s">
        <v>612</v>
      </c>
      <c r="E211" s="1" t="s">
        <v>613</v>
      </c>
      <c r="F211" s="1" t="s">
        <v>601</v>
      </c>
      <c r="G211" s="1" t="s">
        <v>603</v>
      </c>
      <c r="H211" s="1" t="s">
        <v>291</v>
      </c>
      <c r="I211" s="1" t="s">
        <v>602</v>
      </c>
      <c r="J211" s="1" t="s">
        <v>604</v>
      </c>
      <c r="K211" s="2">
        <v>1000</v>
      </c>
      <c r="L211" s="1" t="s">
        <v>1722</v>
      </c>
      <c r="M211" s="2">
        <v>964</v>
      </c>
      <c r="N211" s="1">
        <v>0.96</v>
      </c>
      <c r="O211" s="1" t="s">
        <v>305</v>
      </c>
      <c r="P211" s="1" t="s">
        <v>1712</v>
      </c>
      <c r="Q211" s="1" t="s">
        <v>257</v>
      </c>
      <c r="R211" s="1" t="s">
        <v>265</v>
      </c>
      <c r="S211" s="1" t="s">
        <v>266</v>
      </c>
      <c r="T211" s="5">
        <v>0.87009999999999998</v>
      </c>
      <c r="U211" s="5">
        <v>0.12989999999999999</v>
      </c>
      <c r="V211" s="5">
        <v>0</v>
      </c>
      <c r="W211" s="1" t="s">
        <v>1717</v>
      </c>
      <c r="X211" s="1" t="s">
        <v>1713</v>
      </c>
      <c r="Y211" s="1" t="s">
        <v>404</v>
      </c>
    </row>
    <row r="212" spans="1:25" x14ac:dyDescent="0.35">
      <c r="A212" s="1" t="s">
        <v>1927</v>
      </c>
      <c r="B212" s="37">
        <v>2015</v>
      </c>
      <c r="C212" s="1" t="s">
        <v>266</v>
      </c>
      <c r="D212" s="1" t="s">
        <v>612</v>
      </c>
      <c r="E212" s="1" t="s">
        <v>614</v>
      </c>
      <c r="F212" s="1" t="s">
        <v>601</v>
      </c>
      <c r="G212" s="1" t="s">
        <v>603</v>
      </c>
      <c r="H212" s="1" t="s">
        <v>602</v>
      </c>
      <c r="I212" s="1" t="s">
        <v>1715</v>
      </c>
      <c r="J212" s="1" t="s">
        <v>604</v>
      </c>
      <c r="K212" s="2">
        <v>1000</v>
      </c>
      <c r="L212" s="1" t="s">
        <v>1722</v>
      </c>
      <c r="M212" s="2">
        <v>964</v>
      </c>
      <c r="N212" s="1">
        <v>0.96</v>
      </c>
      <c r="O212" s="1" t="s">
        <v>305</v>
      </c>
      <c r="P212" s="1" t="s">
        <v>1712</v>
      </c>
      <c r="Q212" s="1" t="s">
        <v>257</v>
      </c>
      <c r="R212" s="1" t="s">
        <v>265</v>
      </c>
      <c r="S212" s="1" t="s">
        <v>266</v>
      </c>
      <c r="T212" s="5">
        <v>0.87009999999999998</v>
      </c>
      <c r="U212" s="5">
        <v>0.12989999999999999</v>
      </c>
      <c r="V212" s="5">
        <v>0</v>
      </c>
      <c r="W212" s="1" t="s">
        <v>1717</v>
      </c>
      <c r="X212" s="1" t="s">
        <v>1713</v>
      </c>
      <c r="Y212" s="1" t="s">
        <v>404</v>
      </c>
    </row>
    <row r="213" spans="1:25" x14ac:dyDescent="0.35">
      <c r="A213" s="1" t="s">
        <v>1928</v>
      </c>
      <c r="B213" s="37">
        <v>2014</v>
      </c>
      <c r="C213" s="1" t="s">
        <v>266</v>
      </c>
      <c r="D213" s="1" t="s">
        <v>617</v>
      </c>
      <c r="E213" s="1" t="s">
        <v>618</v>
      </c>
      <c r="F213" s="1" t="s">
        <v>615</v>
      </c>
      <c r="G213" s="1" t="s">
        <v>616</v>
      </c>
      <c r="H213" s="1" t="s">
        <v>291</v>
      </c>
      <c r="I213" s="1" t="s">
        <v>292</v>
      </c>
      <c r="J213" s="1" t="s">
        <v>292</v>
      </c>
      <c r="K213" s="2">
        <v>1</v>
      </c>
      <c r="L213" s="1" t="s">
        <v>1722</v>
      </c>
      <c r="M213" s="2">
        <v>1.32</v>
      </c>
      <c r="N213" s="1">
        <v>1.32</v>
      </c>
      <c r="O213" s="1" t="s">
        <v>354</v>
      </c>
      <c r="P213" s="1" t="s">
        <v>1712</v>
      </c>
      <c r="Q213" s="1" t="s">
        <v>257</v>
      </c>
      <c r="R213" s="1" t="s">
        <v>265</v>
      </c>
      <c r="S213" s="1" t="s">
        <v>287</v>
      </c>
      <c r="T213" s="5">
        <v>1.52E-2</v>
      </c>
      <c r="U213" s="5">
        <v>0.98480000000000001</v>
      </c>
      <c r="V213" s="5">
        <v>0</v>
      </c>
      <c r="W213" s="1" t="s">
        <v>1717</v>
      </c>
      <c r="X213" s="1" t="s">
        <v>1713</v>
      </c>
      <c r="Y213" s="1" t="s">
        <v>404</v>
      </c>
    </row>
    <row r="214" spans="1:25" x14ac:dyDescent="0.35">
      <c r="A214" s="1" t="s">
        <v>1929</v>
      </c>
      <c r="B214" s="37">
        <v>2014</v>
      </c>
      <c r="C214" s="1" t="s">
        <v>266</v>
      </c>
      <c r="D214" s="1" t="s">
        <v>619</v>
      </c>
      <c r="E214" s="1" t="s">
        <v>620</v>
      </c>
      <c r="F214" s="1" t="s">
        <v>615</v>
      </c>
      <c r="G214" s="1" t="s">
        <v>616</v>
      </c>
      <c r="H214" s="1" t="s">
        <v>291</v>
      </c>
      <c r="I214" s="1" t="s">
        <v>292</v>
      </c>
      <c r="J214" s="1" t="s">
        <v>292</v>
      </c>
      <c r="K214" s="2">
        <v>1</v>
      </c>
      <c r="L214" s="1" t="s">
        <v>1722</v>
      </c>
      <c r="M214" s="2">
        <v>1.1000000000000001</v>
      </c>
      <c r="N214" s="1">
        <v>1.1000000000000001</v>
      </c>
      <c r="O214" s="1" t="s">
        <v>354</v>
      </c>
      <c r="P214" s="1" t="s">
        <v>1712</v>
      </c>
      <c r="Q214" s="1" t="s">
        <v>257</v>
      </c>
      <c r="R214" s="1" t="s">
        <v>265</v>
      </c>
      <c r="S214" s="1" t="s">
        <v>287</v>
      </c>
      <c r="T214" s="5">
        <v>9.1000000000000004E-3</v>
      </c>
      <c r="U214" s="5">
        <v>0.9909</v>
      </c>
      <c r="V214" s="5">
        <v>0</v>
      </c>
      <c r="W214" s="1" t="s">
        <v>1717</v>
      </c>
      <c r="X214" s="1" t="s">
        <v>1713</v>
      </c>
      <c r="Y214" s="1" t="s">
        <v>404</v>
      </c>
    </row>
    <row r="215" spans="1:25" x14ac:dyDescent="0.35">
      <c r="A215" s="1" t="s">
        <v>1930</v>
      </c>
      <c r="B215" s="37">
        <v>2015</v>
      </c>
      <c r="C215" s="1" t="s">
        <v>266</v>
      </c>
      <c r="D215" s="1" t="s">
        <v>619</v>
      </c>
      <c r="E215" s="1" t="s">
        <v>620</v>
      </c>
      <c r="F215" s="1" t="s">
        <v>615</v>
      </c>
      <c r="G215" s="1" t="s">
        <v>616</v>
      </c>
      <c r="H215" s="1" t="s">
        <v>292</v>
      </c>
      <c r="I215" s="1" t="s">
        <v>1715</v>
      </c>
      <c r="J215" s="1" t="s">
        <v>292</v>
      </c>
      <c r="K215" s="2">
        <v>1</v>
      </c>
      <c r="L215" s="1" t="s">
        <v>1722</v>
      </c>
      <c r="M215" s="2">
        <v>1.01</v>
      </c>
      <c r="N215" s="1">
        <v>1.01</v>
      </c>
      <c r="O215" s="1" t="s">
        <v>354</v>
      </c>
      <c r="P215" s="5">
        <v>0.08</v>
      </c>
      <c r="Q215" s="1" t="s">
        <v>365</v>
      </c>
      <c r="R215" s="1" t="s">
        <v>580</v>
      </c>
      <c r="S215" s="1" t="s">
        <v>287</v>
      </c>
      <c r="T215" s="5">
        <v>9.9000000000000005E-2</v>
      </c>
      <c r="U215" s="5">
        <v>0.90100000000000002</v>
      </c>
      <c r="V215" s="5">
        <v>0</v>
      </c>
      <c r="W215" s="1" t="s">
        <v>1717</v>
      </c>
      <c r="X215" s="1" t="s">
        <v>1713</v>
      </c>
      <c r="Y215" s="1" t="s">
        <v>621</v>
      </c>
    </row>
    <row r="216" spans="1:25" x14ac:dyDescent="0.35">
      <c r="A216" s="1" t="s">
        <v>1931</v>
      </c>
      <c r="B216" s="37">
        <v>2016</v>
      </c>
      <c r="C216" s="1" t="s">
        <v>287</v>
      </c>
      <c r="D216" s="1" t="s">
        <v>619</v>
      </c>
      <c r="E216" s="1" t="s">
        <v>620</v>
      </c>
      <c r="F216" s="1" t="s">
        <v>615</v>
      </c>
      <c r="G216" s="1" t="s">
        <v>616</v>
      </c>
      <c r="H216" s="1" t="s">
        <v>291</v>
      </c>
      <c r="I216" s="1" t="s">
        <v>292</v>
      </c>
      <c r="J216" s="1" t="s">
        <v>292</v>
      </c>
      <c r="K216" s="2">
        <v>1</v>
      </c>
      <c r="L216" s="1" t="s">
        <v>1722</v>
      </c>
      <c r="M216" s="2">
        <v>1.01</v>
      </c>
      <c r="N216" s="1">
        <v>1.01</v>
      </c>
      <c r="O216" s="1" t="s">
        <v>286</v>
      </c>
      <c r="P216" s="1" t="s">
        <v>1712</v>
      </c>
      <c r="Q216" s="1" t="s">
        <v>257</v>
      </c>
      <c r="R216" s="1" t="s">
        <v>265</v>
      </c>
      <c r="S216" s="1" t="s">
        <v>1723</v>
      </c>
      <c r="T216" s="1" t="s">
        <v>1723</v>
      </c>
      <c r="U216" s="1" t="s">
        <v>1723</v>
      </c>
      <c r="V216" s="1" t="s">
        <v>1723</v>
      </c>
      <c r="W216" s="1" t="s">
        <v>1723</v>
      </c>
      <c r="X216" s="1" t="s">
        <v>1723</v>
      </c>
      <c r="Y216" s="1" t="s">
        <v>404</v>
      </c>
    </row>
    <row r="217" spans="1:25" x14ac:dyDescent="0.35">
      <c r="A217" s="1" t="s">
        <v>1932</v>
      </c>
      <c r="B217" s="37">
        <v>2015</v>
      </c>
      <c r="C217" s="1" t="s">
        <v>266</v>
      </c>
      <c r="D217" s="1" t="s">
        <v>622</v>
      </c>
      <c r="E217" s="1" t="s">
        <v>623</v>
      </c>
      <c r="F217" s="1" t="s">
        <v>615</v>
      </c>
      <c r="G217" s="1" t="s">
        <v>616</v>
      </c>
      <c r="H217" s="1" t="s">
        <v>292</v>
      </c>
      <c r="I217" s="1" t="s">
        <v>1715</v>
      </c>
      <c r="J217" s="1" t="s">
        <v>292</v>
      </c>
      <c r="K217" s="2">
        <v>1</v>
      </c>
      <c r="L217" s="1" t="s">
        <v>1722</v>
      </c>
      <c r="M217" s="2">
        <v>1.29</v>
      </c>
      <c r="N217" s="1">
        <v>1.29</v>
      </c>
      <c r="O217" s="1" t="s">
        <v>354</v>
      </c>
      <c r="P217" s="5">
        <v>0.02</v>
      </c>
      <c r="Q217" s="1" t="s">
        <v>624</v>
      </c>
      <c r="R217" s="1" t="s">
        <v>580</v>
      </c>
      <c r="S217" s="1" t="s">
        <v>287</v>
      </c>
      <c r="T217" s="5">
        <v>0.1085</v>
      </c>
      <c r="U217" s="5">
        <v>0.89149999999999996</v>
      </c>
      <c r="V217" s="5">
        <v>0</v>
      </c>
      <c r="W217" s="1" t="s">
        <v>1717</v>
      </c>
      <c r="X217" s="1" t="s">
        <v>1713</v>
      </c>
      <c r="Y217" s="1" t="s">
        <v>404</v>
      </c>
    </row>
    <row r="218" spans="1:25" x14ac:dyDescent="0.35">
      <c r="A218" s="1" t="s">
        <v>1933</v>
      </c>
      <c r="B218" s="37">
        <v>2016</v>
      </c>
      <c r="C218" s="1" t="s">
        <v>287</v>
      </c>
      <c r="D218" s="1" t="s">
        <v>622</v>
      </c>
      <c r="E218" s="1" t="s">
        <v>623</v>
      </c>
      <c r="F218" s="1" t="s">
        <v>615</v>
      </c>
      <c r="G218" s="1" t="s">
        <v>616</v>
      </c>
      <c r="H218" s="1" t="s">
        <v>291</v>
      </c>
      <c r="I218" s="1" t="s">
        <v>292</v>
      </c>
      <c r="J218" s="1" t="s">
        <v>292</v>
      </c>
      <c r="K218" s="2">
        <v>1</v>
      </c>
      <c r="L218" s="1" t="s">
        <v>1722</v>
      </c>
      <c r="M218" s="2">
        <v>1.29</v>
      </c>
      <c r="N218" s="1">
        <v>1.29</v>
      </c>
      <c r="O218" s="1" t="s">
        <v>286</v>
      </c>
      <c r="P218" s="1" t="s">
        <v>1712</v>
      </c>
      <c r="Q218" s="1" t="s">
        <v>257</v>
      </c>
      <c r="R218" s="1" t="s">
        <v>265</v>
      </c>
      <c r="S218" s="1" t="s">
        <v>1723</v>
      </c>
      <c r="T218" s="1" t="s">
        <v>1723</v>
      </c>
      <c r="U218" s="1" t="s">
        <v>1723</v>
      </c>
      <c r="V218" s="1" t="s">
        <v>1723</v>
      </c>
      <c r="W218" s="1" t="s">
        <v>1723</v>
      </c>
      <c r="X218" s="1" t="s">
        <v>1723</v>
      </c>
      <c r="Y218" s="1" t="s">
        <v>404</v>
      </c>
    </row>
    <row r="219" spans="1:25" x14ac:dyDescent="0.35">
      <c r="A219" s="1" t="s">
        <v>1934</v>
      </c>
      <c r="B219" s="37">
        <v>2015</v>
      </c>
      <c r="C219" s="1" t="s">
        <v>266</v>
      </c>
      <c r="D219" s="1" t="s">
        <v>625</v>
      </c>
      <c r="E219" s="1" t="s">
        <v>626</v>
      </c>
      <c r="F219" s="1" t="s">
        <v>615</v>
      </c>
      <c r="G219" s="1" t="s">
        <v>616</v>
      </c>
      <c r="H219" s="1" t="s">
        <v>292</v>
      </c>
      <c r="I219" s="1" t="s">
        <v>1715</v>
      </c>
      <c r="J219" s="1" t="s">
        <v>292</v>
      </c>
      <c r="K219" s="2">
        <v>1</v>
      </c>
      <c r="L219" s="1" t="s">
        <v>1722</v>
      </c>
      <c r="M219" s="2">
        <v>1.19</v>
      </c>
      <c r="N219" s="1">
        <v>1.19</v>
      </c>
      <c r="O219" s="1" t="s">
        <v>354</v>
      </c>
      <c r="P219" s="1" t="s">
        <v>1712</v>
      </c>
      <c r="Q219" s="1" t="s">
        <v>257</v>
      </c>
      <c r="R219" s="1" t="s">
        <v>265</v>
      </c>
      <c r="S219" s="1" t="s">
        <v>287</v>
      </c>
      <c r="T219" s="5">
        <v>0.10920000000000001</v>
      </c>
      <c r="U219" s="5">
        <v>0.89080000000000004</v>
      </c>
      <c r="V219" s="5">
        <v>0</v>
      </c>
      <c r="W219" s="1" t="s">
        <v>1717</v>
      </c>
      <c r="X219" s="1" t="s">
        <v>1713</v>
      </c>
      <c r="Y219" s="1" t="s">
        <v>404</v>
      </c>
    </row>
    <row r="220" spans="1:25" x14ac:dyDescent="0.35">
      <c r="A220" s="1" t="s">
        <v>1935</v>
      </c>
      <c r="B220" s="37">
        <v>2016</v>
      </c>
      <c r="C220" s="1" t="s">
        <v>287</v>
      </c>
      <c r="D220" s="1" t="s">
        <v>625</v>
      </c>
      <c r="E220" s="1" t="s">
        <v>626</v>
      </c>
      <c r="F220" s="1" t="s">
        <v>615</v>
      </c>
      <c r="G220" s="1" t="s">
        <v>616</v>
      </c>
      <c r="H220" s="1" t="s">
        <v>291</v>
      </c>
      <c r="I220" s="1" t="s">
        <v>292</v>
      </c>
      <c r="J220" s="1" t="s">
        <v>292</v>
      </c>
      <c r="K220" s="2">
        <v>1</v>
      </c>
      <c r="L220" s="1" t="s">
        <v>1722</v>
      </c>
      <c r="M220" s="2">
        <v>1.19</v>
      </c>
      <c r="N220" s="1">
        <v>1.19</v>
      </c>
      <c r="O220" s="1" t="s">
        <v>286</v>
      </c>
      <c r="P220" s="1" t="s">
        <v>1712</v>
      </c>
      <c r="Q220" s="1" t="s">
        <v>257</v>
      </c>
      <c r="R220" s="1" t="s">
        <v>265</v>
      </c>
      <c r="S220" s="1" t="s">
        <v>1723</v>
      </c>
      <c r="T220" s="1" t="s">
        <v>1723</v>
      </c>
      <c r="U220" s="1" t="s">
        <v>1723</v>
      </c>
      <c r="V220" s="1" t="s">
        <v>1723</v>
      </c>
      <c r="W220" s="1" t="s">
        <v>1723</v>
      </c>
      <c r="X220" s="1" t="s">
        <v>1723</v>
      </c>
      <c r="Y220" s="1" t="s">
        <v>404</v>
      </c>
    </row>
    <row r="221" spans="1:25" x14ac:dyDescent="0.35">
      <c r="A221" s="1" t="s">
        <v>1936</v>
      </c>
      <c r="B221" s="37">
        <v>2014</v>
      </c>
      <c r="C221" s="1" t="s">
        <v>266</v>
      </c>
      <c r="D221" s="1" t="s">
        <v>630</v>
      </c>
      <c r="E221" s="1" t="s">
        <v>2627</v>
      </c>
      <c r="F221" s="1" t="s">
        <v>627</v>
      </c>
      <c r="G221" s="1" t="s">
        <v>261</v>
      </c>
      <c r="H221" s="1" t="s">
        <v>628</v>
      </c>
      <c r="I221" s="1" t="s">
        <v>629</v>
      </c>
      <c r="J221" s="1" t="s">
        <v>303</v>
      </c>
      <c r="K221" s="2">
        <v>0.81720000000000004</v>
      </c>
      <c r="L221" s="1" t="s">
        <v>1710</v>
      </c>
      <c r="M221" s="2">
        <v>2.5259999999999998</v>
      </c>
      <c r="N221" s="1">
        <v>3.09</v>
      </c>
      <c r="O221" s="1" t="s">
        <v>286</v>
      </c>
      <c r="P221" s="1" t="s">
        <v>1712</v>
      </c>
      <c r="Q221" s="1" t="s">
        <v>257</v>
      </c>
      <c r="R221" s="1" t="s">
        <v>277</v>
      </c>
      <c r="S221" s="1" t="s">
        <v>287</v>
      </c>
      <c r="T221" s="5">
        <v>0.71850000000000003</v>
      </c>
      <c r="U221" s="5">
        <v>7.6200000000000004E-2</v>
      </c>
      <c r="V221" s="5">
        <v>0.20530000000000001</v>
      </c>
      <c r="W221" s="5">
        <v>0.17460000000000001</v>
      </c>
      <c r="X221" s="5">
        <v>3.0700000000000002E-2</v>
      </c>
      <c r="Y221" s="1" t="s">
        <v>404</v>
      </c>
    </row>
    <row r="222" spans="1:25" x14ac:dyDescent="0.35">
      <c r="A222" s="1" t="s">
        <v>1937</v>
      </c>
      <c r="B222" s="37">
        <v>2015</v>
      </c>
      <c r="C222" s="1" t="s">
        <v>266</v>
      </c>
      <c r="D222" s="1" t="s">
        <v>630</v>
      </c>
      <c r="E222" s="1" t="s">
        <v>2627</v>
      </c>
      <c r="F222" s="1" t="s">
        <v>627</v>
      </c>
      <c r="G222" s="1" t="s">
        <v>261</v>
      </c>
      <c r="H222" s="1" t="s">
        <v>628</v>
      </c>
      <c r="I222" s="1" t="s">
        <v>1715</v>
      </c>
      <c r="J222" s="1" t="s">
        <v>303</v>
      </c>
      <c r="K222" s="2">
        <v>0.81720000000000004</v>
      </c>
      <c r="L222" s="1" t="s">
        <v>1710</v>
      </c>
      <c r="M222" s="2">
        <v>2.5259999999999998</v>
      </c>
      <c r="N222" s="1">
        <v>3.09</v>
      </c>
      <c r="O222" s="1" t="s">
        <v>286</v>
      </c>
      <c r="P222" s="1" t="s">
        <v>1712</v>
      </c>
      <c r="Q222" s="1" t="s">
        <v>257</v>
      </c>
      <c r="R222" s="1" t="s">
        <v>277</v>
      </c>
      <c r="S222" s="1" t="s">
        <v>287</v>
      </c>
      <c r="T222" s="5">
        <v>0.71850000000000003</v>
      </c>
      <c r="U222" s="5">
        <v>7.6200000000000004E-2</v>
      </c>
      <c r="V222" s="5">
        <v>0.20530000000000001</v>
      </c>
      <c r="W222" s="5">
        <v>0.17460000000000001</v>
      </c>
      <c r="X222" s="5">
        <v>3.0700000000000002E-2</v>
      </c>
      <c r="Y222" s="1" t="s">
        <v>404</v>
      </c>
    </row>
    <row r="223" spans="1:25" x14ac:dyDescent="0.35">
      <c r="A223" s="1" t="s">
        <v>1938</v>
      </c>
      <c r="B223" s="37">
        <v>2014</v>
      </c>
      <c r="C223" s="1" t="s">
        <v>266</v>
      </c>
      <c r="D223" s="1" t="s">
        <v>631</v>
      </c>
      <c r="E223" s="1" t="s">
        <v>2628</v>
      </c>
      <c r="F223" s="1" t="s">
        <v>627</v>
      </c>
      <c r="G223" s="1" t="s">
        <v>261</v>
      </c>
      <c r="H223" s="1" t="s">
        <v>628</v>
      </c>
      <c r="I223" s="1" t="s">
        <v>629</v>
      </c>
      <c r="J223" s="1" t="s">
        <v>303</v>
      </c>
      <c r="K223" s="2">
        <v>0.81720000000000004</v>
      </c>
      <c r="L223" s="1" t="s">
        <v>1710</v>
      </c>
      <c r="M223" s="2">
        <v>8.3800000000000008</v>
      </c>
      <c r="N223" s="1">
        <v>10.25</v>
      </c>
      <c r="O223" s="1" t="s">
        <v>286</v>
      </c>
      <c r="P223" s="1" t="s">
        <v>1712</v>
      </c>
      <c r="Q223" s="1" t="s">
        <v>257</v>
      </c>
      <c r="R223" s="1" t="s">
        <v>277</v>
      </c>
      <c r="S223" s="1" t="s">
        <v>287</v>
      </c>
      <c r="T223" s="5">
        <v>0.78449999999999998</v>
      </c>
      <c r="U223" s="5">
        <v>5.2600000000000001E-2</v>
      </c>
      <c r="V223" s="5">
        <v>0.16289999999999999</v>
      </c>
      <c r="W223" s="5">
        <v>0.14729999999999999</v>
      </c>
      <c r="X223" s="5">
        <v>1.55E-2</v>
      </c>
      <c r="Y223" s="1" t="s">
        <v>404</v>
      </c>
    </row>
    <row r="224" spans="1:25" x14ac:dyDescent="0.35">
      <c r="A224" s="1" t="s">
        <v>1939</v>
      </c>
      <c r="B224" s="37">
        <v>2015</v>
      </c>
      <c r="C224" s="1" t="s">
        <v>266</v>
      </c>
      <c r="D224" s="1" t="s">
        <v>631</v>
      </c>
      <c r="E224" s="1" t="s">
        <v>2628</v>
      </c>
      <c r="F224" s="1" t="s">
        <v>627</v>
      </c>
      <c r="G224" s="1" t="s">
        <v>261</v>
      </c>
      <c r="H224" s="1" t="s">
        <v>628</v>
      </c>
      <c r="I224" s="1" t="s">
        <v>1715</v>
      </c>
      <c r="J224" s="1" t="s">
        <v>303</v>
      </c>
      <c r="K224" s="2">
        <v>0.81720000000000004</v>
      </c>
      <c r="L224" s="1" t="s">
        <v>1710</v>
      </c>
      <c r="M224" s="2">
        <v>8.3800000000000008</v>
      </c>
      <c r="N224" s="1">
        <v>10.25</v>
      </c>
      <c r="O224" s="1" t="s">
        <v>286</v>
      </c>
      <c r="P224" s="1" t="s">
        <v>1712</v>
      </c>
      <c r="Q224" s="1" t="s">
        <v>257</v>
      </c>
      <c r="R224" s="1" t="s">
        <v>277</v>
      </c>
      <c r="S224" s="1" t="s">
        <v>287</v>
      </c>
      <c r="T224" s="5">
        <v>0.78449999999999998</v>
      </c>
      <c r="U224" s="5">
        <v>5.2600000000000001E-2</v>
      </c>
      <c r="V224" s="5">
        <v>0.16289999999999999</v>
      </c>
      <c r="W224" s="5">
        <v>0.14729999999999999</v>
      </c>
      <c r="X224" s="5">
        <v>1.55E-2</v>
      </c>
      <c r="Y224" s="1" t="s">
        <v>404</v>
      </c>
    </row>
    <row r="225" spans="1:25" x14ac:dyDescent="0.35">
      <c r="A225" s="1" t="s">
        <v>1940</v>
      </c>
      <c r="B225" s="37">
        <v>2015</v>
      </c>
      <c r="C225" s="1" t="s">
        <v>287</v>
      </c>
      <c r="D225" s="1" t="s">
        <v>633</v>
      </c>
      <c r="E225" s="1" t="s">
        <v>633</v>
      </c>
      <c r="F225" s="1" t="s">
        <v>632</v>
      </c>
      <c r="G225" s="1" t="s">
        <v>261</v>
      </c>
      <c r="H225" s="1" t="s">
        <v>600</v>
      </c>
      <c r="I225" s="1" t="s">
        <v>1715</v>
      </c>
      <c r="J225" s="1" t="s">
        <v>274</v>
      </c>
      <c r="K225" s="2">
        <v>1.82</v>
      </c>
      <c r="L225" s="1" t="s">
        <v>1710</v>
      </c>
      <c r="M225" s="2">
        <v>55.67</v>
      </c>
      <c r="N225" s="1">
        <v>30.59</v>
      </c>
      <c r="O225" s="1" t="s">
        <v>1711</v>
      </c>
      <c r="P225" s="1" t="s">
        <v>1712</v>
      </c>
      <c r="Q225" s="1" t="s">
        <v>257</v>
      </c>
      <c r="R225" s="1" t="s">
        <v>265</v>
      </c>
      <c r="S225" s="1" t="s">
        <v>1723</v>
      </c>
      <c r="T225" s="1" t="s">
        <v>1723</v>
      </c>
      <c r="U225" s="1" t="s">
        <v>1723</v>
      </c>
      <c r="V225" s="1" t="s">
        <v>1723</v>
      </c>
      <c r="W225" s="1" t="s">
        <v>1723</v>
      </c>
      <c r="X225" s="1" t="s">
        <v>1723</v>
      </c>
      <c r="Y225" s="1" t="s">
        <v>404</v>
      </c>
    </row>
    <row r="226" spans="1:25" x14ac:dyDescent="0.35">
      <c r="A226" s="1" t="s">
        <v>1941</v>
      </c>
      <c r="B226" s="37">
        <v>2016</v>
      </c>
      <c r="C226" s="1" t="s">
        <v>287</v>
      </c>
      <c r="D226" s="1" t="s">
        <v>633</v>
      </c>
      <c r="E226" s="1" t="s">
        <v>633</v>
      </c>
      <c r="F226" s="1" t="s">
        <v>632</v>
      </c>
      <c r="G226" s="1" t="s">
        <v>261</v>
      </c>
      <c r="H226" s="1" t="s">
        <v>272</v>
      </c>
      <c r="I226" s="1" t="s">
        <v>597</v>
      </c>
      <c r="J226" s="1" t="s">
        <v>274</v>
      </c>
      <c r="K226" s="2">
        <v>1.82</v>
      </c>
      <c r="L226" s="1" t="s">
        <v>1710</v>
      </c>
      <c r="M226" s="2">
        <v>55.67</v>
      </c>
      <c r="N226" s="1">
        <v>30.59</v>
      </c>
      <c r="O226" s="1" t="s">
        <v>1711</v>
      </c>
      <c r="P226" s="1" t="s">
        <v>1712</v>
      </c>
      <c r="Q226" s="1" t="s">
        <v>257</v>
      </c>
      <c r="R226" s="1" t="s">
        <v>265</v>
      </c>
      <c r="S226" s="1" t="s">
        <v>1723</v>
      </c>
      <c r="T226" s="1" t="s">
        <v>1723</v>
      </c>
      <c r="U226" s="1" t="s">
        <v>1723</v>
      </c>
      <c r="V226" s="1" t="s">
        <v>1723</v>
      </c>
      <c r="W226" s="1" t="s">
        <v>1723</v>
      </c>
      <c r="X226" s="1" t="s">
        <v>1723</v>
      </c>
      <c r="Y226" s="1" t="s">
        <v>404</v>
      </c>
    </row>
    <row r="227" spans="1:25" x14ac:dyDescent="0.35">
      <c r="A227" s="1" t="s">
        <v>1942</v>
      </c>
      <c r="B227" s="37">
        <v>2015</v>
      </c>
      <c r="C227" s="1" t="s">
        <v>287</v>
      </c>
      <c r="D227" s="1" t="s">
        <v>634</v>
      </c>
      <c r="E227" s="1" t="s">
        <v>635</v>
      </c>
      <c r="F227" s="1" t="s">
        <v>632</v>
      </c>
      <c r="G227" s="1" t="s">
        <v>261</v>
      </c>
      <c r="H227" s="1" t="s">
        <v>600</v>
      </c>
      <c r="I227" s="1" t="s">
        <v>1715</v>
      </c>
      <c r="J227" s="1" t="s">
        <v>274</v>
      </c>
      <c r="K227" s="2">
        <v>2.7</v>
      </c>
      <c r="L227" s="1" t="s">
        <v>1710</v>
      </c>
      <c r="M227" s="2">
        <v>88.13</v>
      </c>
      <c r="N227" s="1">
        <v>32.64</v>
      </c>
      <c r="O227" s="1" t="s">
        <v>1711</v>
      </c>
      <c r="P227" s="1" t="s">
        <v>1712</v>
      </c>
      <c r="Q227" s="1" t="s">
        <v>257</v>
      </c>
      <c r="R227" s="1" t="s">
        <v>265</v>
      </c>
      <c r="S227" s="1" t="s">
        <v>1723</v>
      </c>
      <c r="T227" s="1" t="s">
        <v>1723</v>
      </c>
      <c r="U227" s="1" t="s">
        <v>1723</v>
      </c>
      <c r="V227" s="1" t="s">
        <v>1723</v>
      </c>
      <c r="W227" s="1" t="s">
        <v>1723</v>
      </c>
      <c r="X227" s="1" t="s">
        <v>1723</v>
      </c>
      <c r="Y227" s="1" t="s">
        <v>404</v>
      </c>
    </row>
    <row r="228" spans="1:25" x14ac:dyDescent="0.35">
      <c r="A228" s="1" t="s">
        <v>1943</v>
      </c>
      <c r="B228" s="37">
        <v>2016</v>
      </c>
      <c r="C228" s="1" t="s">
        <v>287</v>
      </c>
      <c r="D228" s="1" t="s">
        <v>636</v>
      </c>
      <c r="E228" s="1" t="s">
        <v>634</v>
      </c>
      <c r="F228" s="1" t="s">
        <v>632</v>
      </c>
      <c r="G228" s="1" t="s">
        <v>261</v>
      </c>
      <c r="H228" s="1" t="s">
        <v>272</v>
      </c>
      <c r="I228" s="1" t="s">
        <v>597</v>
      </c>
      <c r="J228" s="1" t="s">
        <v>274</v>
      </c>
      <c r="K228" s="2">
        <v>2.7</v>
      </c>
      <c r="L228" s="1" t="s">
        <v>1710</v>
      </c>
      <c r="M228" s="2">
        <v>88.13</v>
      </c>
      <c r="N228" s="1">
        <v>32.64</v>
      </c>
      <c r="O228" s="1" t="s">
        <v>1711</v>
      </c>
      <c r="P228" s="1" t="s">
        <v>1712</v>
      </c>
      <c r="Q228" s="1" t="s">
        <v>257</v>
      </c>
      <c r="R228" s="1" t="s">
        <v>265</v>
      </c>
      <c r="S228" s="1" t="s">
        <v>1723</v>
      </c>
      <c r="T228" s="1" t="s">
        <v>1723</v>
      </c>
      <c r="U228" s="1" t="s">
        <v>1723</v>
      </c>
      <c r="V228" s="1" t="s">
        <v>1723</v>
      </c>
      <c r="W228" s="1" t="s">
        <v>1723</v>
      </c>
      <c r="X228" s="1" t="s">
        <v>1723</v>
      </c>
      <c r="Y228" s="1" t="s">
        <v>637</v>
      </c>
    </row>
    <row r="229" spans="1:25" x14ac:dyDescent="0.35">
      <c r="A229" s="1" t="s">
        <v>1944</v>
      </c>
      <c r="B229" s="37">
        <v>2016</v>
      </c>
      <c r="C229" s="1" t="s">
        <v>266</v>
      </c>
      <c r="D229" s="1" t="s">
        <v>638</v>
      </c>
      <c r="E229" s="1" t="s">
        <v>639</v>
      </c>
      <c r="F229" s="1" t="s">
        <v>632</v>
      </c>
      <c r="G229" s="1" t="s">
        <v>261</v>
      </c>
      <c r="H229" s="1" t="s">
        <v>272</v>
      </c>
      <c r="I229" s="1" t="s">
        <v>597</v>
      </c>
      <c r="J229" s="1" t="s">
        <v>274</v>
      </c>
      <c r="K229" s="2">
        <v>0.5</v>
      </c>
      <c r="L229" s="1" t="s">
        <v>1710</v>
      </c>
      <c r="M229" s="2">
        <v>2.15</v>
      </c>
      <c r="N229" s="1">
        <v>4.3</v>
      </c>
      <c r="O229" s="1" t="s">
        <v>640</v>
      </c>
      <c r="P229" s="1" t="s">
        <v>1712</v>
      </c>
      <c r="Q229" s="1" t="s">
        <v>257</v>
      </c>
      <c r="R229" s="1" t="s">
        <v>265</v>
      </c>
      <c r="S229" s="1" t="s">
        <v>266</v>
      </c>
      <c r="T229" s="5">
        <v>0.78190000000000004</v>
      </c>
      <c r="U229" s="5">
        <v>0.16839999999999999</v>
      </c>
      <c r="V229" s="5">
        <v>4.9700000000000001E-2</v>
      </c>
      <c r="W229" s="5">
        <v>2.5600000000000001E-2</v>
      </c>
      <c r="X229" s="5">
        <v>2.4199999999999999E-2</v>
      </c>
      <c r="Y229" s="1" t="s">
        <v>404</v>
      </c>
    </row>
    <row r="230" spans="1:25" x14ac:dyDescent="0.35">
      <c r="A230" s="1" t="s">
        <v>1945</v>
      </c>
      <c r="B230" s="37">
        <v>2016</v>
      </c>
      <c r="C230" s="1" t="s">
        <v>287</v>
      </c>
      <c r="D230" s="1" t="s">
        <v>644</v>
      </c>
      <c r="E230" s="1" t="s">
        <v>2629</v>
      </c>
      <c r="F230" s="1" t="s">
        <v>641</v>
      </c>
      <c r="G230" s="1" t="s">
        <v>261</v>
      </c>
      <c r="H230" s="1" t="s">
        <v>418</v>
      </c>
      <c r="I230" s="1" t="s">
        <v>419</v>
      </c>
      <c r="J230" s="1" t="s">
        <v>303</v>
      </c>
      <c r="K230" s="2">
        <v>13.05</v>
      </c>
      <c r="L230" s="1" t="s">
        <v>1710</v>
      </c>
      <c r="M230" s="2">
        <v>23</v>
      </c>
      <c r="N230" s="1">
        <v>1.76</v>
      </c>
      <c r="O230" s="1" t="s">
        <v>286</v>
      </c>
      <c r="P230" s="1" t="s">
        <v>1712</v>
      </c>
      <c r="Q230" s="1" t="s">
        <v>257</v>
      </c>
      <c r="R230" s="1" t="s">
        <v>265</v>
      </c>
      <c r="S230" s="1" t="s">
        <v>1723</v>
      </c>
      <c r="T230" s="1" t="s">
        <v>1723</v>
      </c>
      <c r="U230" s="1" t="s">
        <v>1723</v>
      </c>
      <c r="V230" s="1" t="s">
        <v>1723</v>
      </c>
      <c r="W230" s="1" t="s">
        <v>1723</v>
      </c>
      <c r="X230" s="1" t="s">
        <v>1723</v>
      </c>
      <c r="Y230" s="1" t="s">
        <v>404</v>
      </c>
    </row>
    <row r="231" spans="1:25" x14ac:dyDescent="0.35">
      <c r="A231" s="1" t="s">
        <v>1946</v>
      </c>
      <c r="B231" s="37">
        <v>2016</v>
      </c>
      <c r="C231" s="1" t="s">
        <v>287</v>
      </c>
      <c r="D231" s="1" t="s">
        <v>645</v>
      </c>
      <c r="E231" s="1" t="s">
        <v>2630</v>
      </c>
      <c r="F231" s="1" t="s">
        <v>641</v>
      </c>
      <c r="G231" s="1" t="s">
        <v>261</v>
      </c>
      <c r="H231" s="1" t="s">
        <v>418</v>
      </c>
      <c r="I231" s="1" t="s">
        <v>419</v>
      </c>
      <c r="J231" s="1" t="s">
        <v>303</v>
      </c>
      <c r="K231" s="2">
        <v>51.7</v>
      </c>
      <c r="L231" s="1" t="s">
        <v>1710</v>
      </c>
      <c r="M231" s="2">
        <v>150</v>
      </c>
      <c r="N231" s="1">
        <v>2.9</v>
      </c>
      <c r="O231" s="1" t="s">
        <v>286</v>
      </c>
      <c r="P231" s="1" t="s">
        <v>1712</v>
      </c>
      <c r="Q231" s="1" t="s">
        <v>257</v>
      </c>
      <c r="R231" s="1" t="s">
        <v>265</v>
      </c>
      <c r="S231" s="1" t="s">
        <v>1723</v>
      </c>
      <c r="T231" s="1" t="s">
        <v>1723</v>
      </c>
      <c r="U231" s="1" t="s">
        <v>1723</v>
      </c>
      <c r="V231" s="1" t="s">
        <v>1723</v>
      </c>
      <c r="W231" s="1" t="s">
        <v>1723</v>
      </c>
      <c r="X231" s="1" t="s">
        <v>1723</v>
      </c>
      <c r="Y231" s="1" t="s">
        <v>404</v>
      </c>
    </row>
    <row r="232" spans="1:25" x14ac:dyDescent="0.35">
      <c r="A232" s="1" t="s">
        <v>1947</v>
      </c>
      <c r="B232" s="37">
        <v>2013</v>
      </c>
      <c r="C232" s="1" t="s">
        <v>287</v>
      </c>
      <c r="D232" s="1" t="s">
        <v>642</v>
      </c>
      <c r="E232" s="1" t="s">
        <v>2631</v>
      </c>
      <c r="F232" s="1" t="s">
        <v>641</v>
      </c>
      <c r="G232" s="1" t="s">
        <v>261</v>
      </c>
      <c r="H232" s="1" t="s">
        <v>418</v>
      </c>
      <c r="I232" s="1" t="s">
        <v>419</v>
      </c>
      <c r="J232" s="1" t="s">
        <v>303</v>
      </c>
      <c r="K232" s="2">
        <v>19.773</v>
      </c>
      <c r="L232" s="1" t="s">
        <v>1710</v>
      </c>
      <c r="M232" s="2">
        <v>120</v>
      </c>
      <c r="N232" s="1">
        <v>6.07</v>
      </c>
      <c r="O232" s="1" t="s">
        <v>643</v>
      </c>
      <c r="P232" s="1" t="s">
        <v>1712</v>
      </c>
      <c r="Q232" s="1" t="s">
        <v>257</v>
      </c>
      <c r="R232" s="1" t="s">
        <v>277</v>
      </c>
      <c r="S232" s="1" t="s">
        <v>1723</v>
      </c>
      <c r="T232" s="1" t="s">
        <v>1723</v>
      </c>
      <c r="U232" s="1" t="s">
        <v>1723</v>
      </c>
      <c r="V232" s="1" t="s">
        <v>1723</v>
      </c>
      <c r="W232" s="1" t="s">
        <v>1723</v>
      </c>
      <c r="X232" s="1" t="s">
        <v>1723</v>
      </c>
      <c r="Y232" s="1" t="s">
        <v>404</v>
      </c>
    </row>
    <row r="233" spans="1:25" x14ac:dyDescent="0.35">
      <c r="A233" s="1" t="s">
        <v>1948</v>
      </c>
      <c r="B233" s="37">
        <v>2014</v>
      </c>
      <c r="C233" s="1" t="s">
        <v>287</v>
      </c>
      <c r="D233" s="1" t="s">
        <v>642</v>
      </c>
      <c r="E233" s="1" t="s">
        <v>2631</v>
      </c>
      <c r="F233" s="1" t="s">
        <v>641</v>
      </c>
      <c r="G233" s="1" t="s">
        <v>261</v>
      </c>
      <c r="H233" s="1" t="s">
        <v>418</v>
      </c>
      <c r="I233" s="1" t="s">
        <v>419</v>
      </c>
      <c r="J233" s="1" t="s">
        <v>303</v>
      </c>
      <c r="K233" s="2">
        <v>19.773</v>
      </c>
      <c r="L233" s="1" t="s">
        <v>1710</v>
      </c>
      <c r="M233" s="2">
        <v>120</v>
      </c>
      <c r="N233" s="1">
        <v>6.07</v>
      </c>
      <c r="O233" s="1" t="s">
        <v>643</v>
      </c>
      <c r="P233" s="1" t="s">
        <v>1712</v>
      </c>
      <c r="Q233" s="1" t="s">
        <v>257</v>
      </c>
      <c r="R233" s="1" t="s">
        <v>265</v>
      </c>
      <c r="S233" s="1" t="s">
        <v>1723</v>
      </c>
      <c r="T233" s="1" t="s">
        <v>1723</v>
      </c>
      <c r="U233" s="1" t="s">
        <v>1723</v>
      </c>
      <c r="V233" s="1" t="s">
        <v>1723</v>
      </c>
      <c r="W233" s="1" t="s">
        <v>1723</v>
      </c>
      <c r="X233" s="1" t="s">
        <v>1723</v>
      </c>
      <c r="Y233" s="1" t="s">
        <v>404</v>
      </c>
    </row>
    <row r="234" spans="1:25" x14ac:dyDescent="0.35">
      <c r="A234" s="1" t="s">
        <v>1949</v>
      </c>
      <c r="B234" s="37">
        <v>2016</v>
      </c>
      <c r="C234" s="1" t="s">
        <v>287</v>
      </c>
      <c r="D234" s="1" t="s">
        <v>646</v>
      </c>
      <c r="E234" s="1" t="s">
        <v>2632</v>
      </c>
      <c r="F234" s="1" t="s">
        <v>641</v>
      </c>
      <c r="G234" s="1" t="s">
        <v>261</v>
      </c>
      <c r="H234" s="1" t="s">
        <v>418</v>
      </c>
      <c r="I234" s="1" t="s">
        <v>419</v>
      </c>
      <c r="J234" s="1" t="s">
        <v>303</v>
      </c>
      <c r="K234" s="2">
        <v>6.165</v>
      </c>
      <c r="L234" s="1" t="s">
        <v>1710</v>
      </c>
      <c r="M234" s="2">
        <v>29</v>
      </c>
      <c r="N234" s="1">
        <v>4.7</v>
      </c>
      <c r="O234" s="1" t="s">
        <v>286</v>
      </c>
      <c r="P234" s="1" t="s">
        <v>1712</v>
      </c>
      <c r="Q234" s="1" t="s">
        <v>257</v>
      </c>
      <c r="R234" s="1" t="s">
        <v>265</v>
      </c>
      <c r="S234" s="1" t="s">
        <v>1723</v>
      </c>
      <c r="T234" s="1" t="s">
        <v>1723</v>
      </c>
      <c r="U234" s="1" t="s">
        <v>1723</v>
      </c>
      <c r="V234" s="1" t="s">
        <v>1723</v>
      </c>
      <c r="W234" s="1" t="s">
        <v>1723</v>
      </c>
      <c r="X234" s="1" t="s">
        <v>1723</v>
      </c>
      <c r="Y234" s="1" t="s">
        <v>404</v>
      </c>
    </row>
    <row r="235" spans="1:25" x14ac:dyDescent="0.35">
      <c r="A235" s="1" t="s">
        <v>1950</v>
      </c>
      <c r="B235" s="37">
        <v>2016</v>
      </c>
      <c r="C235" s="1" t="s">
        <v>287</v>
      </c>
      <c r="D235" s="1" t="s">
        <v>647</v>
      </c>
      <c r="E235" s="1" t="s">
        <v>2633</v>
      </c>
      <c r="F235" s="1" t="s">
        <v>641</v>
      </c>
      <c r="G235" s="1" t="s">
        <v>261</v>
      </c>
      <c r="H235" s="1" t="s">
        <v>418</v>
      </c>
      <c r="I235" s="1" t="s">
        <v>419</v>
      </c>
      <c r="J235" s="1" t="s">
        <v>303</v>
      </c>
      <c r="K235" s="2">
        <v>32.915999999999997</v>
      </c>
      <c r="L235" s="1" t="s">
        <v>1710</v>
      </c>
      <c r="M235" s="2">
        <v>94</v>
      </c>
      <c r="N235" s="1">
        <v>2.86</v>
      </c>
      <c r="O235" s="1" t="s">
        <v>286</v>
      </c>
      <c r="P235" s="1" t="s">
        <v>1712</v>
      </c>
      <c r="Q235" s="1" t="s">
        <v>257</v>
      </c>
      <c r="R235" s="1" t="s">
        <v>265</v>
      </c>
      <c r="S235" s="1" t="s">
        <v>1723</v>
      </c>
      <c r="T235" s="1" t="s">
        <v>1723</v>
      </c>
      <c r="U235" s="1" t="s">
        <v>1723</v>
      </c>
      <c r="V235" s="1" t="s">
        <v>1723</v>
      </c>
      <c r="W235" s="1" t="s">
        <v>1723</v>
      </c>
      <c r="X235" s="1" t="s">
        <v>1723</v>
      </c>
      <c r="Y235" s="1" t="s">
        <v>404</v>
      </c>
    </row>
    <row r="236" spans="1:25" x14ac:dyDescent="0.35">
      <c r="A236" s="1" t="s">
        <v>1951</v>
      </c>
      <c r="B236" s="37">
        <v>2016</v>
      </c>
      <c r="C236" s="1" t="s">
        <v>287</v>
      </c>
      <c r="D236" s="1" t="s">
        <v>648</v>
      </c>
      <c r="E236" s="1" t="s">
        <v>2634</v>
      </c>
      <c r="F236" s="1" t="s">
        <v>641</v>
      </c>
      <c r="G236" s="1" t="s">
        <v>261</v>
      </c>
      <c r="H236" s="1" t="s">
        <v>418</v>
      </c>
      <c r="I236" s="1" t="s">
        <v>419</v>
      </c>
      <c r="J236" s="1" t="s">
        <v>303</v>
      </c>
      <c r="K236" s="2">
        <v>154.804</v>
      </c>
      <c r="L236" s="1" t="s">
        <v>1710</v>
      </c>
      <c r="M236" s="2">
        <v>380</v>
      </c>
      <c r="N236" s="1">
        <v>2.4500000000000002</v>
      </c>
      <c r="O236" s="1" t="s">
        <v>286</v>
      </c>
      <c r="P236" s="1" t="s">
        <v>1712</v>
      </c>
      <c r="Q236" s="1" t="s">
        <v>257</v>
      </c>
      <c r="R236" s="1" t="s">
        <v>265</v>
      </c>
      <c r="S236" s="1" t="s">
        <v>1723</v>
      </c>
      <c r="T236" s="1" t="s">
        <v>1723</v>
      </c>
      <c r="U236" s="1" t="s">
        <v>1723</v>
      </c>
      <c r="V236" s="1" t="s">
        <v>1723</v>
      </c>
      <c r="W236" s="1" t="s">
        <v>1723</v>
      </c>
      <c r="X236" s="1" t="s">
        <v>1723</v>
      </c>
      <c r="Y236" s="1" t="s">
        <v>404</v>
      </c>
    </row>
    <row r="237" spans="1:25" x14ac:dyDescent="0.35">
      <c r="A237" s="1" t="s">
        <v>1952</v>
      </c>
      <c r="B237" s="37">
        <v>2016</v>
      </c>
      <c r="C237" s="1" t="s">
        <v>287</v>
      </c>
      <c r="D237" s="1" t="s">
        <v>649</v>
      </c>
      <c r="E237" s="1" t="s">
        <v>2635</v>
      </c>
      <c r="F237" s="1" t="s">
        <v>641</v>
      </c>
      <c r="G237" s="1" t="s">
        <v>261</v>
      </c>
      <c r="H237" s="1" t="s">
        <v>418</v>
      </c>
      <c r="I237" s="1" t="s">
        <v>419</v>
      </c>
      <c r="J237" s="1" t="s">
        <v>303</v>
      </c>
      <c r="K237" s="2">
        <v>35.331000000000003</v>
      </c>
      <c r="L237" s="1" t="s">
        <v>1710</v>
      </c>
      <c r="M237" s="2">
        <v>71.8</v>
      </c>
      <c r="N237" s="1">
        <v>2.0299999999999998</v>
      </c>
      <c r="O237" s="1" t="s">
        <v>286</v>
      </c>
      <c r="P237" s="1" t="s">
        <v>1712</v>
      </c>
      <c r="Q237" s="1" t="s">
        <v>257</v>
      </c>
      <c r="R237" s="1" t="s">
        <v>265</v>
      </c>
      <c r="S237" s="1" t="s">
        <v>1723</v>
      </c>
      <c r="T237" s="1" t="s">
        <v>1723</v>
      </c>
      <c r="U237" s="1" t="s">
        <v>1723</v>
      </c>
      <c r="V237" s="1" t="s">
        <v>1723</v>
      </c>
      <c r="W237" s="1" t="s">
        <v>1723</v>
      </c>
      <c r="X237" s="1" t="s">
        <v>1723</v>
      </c>
      <c r="Y237" s="1" t="s">
        <v>404</v>
      </c>
    </row>
    <row r="238" spans="1:25" x14ac:dyDescent="0.35">
      <c r="A238" s="1" t="s">
        <v>1953</v>
      </c>
      <c r="B238" s="37">
        <v>2016</v>
      </c>
      <c r="C238" s="1" t="s">
        <v>287</v>
      </c>
      <c r="D238" s="1" t="s">
        <v>650</v>
      </c>
      <c r="E238" s="1" t="s">
        <v>2636</v>
      </c>
      <c r="F238" s="1" t="s">
        <v>641</v>
      </c>
      <c r="G238" s="1" t="s">
        <v>261</v>
      </c>
      <c r="H238" s="1" t="s">
        <v>418</v>
      </c>
      <c r="I238" s="1" t="s">
        <v>419</v>
      </c>
      <c r="J238" s="1" t="s">
        <v>303</v>
      </c>
      <c r="K238" s="2">
        <v>35.380000000000003</v>
      </c>
      <c r="L238" s="1" t="s">
        <v>1710</v>
      </c>
      <c r="M238" s="2">
        <v>170</v>
      </c>
      <c r="N238" s="1">
        <v>4.8</v>
      </c>
      <c r="O238" s="1" t="s">
        <v>286</v>
      </c>
      <c r="P238" s="1" t="s">
        <v>1712</v>
      </c>
      <c r="Q238" s="1" t="s">
        <v>257</v>
      </c>
      <c r="R238" s="1" t="s">
        <v>265</v>
      </c>
      <c r="S238" s="1" t="s">
        <v>1723</v>
      </c>
      <c r="T238" s="1" t="s">
        <v>1723</v>
      </c>
      <c r="U238" s="1" t="s">
        <v>1723</v>
      </c>
      <c r="V238" s="1" t="s">
        <v>1723</v>
      </c>
      <c r="W238" s="1" t="s">
        <v>1723</v>
      </c>
      <c r="X238" s="1" t="s">
        <v>1723</v>
      </c>
      <c r="Y238" s="1" t="s">
        <v>404</v>
      </c>
    </row>
    <row r="239" spans="1:25" x14ac:dyDescent="0.35">
      <c r="A239" s="1" t="s">
        <v>1954</v>
      </c>
      <c r="B239" s="37">
        <v>2016</v>
      </c>
      <c r="C239" s="1" t="s">
        <v>287</v>
      </c>
      <c r="D239" s="1" t="s">
        <v>651</v>
      </c>
      <c r="E239" s="1" t="s">
        <v>2637</v>
      </c>
      <c r="F239" s="1" t="s">
        <v>641</v>
      </c>
      <c r="G239" s="1" t="s">
        <v>261</v>
      </c>
      <c r="H239" s="1" t="s">
        <v>418</v>
      </c>
      <c r="I239" s="1" t="s">
        <v>419</v>
      </c>
      <c r="J239" s="1" t="s">
        <v>303</v>
      </c>
      <c r="K239" s="2">
        <v>35.380000000000003</v>
      </c>
      <c r="L239" s="1" t="s">
        <v>1710</v>
      </c>
      <c r="M239" s="2">
        <v>180</v>
      </c>
      <c r="N239" s="1">
        <v>5.09</v>
      </c>
      <c r="O239" s="1" t="s">
        <v>286</v>
      </c>
      <c r="P239" s="1" t="s">
        <v>1712</v>
      </c>
      <c r="Q239" s="1" t="s">
        <v>257</v>
      </c>
      <c r="R239" s="1" t="s">
        <v>265</v>
      </c>
      <c r="S239" s="1" t="s">
        <v>1723</v>
      </c>
      <c r="T239" s="1" t="s">
        <v>1723</v>
      </c>
      <c r="U239" s="1" t="s">
        <v>1723</v>
      </c>
      <c r="V239" s="1" t="s">
        <v>1723</v>
      </c>
      <c r="W239" s="1" t="s">
        <v>1723</v>
      </c>
      <c r="X239" s="1" t="s">
        <v>1723</v>
      </c>
      <c r="Y239" s="1" t="s">
        <v>404</v>
      </c>
    </row>
    <row r="240" spans="1:25" x14ac:dyDescent="0.35">
      <c r="A240" s="1" t="s">
        <v>1955</v>
      </c>
      <c r="B240" s="37">
        <v>2016</v>
      </c>
      <c r="C240" s="1" t="s">
        <v>287</v>
      </c>
      <c r="D240" s="1" t="s">
        <v>653</v>
      </c>
      <c r="E240" s="1" t="s">
        <v>2638</v>
      </c>
      <c r="F240" s="1" t="s">
        <v>641</v>
      </c>
      <c r="G240" s="1" t="s">
        <v>261</v>
      </c>
      <c r="H240" s="1" t="s">
        <v>418</v>
      </c>
      <c r="I240" s="1" t="s">
        <v>419</v>
      </c>
      <c r="J240" s="1" t="s">
        <v>303</v>
      </c>
      <c r="K240" s="2">
        <v>35.298000000000002</v>
      </c>
      <c r="L240" s="1" t="s">
        <v>1710</v>
      </c>
      <c r="M240" s="2">
        <v>98</v>
      </c>
      <c r="N240" s="1">
        <v>2.78</v>
      </c>
      <c r="O240" s="1" t="s">
        <v>286</v>
      </c>
      <c r="P240" s="1" t="s">
        <v>1712</v>
      </c>
      <c r="Q240" s="1" t="s">
        <v>257</v>
      </c>
      <c r="R240" s="1" t="s">
        <v>265</v>
      </c>
      <c r="S240" s="1" t="s">
        <v>1723</v>
      </c>
      <c r="T240" s="1" t="s">
        <v>1723</v>
      </c>
      <c r="U240" s="1" t="s">
        <v>1723</v>
      </c>
      <c r="V240" s="1" t="s">
        <v>1723</v>
      </c>
      <c r="W240" s="1" t="s">
        <v>1723</v>
      </c>
      <c r="X240" s="1" t="s">
        <v>1723</v>
      </c>
      <c r="Y240" s="1" t="s">
        <v>404</v>
      </c>
    </row>
    <row r="241" spans="1:25" x14ac:dyDescent="0.35">
      <c r="A241" s="1" t="s">
        <v>1956</v>
      </c>
      <c r="B241" s="37">
        <v>2016</v>
      </c>
      <c r="C241" s="1" t="s">
        <v>287</v>
      </c>
      <c r="D241" s="1" t="s">
        <v>654</v>
      </c>
      <c r="E241" s="1" t="s">
        <v>2639</v>
      </c>
      <c r="F241" s="1" t="s">
        <v>641</v>
      </c>
      <c r="G241" s="1" t="s">
        <v>261</v>
      </c>
      <c r="H241" s="1" t="s">
        <v>418</v>
      </c>
      <c r="I241" s="1" t="s">
        <v>419</v>
      </c>
      <c r="J241" s="1" t="s">
        <v>303</v>
      </c>
      <c r="K241" s="2">
        <v>37</v>
      </c>
      <c r="L241" s="1" t="s">
        <v>1710</v>
      </c>
      <c r="M241" s="2">
        <v>51.5</v>
      </c>
      <c r="N241" s="1">
        <v>1.39</v>
      </c>
      <c r="O241" s="1" t="s">
        <v>286</v>
      </c>
      <c r="P241" s="1" t="s">
        <v>1712</v>
      </c>
      <c r="Q241" s="1" t="s">
        <v>257</v>
      </c>
      <c r="R241" s="1" t="s">
        <v>265</v>
      </c>
      <c r="S241" s="1" t="s">
        <v>1723</v>
      </c>
      <c r="T241" s="1" t="s">
        <v>1723</v>
      </c>
      <c r="U241" s="1" t="s">
        <v>1723</v>
      </c>
      <c r="V241" s="1" t="s">
        <v>1723</v>
      </c>
      <c r="W241" s="1" t="s">
        <v>1723</v>
      </c>
      <c r="X241" s="1" t="s">
        <v>1723</v>
      </c>
      <c r="Y241" s="1" t="s">
        <v>404</v>
      </c>
    </row>
    <row r="242" spans="1:25" x14ac:dyDescent="0.35">
      <c r="A242" s="1" t="s">
        <v>1957</v>
      </c>
      <c r="B242" s="37">
        <v>2013</v>
      </c>
      <c r="C242" s="1" t="s">
        <v>287</v>
      </c>
      <c r="D242" s="1" t="s">
        <v>2640</v>
      </c>
      <c r="E242" s="1" t="s">
        <v>2640</v>
      </c>
      <c r="F242" s="1" t="s">
        <v>641</v>
      </c>
      <c r="G242" s="1" t="s">
        <v>261</v>
      </c>
      <c r="H242" s="1" t="s">
        <v>418</v>
      </c>
      <c r="I242" s="1" t="s">
        <v>419</v>
      </c>
      <c r="J242" s="1" t="s">
        <v>303</v>
      </c>
      <c r="K242" s="2">
        <v>44.706000000000003</v>
      </c>
      <c r="L242" s="1" t="s">
        <v>1710</v>
      </c>
      <c r="M242" s="2">
        <v>160</v>
      </c>
      <c r="N242" s="1">
        <v>3.58</v>
      </c>
      <c r="O242" s="1" t="s">
        <v>643</v>
      </c>
      <c r="P242" s="1" t="s">
        <v>1712</v>
      </c>
      <c r="Q242" s="1" t="s">
        <v>257</v>
      </c>
      <c r="R242" s="1" t="s">
        <v>277</v>
      </c>
      <c r="S242" s="1" t="s">
        <v>1723</v>
      </c>
      <c r="T242" s="1" t="s">
        <v>1723</v>
      </c>
      <c r="U242" s="1" t="s">
        <v>1723</v>
      </c>
      <c r="V242" s="1" t="s">
        <v>1723</v>
      </c>
      <c r="W242" s="1" t="s">
        <v>1723</v>
      </c>
      <c r="X242" s="1" t="s">
        <v>1723</v>
      </c>
      <c r="Y242" s="1" t="s">
        <v>404</v>
      </c>
    </row>
    <row r="243" spans="1:25" x14ac:dyDescent="0.35">
      <c r="A243" s="1" t="s">
        <v>1958</v>
      </c>
      <c r="B243" s="37">
        <v>2014</v>
      </c>
      <c r="C243" s="1" t="s">
        <v>287</v>
      </c>
      <c r="D243" s="1" t="s">
        <v>652</v>
      </c>
      <c r="E243" s="1" t="s">
        <v>2640</v>
      </c>
      <c r="F243" s="1" t="s">
        <v>641</v>
      </c>
      <c r="G243" s="1" t="s">
        <v>261</v>
      </c>
      <c r="H243" s="1" t="s">
        <v>418</v>
      </c>
      <c r="I243" s="1" t="s">
        <v>419</v>
      </c>
      <c r="J243" s="1" t="s">
        <v>303</v>
      </c>
      <c r="K243" s="2">
        <v>44.706000000000003</v>
      </c>
      <c r="L243" s="1" t="s">
        <v>1710</v>
      </c>
      <c r="M243" s="2">
        <v>160</v>
      </c>
      <c r="N243" s="1">
        <v>3.58</v>
      </c>
      <c r="O243" s="1" t="s">
        <v>643</v>
      </c>
      <c r="P243" s="1" t="s">
        <v>1712</v>
      </c>
      <c r="Q243" s="1" t="s">
        <v>257</v>
      </c>
      <c r="R243" s="1" t="s">
        <v>265</v>
      </c>
      <c r="S243" s="1" t="s">
        <v>1723</v>
      </c>
      <c r="T243" s="1" t="s">
        <v>1723</v>
      </c>
      <c r="U243" s="1" t="s">
        <v>1723</v>
      </c>
      <c r="V243" s="1" t="s">
        <v>1723</v>
      </c>
      <c r="W243" s="1" t="s">
        <v>1723</v>
      </c>
      <c r="X243" s="1" t="s">
        <v>1723</v>
      </c>
      <c r="Y243" s="1" t="s">
        <v>404</v>
      </c>
    </row>
    <row r="244" spans="1:25" x14ac:dyDescent="0.35">
      <c r="A244" s="1" t="s">
        <v>1959</v>
      </c>
      <c r="B244" s="37">
        <v>2016</v>
      </c>
      <c r="C244" s="1" t="s">
        <v>287</v>
      </c>
      <c r="D244" s="1" t="s">
        <v>655</v>
      </c>
      <c r="E244" s="1" t="s">
        <v>2641</v>
      </c>
      <c r="F244" s="1" t="s">
        <v>641</v>
      </c>
      <c r="G244" s="1" t="s">
        <v>261</v>
      </c>
      <c r="H244" s="1" t="s">
        <v>418</v>
      </c>
      <c r="I244" s="1" t="s">
        <v>419</v>
      </c>
      <c r="J244" s="1" t="s">
        <v>303</v>
      </c>
      <c r="K244" s="2">
        <v>26.183</v>
      </c>
      <c r="L244" s="1" t="s">
        <v>1710</v>
      </c>
      <c r="M244" s="2">
        <v>87.8</v>
      </c>
      <c r="N244" s="1">
        <v>3.35</v>
      </c>
      <c r="O244" s="1" t="s">
        <v>286</v>
      </c>
      <c r="P244" s="1" t="s">
        <v>1712</v>
      </c>
      <c r="Q244" s="1" t="s">
        <v>257</v>
      </c>
      <c r="R244" s="1" t="s">
        <v>265</v>
      </c>
      <c r="S244" s="1" t="s">
        <v>1723</v>
      </c>
      <c r="T244" s="1" t="s">
        <v>1723</v>
      </c>
      <c r="U244" s="1" t="s">
        <v>1723</v>
      </c>
      <c r="V244" s="1" t="s">
        <v>1723</v>
      </c>
      <c r="W244" s="1" t="s">
        <v>1723</v>
      </c>
      <c r="X244" s="1" t="s">
        <v>1723</v>
      </c>
      <c r="Y244" s="1" t="s">
        <v>404</v>
      </c>
    </row>
    <row r="245" spans="1:25" x14ac:dyDescent="0.35">
      <c r="A245" s="1" t="s">
        <v>1960</v>
      </c>
      <c r="B245" s="37">
        <v>2016</v>
      </c>
      <c r="C245" s="1" t="s">
        <v>287</v>
      </c>
      <c r="D245" s="1" t="s">
        <v>656</v>
      </c>
      <c r="E245" s="1" t="s">
        <v>2642</v>
      </c>
      <c r="F245" s="1" t="s">
        <v>641</v>
      </c>
      <c r="G245" s="1" t="s">
        <v>261</v>
      </c>
      <c r="H245" s="1" t="s">
        <v>418</v>
      </c>
      <c r="I245" s="1" t="s">
        <v>419</v>
      </c>
      <c r="J245" s="1" t="s">
        <v>303</v>
      </c>
      <c r="K245" s="2">
        <v>25</v>
      </c>
      <c r="L245" s="1" t="s">
        <v>1710</v>
      </c>
      <c r="M245" s="2">
        <v>120</v>
      </c>
      <c r="N245" s="1">
        <v>4.8</v>
      </c>
      <c r="O245" s="1" t="s">
        <v>286</v>
      </c>
      <c r="P245" s="1" t="s">
        <v>1712</v>
      </c>
      <c r="Q245" s="1" t="s">
        <v>257</v>
      </c>
      <c r="R245" s="1" t="s">
        <v>265</v>
      </c>
      <c r="S245" s="1" t="s">
        <v>1723</v>
      </c>
      <c r="T245" s="1" t="s">
        <v>1723</v>
      </c>
      <c r="U245" s="1" t="s">
        <v>1723</v>
      </c>
      <c r="V245" s="1" t="s">
        <v>1723</v>
      </c>
      <c r="W245" s="1" t="s">
        <v>1723</v>
      </c>
      <c r="X245" s="1" t="s">
        <v>1723</v>
      </c>
      <c r="Y245" s="1" t="s">
        <v>404</v>
      </c>
    </row>
    <row r="246" spans="1:25" x14ac:dyDescent="0.35">
      <c r="A246" s="1" t="s">
        <v>1961</v>
      </c>
      <c r="B246" s="37">
        <v>2016</v>
      </c>
      <c r="C246" s="1" t="s">
        <v>287</v>
      </c>
      <c r="D246" s="1" t="s">
        <v>657</v>
      </c>
      <c r="E246" s="1" t="s">
        <v>658</v>
      </c>
      <c r="F246" s="1" t="s">
        <v>641</v>
      </c>
      <c r="G246" s="1" t="s">
        <v>261</v>
      </c>
      <c r="H246" s="1" t="s">
        <v>418</v>
      </c>
      <c r="I246" s="1" t="s">
        <v>419</v>
      </c>
      <c r="J246" s="1" t="s">
        <v>303</v>
      </c>
      <c r="K246" s="2">
        <v>38.337000000000003</v>
      </c>
      <c r="L246" s="1" t="s">
        <v>1710</v>
      </c>
      <c r="M246" s="2">
        <v>39.6</v>
      </c>
      <c r="N246" s="1">
        <v>1.03</v>
      </c>
      <c r="O246" s="1" t="s">
        <v>286</v>
      </c>
      <c r="P246" s="1" t="s">
        <v>1712</v>
      </c>
      <c r="Q246" s="1" t="s">
        <v>257</v>
      </c>
      <c r="R246" s="1" t="s">
        <v>265</v>
      </c>
      <c r="S246" s="1" t="s">
        <v>1723</v>
      </c>
      <c r="T246" s="1" t="s">
        <v>1723</v>
      </c>
      <c r="U246" s="1" t="s">
        <v>1723</v>
      </c>
      <c r="V246" s="1" t="s">
        <v>1723</v>
      </c>
      <c r="W246" s="1" t="s">
        <v>1723</v>
      </c>
      <c r="X246" s="1" t="s">
        <v>1723</v>
      </c>
      <c r="Y246" s="1" t="s">
        <v>404</v>
      </c>
    </row>
    <row r="247" spans="1:25" x14ac:dyDescent="0.35">
      <c r="A247" s="1" t="s">
        <v>1962</v>
      </c>
      <c r="B247" s="37">
        <v>2016</v>
      </c>
      <c r="C247" s="1" t="s">
        <v>287</v>
      </c>
      <c r="D247" s="1" t="s">
        <v>659</v>
      </c>
      <c r="E247" s="1" t="s">
        <v>2643</v>
      </c>
      <c r="F247" s="1" t="s">
        <v>641</v>
      </c>
      <c r="G247" s="1" t="s">
        <v>261</v>
      </c>
      <c r="H247" s="1" t="s">
        <v>418</v>
      </c>
      <c r="I247" s="1" t="s">
        <v>419</v>
      </c>
      <c r="J247" s="1" t="s">
        <v>303</v>
      </c>
      <c r="K247" s="2">
        <v>31</v>
      </c>
      <c r="L247" s="1" t="s">
        <v>1710</v>
      </c>
      <c r="M247" s="2">
        <v>110</v>
      </c>
      <c r="N247" s="1">
        <v>3.55</v>
      </c>
      <c r="O247" s="1" t="s">
        <v>286</v>
      </c>
      <c r="P247" s="1" t="s">
        <v>1712</v>
      </c>
      <c r="Q247" s="1" t="s">
        <v>257</v>
      </c>
      <c r="R247" s="1" t="s">
        <v>265</v>
      </c>
      <c r="S247" s="1" t="s">
        <v>1723</v>
      </c>
      <c r="T247" s="1" t="s">
        <v>1723</v>
      </c>
      <c r="U247" s="1" t="s">
        <v>1723</v>
      </c>
      <c r="V247" s="1" t="s">
        <v>1723</v>
      </c>
      <c r="W247" s="1" t="s">
        <v>1723</v>
      </c>
      <c r="X247" s="1" t="s">
        <v>1723</v>
      </c>
      <c r="Y247" s="1" t="s">
        <v>404</v>
      </c>
    </row>
    <row r="248" spans="1:25" x14ac:dyDescent="0.35">
      <c r="A248" s="1" t="s">
        <v>1963</v>
      </c>
      <c r="B248" s="37">
        <v>2016</v>
      </c>
      <c r="C248" s="1" t="s">
        <v>287</v>
      </c>
      <c r="D248" s="1" t="s">
        <v>660</v>
      </c>
      <c r="E248" s="1" t="s">
        <v>2644</v>
      </c>
      <c r="F248" s="1" t="s">
        <v>641</v>
      </c>
      <c r="G248" s="1" t="s">
        <v>261</v>
      </c>
      <c r="H248" s="1" t="s">
        <v>418</v>
      </c>
      <c r="I248" s="1" t="s">
        <v>419</v>
      </c>
      <c r="J248" s="1" t="s">
        <v>303</v>
      </c>
      <c r="K248" s="2">
        <v>40.9</v>
      </c>
      <c r="L248" s="1" t="s">
        <v>1710</v>
      </c>
      <c r="M248" s="2">
        <v>95</v>
      </c>
      <c r="N248" s="1">
        <v>2.3199999999999998</v>
      </c>
      <c r="O248" s="1" t="s">
        <v>286</v>
      </c>
      <c r="P248" s="1" t="s">
        <v>1712</v>
      </c>
      <c r="Q248" s="1" t="s">
        <v>257</v>
      </c>
      <c r="R248" s="1" t="s">
        <v>265</v>
      </c>
      <c r="S248" s="1" t="s">
        <v>1723</v>
      </c>
      <c r="T248" s="1" t="s">
        <v>1723</v>
      </c>
      <c r="U248" s="1" t="s">
        <v>1723</v>
      </c>
      <c r="V248" s="1" t="s">
        <v>1723</v>
      </c>
      <c r="W248" s="1" t="s">
        <v>1723</v>
      </c>
      <c r="X248" s="1" t="s">
        <v>1723</v>
      </c>
      <c r="Y248" s="1" t="s">
        <v>404</v>
      </c>
    </row>
    <row r="249" spans="1:25" x14ac:dyDescent="0.35">
      <c r="A249" s="1" t="s">
        <v>1964</v>
      </c>
      <c r="B249" s="37">
        <v>2016</v>
      </c>
      <c r="C249" s="1" t="s">
        <v>287</v>
      </c>
      <c r="D249" s="1" t="s">
        <v>661</v>
      </c>
      <c r="E249" s="1" t="s">
        <v>2645</v>
      </c>
      <c r="F249" s="1" t="s">
        <v>641</v>
      </c>
      <c r="G249" s="1" t="s">
        <v>261</v>
      </c>
      <c r="H249" s="1" t="s">
        <v>418</v>
      </c>
      <c r="I249" s="1" t="s">
        <v>419</v>
      </c>
      <c r="J249" s="1" t="s">
        <v>303</v>
      </c>
      <c r="K249" s="2">
        <v>14.962999999999999</v>
      </c>
      <c r="L249" s="1" t="s">
        <v>1710</v>
      </c>
      <c r="M249" s="2">
        <v>60</v>
      </c>
      <c r="N249" s="1">
        <v>4.01</v>
      </c>
      <c r="O249" s="1" t="s">
        <v>286</v>
      </c>
      <c r="P249" s="1" t="s">
        <v>1712</v>
      </c>
      <c r="Q249" s="1" t="s">
        <v>257</v>
      </c>
      <c r="R249" s="1" t="s">
        <v>265</v>
      </c>
      <c r="S249" s="1" t="s">
        <v>1723</v>
      </c>
      <c r="T249" s="1" t="s">
        <v>1723</v>
      </c>
      <c r="U249" s="1" t="s">
        <v>1723</v>
      </c>
      <c r="V249" s="1" t="s">
        <v>1723</v>
      </c>
      <c r="W249" s="1" t="s">
        <v>1723</v>
      </c>
      <c r="X249" s="1" t="s">
        <v>1723</v>
      </c>
      <c r="Y249" s="1" t="s">
        <v>404</v>
      </c>
    </row>
    <row r="250" spans="1:25" x14ac:dyDescent="0.35">
      <c r="A250" s="1" t="s">
        <v>1965</v>
      </c>
      <c r="B250" s="37">
        <v>2016</v>
      </c>
      <c r="C250" s="1" t="s">
        <v>287</v>
      </c>
      <c r="D250" s="1" t="s">
        <v>662</v>
      </c>
      <c r="E250" s="1" t="s">
        <v>2646</v>
      </c>
      <c r="F250" s="1" t="s">
        <v>641</v>
      </c>
      <c r="G250" s="1" t="s">
        <v>261</v>
      </c>
      <c r="H250" s="1" t="s">
        <v>418</v>
      </c>
      <c r="I250" s="1" t="s">
        <v>419</v>
      </c>
      <c r="J250" s="1" t="s">
        <v>303</v>
      </c>
      <c r="K250" s="2">
        <v>23.623000000000001</v>
      </c>
      <c r="L250" s="1" t="s">
        <v>1710</v>
      </c>
      <c r="M250" s="2">
        <v>90.9</v>
      </c>
      <c r="N250" s="1">
        <v>3.85</v>
      </c>
      <c r="O250" s="1" t="s">
        <v>286</v>
      </c>
      <c r="P250" s="1" t="s">
        <v>1712</v>
      </c>
      <c r="Q250" s="1" t="s">
        <v>257</v>
      </c>
      <c r="R250" s="1" t="s">
        <v>265</v>
      </c>
      <c r="S250" s="1" t="s">
        <v>1723</v>
      </c>
      <c r="T250" s="1" t="s">
        <v>1723</v>
      </c>
      <c r="U250" s="1" t="s">
        <v>1723</v>
      </c>
      <c r="V250" s="1" t="s">
        <v>1723</v>
      </c>
      <c r="W250" s="1" t="s">
        <v>1723</v>
      </c>
      <c r="X250" s="1" t="s">
        <v>1723</v>
      </c>
      <c r="Y250" s="1" t="s">
        <v>404</v>
      </c>
    </row>
    <row r="251" spans="1:25" x14ac:dyDescent="0.35">
      <c r="A251" s="1" t="s">
        <v>1966</v>
      </c>
      <c r="B251" s="37">
        <v>2016</v>
      </c>
      <c r="C251" s="1" t="s">
        <v>287</v>
      </c>
      <c r="D251" s="1" t="s">
        <v>663</v>
      </c>
      <c r="E251" s="1" t="s">
        <v>2647</v>
      </c>
      <c r="F251" s="1" t="s">
        <v>641</v>
      </c>
      <c r="G251" s="1" t="s">
        <v>261</v>
      </c>
      <c r="H251" s="1" t="s">
        <v>418</v>
      </c>
      <c r="I251" s="1" t="s">
        <v>419</v>
      </c>
      <c r="J251" s="1" t="s">
        <v>303</v>
      </c>
      <c r="K251" s="2">
        <v>5.17</v>
      </c>
      <c r="L251" s="1" t="s">
        <v>1710</v>
      </c>
      <c r="M251" s="2">
        <v>56</v>
      </c>
      <c r="N251" s="1">
        <v>10.83</v>
      </c>
      <c r="O251" s="1" t="s">
        <v>286</v>
      </c>
      <c r="P251" s="1" t="s">
        <v>1712</v>
      </c>
      <c r="Q251" s="1" t="s">
        <v>257</v>
      </c>
      <c r="R251" s="1" t="s">
        <v>265</v>
      </c>
      <c r="S251" s="1" t="s">
        <v>1723</v>
      </c>
      <c r="T251" s="1" t="s">
        <v>1723</v>
      </c>
      <c r="U251" s="1" t="s">
        <v>1723</v>
      </c>
      <c r="V251" s="1" t="s">
        <v>1723</v>
      </c>
      <c r="W251" s="1" t="s">
        <v>1723</v>
      </c>
      <c r="X251" s="1" t="s">
        <v>1723</v>
      </c>
      <c r="Y251" s="1" t="s">
        <v>404</v>
      </c>
    </row>
    <row r="252" spans="1:25" x14ac:dyDescent="0.35">
      <c r="A252" s="1" t="s">
        <v>1967</v>
      </c>
      <c r="B252" s="37">
        <v>2016</v>
      </c>
      <c r="C252" s="1" t="s">
        <v>287</v>
      </c>
      <c r="D252" s="1" t="s">
        <v>665</v>
      </c>
      <c r="E252" s="1" t="s">
        <v>2648</v>
      </c>
      <c r="F252" s="1" t="s">
        <v>641</v>
      </c>
      <c r="G252" s="1" t="s">
        <v>261</v>
      </c>
      <c r="H252" s="1" t="s">
        <v>418</v>
      </c>
      <c r="I252" s="1" t="s">
        <v>419</v>
      </c>
      <c r="J252" s="1" t="s">
        <v>303</v>
      </c>
      <c r="K252" s="2">
        <v>17.7</v>
      </c>
      <c r="L252" s="1" t="s">
        <v>1710</v>
      </c>
      <c r="M252" s="2">
        <v>101</v>
      </c>
      <c r="N252" s="1">
        <v>5.71</v>
      </c>
      <c r="O252" s="1" t="s">
        <v>286</v>
      </c>
      <c r="P252" s="1" t="s">
        <v>1712</v>
      </c>
      <c r="Q252" s="1" t="s">
        <v>257</v>
      </c>
      <c r="R252" s="1" t="s">
        <v>265</v>
      </c>
      <c r="S252" s="1" t="s">
        <v>1723</v>
      </c>
      <c r="T252" s="1" t="s">
        <v>1723</v>
      </c>
      <c r="U252" s="1" t="s">
        <v>1723</v>
      </c>
      <c r="V252" s="1" t="s">
        <v>1723</v>
      </c>
      <c r="W252" s="1" t="s">
        <v>1723</v>
      </c>
      <c r="X252" s="1" t="s">
        <v>1723</v>
      </c>
      <c r="Y252" s="1" t="s">
        <v>404</v>
      </c>
    </row>
    <row r="253" spans="1:25" x14ac:dyDescent="0.35">
      <c r="A253" s="1" t="s">
        <v>1968</v>
      </c>
      <c r="B253" s="37">
        <v>2013</v>
      </c>
      <c r="C253" s="1" t="s">
        <v>287</v>
      </c>
      <c r="D253" s="1" t="s">
        <v>2649</v>
      </c>
      <c r="E253" s="1" t="s">
        <v>2649</v>
      </c>
      <c r="F253" s="1" t="s">
        <v>641</v>
      </c>
      <c r="G253" s="1" t="s">
        <v>261</v>
      </c>
      <c r="H253" s="1" t="s">
        <v>418</v>
      </c>
      <c r="I253" s="1" t="s">
        <v>419</v>
      </c>
      <c r="J253" s="1" t="s">
        <v>303</v>
      </c>
      <c r="K253" s="2">
        <v>52.220999999999997</v>
      </c>
      <c r="L253" s="1" t="s">
        <v>1710</v>
      </c>
      <c r="M253" s="2">
        <v>110.8</v>
      </c>
      <c r="N253" s="1">
        <v>2.12</v>
      </c>
      <c r="O253" s="1" t="s">
        <v>643</v>
      </c>
      <c r="P253" s="1" t="s">
        <v>1712</v>
      </c>
      <c r="Q253" s="1" t="s">
        <v>257</v>
      </c>
      <c r="R253" s="1" t="s">
        <v>277</v>
      </c>
      <c r="S253" s="1" t="s">
        <v>1723</v>
      </c>
      <c r="T253" s="1" t="s">
        <v>1723</v>
      </c>
      <c r="U253" s="1" t="s">
        <v>1723</v>
      </c>
      <c r="V253" s="1" t="s">
        <v>1723</v>
      </c>
      <c r="W253" s="1" t="s">
        <v>1723</v>
      </c>
      <c r="X253" s="1" t="s">
        <v>1723</v>
      </c>
      <c r="Y253" s="1" t="s">
        <v>404</v>
      </c>
    </row>
    <row r="254" spans="1:25" x14ac:dyDescent="0.35">
      <c r="A254" s="1" t="s">
        <v>1969</v>
      </c>
      <c r="B254" s="37">
        <v>2014</v>
      </c>
      <c r="C254" s="1" t="s">
        <v>287</v>
      </c>
      <c r="D254" s="1" t="s">
        <v>664</v>
      </c>
      <c r="E254" s="1" t="s">
        <v>2649</v>
      </c>
      <c r="F254" s="1" t="s">
        <v>641</v>
      </c>
      <c r="G254" s="1" t="s">
        <v>261</v>
      </c>
      <c r="H254" s="1" t="s">
        <v>418</v>
      </c>
      <c r="I254" s="1" t="s">
        <v>419</v>
      </c>
      <c r="J254" s="1" t="s">
        <v>303</v>
      </c>
      <c r="K254" s="2">
        <v>52.220999999999997</v>
      </c>
      <c r="L254" s="1" t="s">
        <v>1710</v>
      </c>
      <c r="M254" s="2">
        <v>110.8</v>
      </c>
      <c r="N254" s="1">
        <v>2.12</v>
      </c>
      <c r="O254" s="1" t="s">
        <v>643</v>
      </c>
      <c r="P254" s="1" t="s">
        <v>1712</v>
      </c>
      <c r="Q254" s="1" t="s">
        <v>257</v>
      </c>
      <c r="R254" s="1" t="s">
        <v>265</v>
      </c>
      <c r="S254" s="1" t="s">
        <v>1723</v>
      </c>
      <c r="T254" s="1" t="s">
        <v>1723</v>
      </c>
      <c r="U254" s="1" t="s">
        <v>1723</v>
      </c>
      <c r="V254" s="1" t="s">
        <v>1723</v>
      </c>
      <c r="W254" s="1" t="s">
        <v>1723</v>
      </c>
      <c r="X254" s="1" t="s">
        <v>1723</v>
      </c>
      <c r="Y254" s="1" t="s">
        <v>404</v>
      </c>
    </row>
    <row r="255" spans="1:25" x14ac:dyDescent="0.35">
      <c r="A255" s="1" t="s">
        <v>1970</v>
      </c>
      <c r="B255" s="37">
        <v>2016</v>
      </c>
      <c r="C255" s="1" t="s">
        <v>287</v>
      </c>
      <c r="D255" s="1" t="s">
        <v>666</v>
      </c>
      <c r="E255" s="1" t="s">
        <v>667</v>
      </c>
      <c r="F255" s="1" t="s">
        <v>641</v>
      </c>
      <c r="G255" s="1" t="s">
        <v>261</v>
      </c>
      <c r="H255" s="1" t="s">
        <v>418</v>
      </c>
      <c r="I255" s="1" t="s">
        <v>419</v>
      </c>
      <c r="J255" s="1" t="s">
        <v>303</v>
      </c>
      <c r="K255" s="2">
        <v>67.322999999999993</v>
      </c>
      <c r="L255" s="1" t="s">
        <v>1710</v>
      </c>
      <c r="M255" s="2">
        <v>52.6</v>
      </c>
      <c r="N255" s="1">
        <v>0.78</v>
      </c>
      <c r="O255" s="1" t="s">
        <v>286</v>
      </c>
      <c r="P255" s="1" t="s">
        <v>1712</v>
      </c>
      <c r="Q255" s="1" t="s">
        <v>257</v>
      </c>
      <c r="R255" s="1" t="s">
        <v>265</v>
      </c>
      <c r="S255" s="1" t="s">
        <v>1723</v>
      </c>
      <c r="T255" s="1" t="s">
        <v>1723</v>
      </c>
      <c r="U255" s="1" t="s">
        <v>1723</v>
      </c>
      <c r="V255" s="1" t="s">
        <v>1723</v>
      </c>
      <c r="W255" s="1" t="s">
        <v>1723</v>
      </c>
      <c r="X255" s="1" t="s">
        <v>1723</v>
      </c>
      <c r="Y255" s="1" t="s">
        <v>404</v>
      </c>
    </row>
    <row r="256" spans="1:25" x14ac:dyDescent="0.35">
      <c r="A256" s="1" t="s">
        <v>1971</v>
      </c>
      <c r="B256" s="37">
        <v>2016</v>
      </c>
      <c r="C256" s="1" t="s">
        <v>287</v>
      </c>
      <c r="D256" s="1" t="s">
        <v>668</v>
      </c>
      <c r="E256" s="1" t="s">
        <v>2650</v>
      </c>
      <c r="F256" s="1" t="s">
        <v>641</v>
      </c>
      <c r="G256" s="1" t="s">
        <v>261</v>
      </c>
      <c r="H256" s="1" t="s">
        <v>418</v>
      </c>
      <c r="I256" s="1" t="s">
        <v>419</v>
      </c>
      <c r="J256" s="1" t="s">
        <v>303</v>
      </c>
      <c r="K256" s="2">
        <v>47.334000000000003</v>
      </c>
      <c r="L256" s="1" t="s">
        <v>1710</v>
      </c>
      <c r="M256" s="2">
        <v>49.7</v>
      </c>
      <c r="N256" s="1">
        <v>1.05</v>
      </c>
      <c r="O256" s="1" t="s">
        <v>286</v>
      </c>
      <c r="P256" s="1" t="s">
        <v>1712</v>
      </c>
      <c r="Q256" s="1" t="s">
        <v>257</v>
      </c>
      <c r="R256" s="1" t="s">
        <v>265</v>
      </c>
      <c r="S256" s="1" t="s">
        <v>1723</v>
      </c>
      <c r="T256" s="1" t="s">
        <v>1723</v>
      </c>
      <c r="U256" s="1" t="s">
        <v>1723</v>
      </c>
      <c r="V256" s="1" t="s">
        <v>1723</v>
      </c>
      <c r="W256" s="1" t="s">
        <v>1723</v>
      </c>
      <c r="X256" s="1" t="s">
        <v>1723</v>
      </c>
      <c r="Y256" s="1" t="s">
        <v>404</v>
      </c>
    </row>
    <row r="257" spans="1:25" x14ac:dyDescent="0.35">
      <c r="A257" s="1" t="s">
        <v>1972</v>
      </c>
      <c r="B257" s="37">
        <v>2016</v>
      </c>
      <c r="C257" s="1" t="s">
        <v>287</v>
      </c>
      <c r="D257" s="1" t="s">
        <v>669</v>
      </c>
      <c r="E257" s="1" t="s">
        <v>2651</v>
      </c>
      <c r="F257" s="1" t="s">
        <v>641</v>
      </c>
      <c r="G257" s="1" t="s">
        <v>261</v>
      </c>
      <c r="H257" s="1" t="s">
        <v>418</v>
      </c>
      <c r="I257" s="1" t="s">
        <v>419</v>
      </c>
      <c r="J257" s="1" t="s">
        <v>303</v>
      </c>
      <c r="K257" s="2">
        <v>69.78</v>
      </c>
      <c r="L257" s="1" t="s">
        <v>1710</v>
      </c>
      <c r="M257" s="2">
        <v>103.8</v>
      </c>
      <c r="N257" s="1">
        <v>1.49</v>
      </c>
      <c r="O257" s="1" t="s">
        <v>286</v>
      </c>
      <c r="P257" s="1" t="s">
        <v>1712</v>
      </c>
      <c r="Q257" s="1" t="s">
        <v>257</v>
      </c>
      <c r="R257" s="1" t="s">
        <v>265</v>
      </c>
      <c r="S257" s="1" t="s">
        <v>1723</v>
      </c>
      <c r="T257" s="1" t="s">
        <v>1723</v>
      </c>
      <c r="U257" s="1" t="s">
        <v>1723</v>
      </c>
      <c r="V257" s="1" t="s">
        <v>1723</v>
      </c>
      <c r="W257" s="1" t="s">
        <v>1723</v>
      </c>
      <c r="X257" s="1" t="s">
        <v>1723</v>
      </c>
      <c r="Y257" s="1" t="s">
        <v>404</v>
      </c>
    </row>
    <row r="258" spans="1:25" x14ac:dyDescent="0.35">
      <c r="A258" s="1" t="s">
        <v>1973</v>
      </c>
      <c r="B258" s="37">
        <v>2016</v>
      </c>
      <c r="C258" s="1" t="s">
        <v>287</v>
      </c>
      <c r="D258" s="1" t="s">
        <v>670</v>
      </c>
      <c r="E258" s="1" t="s">
        <v>2652</v>
      </c>
      <c r="F258" s="1" t="s">
        <v>641</v>
      </c>
      <c r="G258" s="1" t="s">
        <v>261</v>
      </c>
      <c r="H258" s="1" t="s">
        <v>418</v>
      </c>
      <c r="I258" s="1" t="s">
        <v>419</v>
      </c>
      <c r="J258" s="1" t="s">
        <v>303</v>
      </c>
      <c r="K258" s="2">
        <v>5.0570000000000004</v>
      </c>
      <c r="L258" s="1" t="s">
        <v>1710</v>
      </c>
      <c r="M258" s="2">
        <v>18.8</v>
      </c>
      <c r="N258" s="1">
        <v>3.72</v>
      </c>
      <c r="O258" s="1" t="s">
        <v>286</v>
      </c>
      <c r="P258" s="1" t="s">
        <v>1712</v>
      </c>
      <c r="Q258" s="1" t="s">
        <v>257</v>
      </c>
      <c r="R258" s="1" t="s">
        <v>265</v>
      </c>
      <c r="S258" s="1" t="s">
        <v>1723</v>
      </c>
      <c r="T258" s="1" t="s">
        <v>1723</v>
      </c>
      <c r="U258" s="1" t="s">
        <v>1723</v>
      </c>
      <c r="V258" s="1" t="s">
        <v>1723</v>
      </c>
      <c r="W258" s="1" t="s">
        <v>1723</v>
      </c>
      <c r="X258" s="1" t="s">
        <v>1723</v>
      </c>
      <c r="Y258" s="1" t="s">
        <v>404</v>
      </c>
    </row>
    <row r="259" spans="1:25" x14ac:dyDescent="0.35">
      <c r="A259" s="1" t="s">
        <v>1974</v>
      </c>
      <c r="B259" s="37">
        <v>2013</v>
      </c>
      <c r="C259" s="1" t="s">
        <v>287</v>
      </c>
      <c r="D259" s="1" t="s">
        <v>2653</v>
      </c>
      <c r="E259" s="1" t="s">
        <v>2653</v>
      </c>
      <c r="F259" s="1" t="s">
        <v>641</v>
      </c>
      <c r="G259" s="1" t="s">
        <v>261</v>
      </c>
      <c r="H259" s="1" t="s">
        <v>418</v>
      </c>
      <c r="I259" s="1" t="s">
        <v>419</v>
      </c>
      <c r="J259" s="1" t="s">
        <v>303</v>
      </c>
      <c r="K259" s="2">
        <v>17.251999999999999</v>
      </c>
      <c r="L259" s="1" t="s">
        <v>1710</v>
      </c>
      <c r="M259" s="2">
        <v>85.5</v>
      </c>
      <c r="N259" s="1">
        <v>4.96</v>
      </c>
      <c r="O259" s="1" t="s">
        <v>643</v>
      </c>
      <c r="P259" s="1" t="s">
        <v>1712</v>
      </c>
      <c r="Q259" s="1" t="s">
        <v>257</v>
      </c>
      <c r="R259" s="1" t="s">
        <v>277</v>
      </c>
      <c r="S259" s="1" t="s">
        <v>1723</v>
      </c>
      <c r="T259" s="1" t="s">
        <v>1723</v>
      </c>
      <c r="U259" s="1" t="s">
        <v>1723</v>
      </c>
      <c r="V259" s="1" t="s">
        <v>1723</v>
      </c>
      <c r="W259" s="1" t="s">
        <v>1723</v>
      </c>
      <c r="X259" s="1" t="s">
        <v>1723</v>
      </c>
      <c r="Y259" s="1" t="s">
        <v>404</v>
      </c>
    </row>
    <row r="260" spans="1:25" x14ac:dyDescent="0.35">
      <c r="A260" s="1" t="s">
        <v>1975</v>
      </c>
      <c r="B260" s="37">
        <v>2014</v>
      </c>
      <c r="C260" s="1" t="s">
        <v>287</v>
      </c>
      <c r="D260" s="1" t="s">
        <v>671</v>
      </c>
      <c r="E260" s="1" t="s">
        <v>2654</v>
      </c>
      <c r="F260" s="1" t="s">
        <v>641</v>
      </c>
      <c r="G260" s="1" t="s">
        <v>261</v>
      </c>
      <c r="H260" s="1" t="s">
        <v>418</v>
      </c>
      <c r="I260" s="1" t="s">
        <v>419</v>
      </c>
      <c r="J260" s="1" t="s">
        <v>303</v>
      </c>
      <c r="K260" s="2">
        <v>17.251999999999999</v>
      </c>
      <c r="L260" s="1" t="s">
        <v>1710</v>
      </c>
      <c r="M260" s="2">
        <v>85.5</v>
      </c>
      <c r="N260" s="1">
        <v>4.96</v>
      </c>
      <c r="O260" s="1" t="s">
        <v>643</v>
      </c>
      <c r="P260" s="1" t="s">
        <v>1712</v>
      </c>
      <c r="Q260" s="1" t="s">
        <v>257</v>
      </c>
      <c r="R260" s="1" t="s">
        <v>265</v>
      </c>
      <c r="S260" s="1" t="s">
        <v>1723</v>
      </c>
      <c r="T260" s="1" t="s">
        <v>1723</v>
      </c>
      <c r="U260" s="1" t="s">
        <v>1723</v>
      </c>
      <c r="V260" s="1" t="s">
        <v>1723</v>
      </c>
      <c r="W260" s="1" t="s">
        <v>1723</v>
      </c>
      <c r="X260" s="1" t="s">
        <v>1723</v>
      </c>
      <c r="Y260" s="1" t="s">
        <v>404</v>
      </c>
    </row>
    <row r="261" spans="1:25" x14ac:dyDescent="0.35">
      <c r="A261" s="1" t="s">
        <v>1976</v>
      </c>
      <c r="B261" s="37">
        <v>2016</v>
      </c>
      <c r="C261" s="1" t="s">
        <v>287</v>
      </c>
      <c r="D261" s="1" t="s">
        <v>672</v>
      </c>
      <c r="E261" s="1" t="s">
        <v>2655</v>
      </c>
      <c r="F261" s="1" t="s">
        <v>641</v>
      </c>
      <c r="G261" s="1" t="s">
        <v>261</v>
      </c>
      <c r="H261" s="1" t="s">
        <v>418</v>
      </c>
      <c r="I261" s="1" t="s">
        <v>419</v>
      </c>
      <c r="J261" s="1" t="s">
        <v>303</v>
      </c>
      <c r="K261" s="2">
        <v>21.77</v>
      </c>
      <c r="L261" s="1" t="s">
        <v>1710</v>
      </c>
      <c r="M261" s="2">
        <v>100.2</v>
      </c>
      <c r="N261" s="1">
        <v>4.5999999999999996</v>
      </c>
      <c r="O261" s="1" t="s">
        <v>286</v>
      </c>
      <c r="P261" s="1" t="s">
        <v>1712</v>
      </c>
      <c r="Q261" s="1" t="s">
        <v>257</v>
      </c>
      <c r="R261" s="1" t="s">
        <v>265</v>
      </c>
      <c r="S261" s="1" t="s">
        <v>1723</v>
      </c>
      <c r="T261" s="1" t="s">
        <v>1723</v>
      </c>
      <c r="U261" s="1" t="s">
        <v>1723</v>
      </c>
      <c r="V261" s="1" t="s">
        <v>1723</v>
      </c>
      <c r="W261" s="1" t="s">
        <v>1723</v>
      </c>
      <c r="X261" s="1" t="s">
        <v>1723</v>
      </c>
      <c r="Y261" s="1" t="s">
        <v>404</v>
      </c>
    </row>
    <row r="262" spans="1:25" x14ac:dyDescent="0.35">
      <c r="A262" s="1" t="s">
        <v>1977</v>
      </c>
      <c r="B262" s="37">
        <v>2016</v>
      </c>
      <c r="C262" s="1" t="s">
        <v>287</v>
      </c>
      <c r="D262" s="1" t="s">
        <v>673</v>
      </c>
      <c r="E262" s="1" t="s">
        <v>2656</v>
      </c>
      <c r="F262" s="1" t="s">
        <v>641</v>
      </c>
      <c r="G262" s="1" t="s">
        <v>261</v>
      </c>
      <c r="H262" s="1" t="s">
        <v>418</v>
      </c>
      <c r="I262" s="1" t="s">
        <v>419</v>
      </c>
      <c r="J262" s="1" t="s">
        <v>303</v>
      </c>
      <c r="K262" s="2">
        <v>44.706000000000003</v>
      </c>
      <c r="L262" s="1" t="s">
        <v>1710</v>
      </c>
      <c r="M262" s="2">
        <v>160</v>
      </c>
      <c r="N262" s="1">
        <v>3.58</v>
      </c>
      <c r="O262" s="1" t="s">
        <v>286</v>
      </c>
      <c r="P262" s="1" t="s">
        <v>1712</v>
      </c>
      <c r="Q262" s="1" t="s">
        <v>257</v>
      </c>
      <c r="R262" s="1" t="s">
        <v>265</v>
      </c>
      <c r="S262" s="1" t="s">
        <v>1723</v>
      </c>
      <c r="T262" s="1" t="s">
        <v>1723</v>
      </c>
      <c r="U262" s="1" t="s">
        <v>1723</v>
      </c>
      <c r="V262" s="1" t="s">
        <v>1723</v>
      </c>
      <c r="W262" s="1" t="s">
        <v>1723</v>
      </c>
      <c r="X262" s="1" t="s">
        <v>1723</v>
      </c>
      <c r="Y262" s="1" t="s">
        <v>404</v>
      </c>
    </row>
    <row r="263" spans="1:25" x14ac:dyDescent="0.35">
      <c r="A263" s="1" t="s">
        <v>1978</v>
      </c>
      <c r="B263" s="37">
        <v>2016</v>
      </c>
      <c r="C263" s="1" t="s">
        <v>287</v>
      </c>
      <c r="D263" s="1" t="s">
        <v>674</v>
      </c>
      <c r="E263" s="1" t="s">
        <v>2657</v>
      </c>
      <c r="F263" s="1" t="s">
        <v>641</v>
      </c>
      <c r="G263" s="1" t="s">
        <v>261</v>
      </c>
      <c r="H263" s="1" t="s">
        <v>418</v>
      </c>
      <c r="I263" s="1" t="s">
        <v>419</v>
      </c>
      <c r="J263" s="1" t="s">
        <v>303</v>
      </c>
      <c r="K263" s="2">
        <v>13.01</v>
      </c>
      <c r="L263" s="1" t="s">
        <v>1710</v>
      </c>
      <c r="M263" s="2">
        <v>111.2</v>
      </c>
      <c r="N263" s="1">
        <v>8.5500000000000007</v>
      </c>
      <c r="O263" s="1" t="s">
        <v>286</v>
      </c>
      <c r="P263" s="1" t="s">
        <v>1712</v>
      </c>
      <c r="Q263" s="1" t="s">
        <v>257</v>
      </c>
      <c r="R263" s="1" t="s">
        <v>265</v>
      </c>
      <c r="S263" s="1" t="s">
        <v>1723</v>
      </c>
      <c r="T263" s="1" t="s">
        <v>1723</v>
      </c>
      <c r="U263" s="1" t="s">
        <v>1723</v>
      </c>
      <c r="V263" s="1" t="s">
        <v>1723</v>
      </c>
      <c r="W263" s="1" t="s">
        <v>1723</v>
      </c>
      <c r="X263" s="1" t="s">
        <v>1723</v>
      </c>
      <c r="Y263" s="1" t="s">
        <v>404</v>
      </c>
    </row>
    <row r="264" spans="1:25" x14ac:dyDescent="0.35">
      <c r="A264" s="1" t="s">
        <v>1979</v>
      </c>
      <c r="B264" s="37">
        <v>2016</v>
      </c>
      <c r="C264" s="1" t="s">
        <v>287</v>
      </c>
      <c r="D264" s="1" t="s">
        <v>675</v>
      </c>
      <c r="E264" s="1" t="s">
        <v>2658</v>
      </c>
      <c r="F264" s="1" t="s">
        <v>641</v>
      </c>
      <c r="G264" s="1" t="s">
        <v>261</v>
      </c>
      <c r="H264" s="1" t="s">
        <v>418</v>
      </c>
      <c r="I264" s="1" t="s">
        <v>419</v>
      </c>
      <c r="J264" s="1" t="s">
        <v>303</v>
      </c>
      <c r="K264" s="2">
        <v>34.799999999999997</v>
      </c>
      <c r="L264" s="1" t="s">
        <v>1710</v>
      </c>
      <c r="M264" s="2">
        <v>110</v>
      </c>
      <c r="N264" s="1">
        <v>3.16</v>
      </c>
      <c r="O264" s="1" t="s">
        <v>286</v>
      </c>
      <c r="P264" s="1" t="s">
        <v>1712</v>
      </c>
      <c r="Q264" s="1" t="s">
        <v>257</v>
      </c>
      <c r="R264" s="1" t="s">
        <v>265</v>
      </c>
      <c r="S264" s="1" t="s">
        <v>1723</v>
      </c>
      <c r="T264" s="1" t="s">
        <v>1723</v>
      </c>
      <c r="U264" s="1" t="s">
        <v>1723</v>
      </c>
      <c r="V264" s="1" t="s">
        <v>1723</v>
      </c>
      <c r="W264" s="1" t="s">
        <v>1723</v>
      </c>
      <c r="X264" s="1" t="s">
        <v>1723</v>
      </c>
      <c r="Y264" s="1" t="s">
        <v>404</v>
      </c>
    </row>
    <row r="265" spans="1:25" x14ac:dyDescent="0.35">
      <c r="A265" s="1" t="s">
        <v>1980</v>
      </c>
      <c r="B265" s="37">
        <v>2016</v>
      </c>
      <c r="C265" s="1" t="s">
        <v>287</v>
      </c>
      <c r="D265" s="1" t="s">
        <v>676</v>
      </c>
      <c r="E265" s="1" t="s">
        <v>2659</v>
      </c>
      <c r="F265" s="1" t="s">
        <v>641</v>
      </c>
      <c r="G265" s="1" t="s">
        <v>261</v>
      </c>
      <c r="H265" s="1" t="s">
        <v>418</v>
      </c>
      <c r="I265" s="1" t="s">
        <v>419</v>
      </c>
      <c r="J265" s="1" t="s">
        <v>303</v>
      </c>
      <c r="K265" s="2">
        <v>42.1</v>
      </c>
      <c r="L265" s="1" t="s">
        <v>1710</v>
      </c>
      <c r="M265" s="2">
        <v>100</v>
      </c>
      <c r="N265" s="1">
        <v>2.38</v>
      </c>
      <c r="O265" s="1" t="s">
        <v>286</v>
      </c>
      <c r="P265" s="1" t="s">
        <v>1712</v>
      </c>
      <c r="Q265" s="1" t="s">
        <v>257</v>
      </c>
      <c r="R265" s="1" t="s">
        <v>265</v>
      </c>
      <c r="S265" s="1" t="s">
        <v>1723</v>
      </c>
      <c r="T265" s="1" t="s">
        <v>1723</v>
      </c>
      <c r="U265" s="1" t="s">
        <v>1723</v>
      </c>
      <c r="V265" s="1" t="s">
        <v>1723</v>
      </c>
      <c r="W265" s="1" t="s">
        <v>1723</v>
      </c>
      <c r="X265" s="1" t="s">
        <v>1723</v>
      </c>
      <c r="Y265" s="1" t="s">
        <v>404</v>
      </c>
    </row>
    <row r="266" spans="1:25" x14ac:dyDescent="0.35">
      <c r="A266" s="1" t="s">
        <v>1981</v>
      </c>
      <c r="B266" s="37">
        <v>2015</v>
      </c>
      <c r="C266" s="1" t="s">
        <v>287</v>
      </c>
      <c r="D266" s="1" t="s">
        <v>678</v>
      </c>
      <c r="E266" s="1" t="s">
        <v>679</v>
      </c>
      <c r="F266" s="1" t="s">
        <v>677</v>
      </c>
      <c r="G266" s="1" t="s">
        <v>379</v>
      </c>
      <c r="H266" s="1" t="s">
        <v>292</v>
      </c>
      <c r="I266" s="1" t="s">
        <v>1715</v>
      </c>
      <c r="J266" s="1" t="s">
        <v>292</v>
      </c>
      <c r="K266" s="2">
        <v>1</v>
      </c>
      <c r="L266" s="1" t="s">
        <v>1722</v>
      </c>
      <c r="M266" s="2">
        <v>2.8</v>
      </c>
      <c r="N266" s="1">
        <v>2.8</v>
      </c>
      <c r="O266" s="1" t="s">
        <v>305</v>
      </c>
      <c r="P266" s="1" t="s">
        <v>1712</v>
      </c>
      <c r="Q266" s="1" t="s">
        <v>257</v>
      </c>
      <c r="R266" s="1" t="s">
        <v>277</v>
      </c>
      <c r="S266" s="1" t="s">
        <v>1723</v>
      </c>
      <c r="T266" s="1" t="s">
        <v>1723</v>
      </c>
      <c r="U266" s="1" t="s">
        <v>1723</v>
      </c>
      <c r="V266" s="1" t="s">
        <v>1723</v>
      </c>
      <c r="W266" s="1" t="s">
        <v>1723</v>
      </c>
      <c r="X266" s="1" t="s">
        <v>1723</v>
      </c>
      <c r="Y266" s="1" t="s">
        <v>404</v>
      </c>
    </row>
    <row r="267" spans="1:25" x14ac:dyDescent="0.35">
      <c r="A267" s="1" t="s">
        <v>1982</v>
      </c>
      <c r="B267" s="37">
        <v>2015</v>
      </c>
      <c r="C267" s="1" t="s">
        <v>287</v>
      </c>
      <c r="D267" s="1" t="s">
        <v>680</v>
      </c>
      <c r="E267" s="1" t="s">
        <v>679</v>
      </c>
      <c r="F267" s="1" t="s">
        <v>677</v>
      </c>
      <c r="G267" s="1" t="s">
        <v>379</v>
      </c>
      <c r="H267" s="1" t="s">
        <v>292</v>
      </c>
      <c r="I267" s="1" t="s">
        <v>1715</v>
      </c>
      <c r="J267" s="1" t="s">
        <v>292</v>
      </c>
      <c r="K267" s="2">
        <v>1</v>
      </c>
      <c r="L267" s="1" t="s">
        <v>1722</v>
      </c>
      <c r="M267" s="2">
        <v>3.72</v>
      </c>
      <c r="N267" s="1">
        <v>3.72</v>
      </c>
      <c r="O267" s="1" t="s">
        <v>305</v>
      </c>
      <c r="P267" s="1" t="s">
        <v>1712</v>
      </c>
      <c r="Q267" s="1" t="s">
        <v>257</v>
      </c>
      <c r="R267" s="1" t="s">
        <v>277</v>
      </c>
      <c r="S267" s="1" t="s">
        <v>1723</v>
      </c>
      <c r="T267" s="1" t="s">
        <v>1723</v>
      </c>
      <c r="U267" s="1" t="s">
        <v>1723</v>
      </c>
      <c r="V267" s="1" t="s">
        <v>1723</v>
      </c>
      <c r="W267" s="1" t="s">
        <v>1723</v>
      </c>
      <c r="X267" s="1" t="s">
        <v>1723</v>
      </c>
      <c r="Y267" s="1" t="s">
        <v>404</v>
      </c>
    </row>
    <row r="268" spans="1:25" x14ac:dyDescent="0.35">
      <c r="A268" s="1" t="s">
        <v>1983</v>
      </c>
      <c r="B268" s="37">
        <v>2015</v>
      </c>
      <c r="C268" s="1" t="s">
        <v>287</v>
      </c>
      <c r="D268" s="1" t="s">
        <v>681</v>
      </c>
      <c r="E268" s="1" t="s">
        <v>679</v>
      </c>
      <c r="F268" s="1" t="s">
        <v>677</v>
      </c>
      <c r="G268" s="1" t="s">
        <v>379</v>
      </c>
      <c r="H268" s="1" t="s">
        <v>292</v>
      </c>
      <c r="I268" s="1" t="s">
        <v>1715</v>
      </c>
      <c r="J268" s="1" t="s">
        <v>292</v>
      </c>
      <c r="K268" s="2">
        <v>1</v>
      </c>
      <c r="L268" s="1" t="s">
        <v>1722</v>
      </c>
      <c r="M268" s="2">
        <v>4.82</v>
      </c>
      <c r="N268" s="1">
        <v>4.82</v>
      </c>
      <c r="O268" s="1" t="s">
        <v>305</v>
      </c>
      <c r="P268" s="1" t="s">
        <v>1712</v>
      </c>
      <c r="Q268" s="1" t="s">
        <v>257</v>
      </c>
      <c r="R268" s="1" t="s">
        <v>277</v>
      </c>
      <c r="S268" s="1" t="s">
        <v>1723</v>
      </c>
      <c r="T268" s="1" t="s">
        <v>1723</v>
      </c>
      <c r="U268" s="1" t="s">
        <v>1723</v>
      </c>
      <c r="V268" s="1" t="s">
        <v>1723</v>
      </c>
      <c r="W268" s="1" t="s">
        <v>1723</v>
      </c>
      <c r="X268" s="1" t="s">
        <v>1723</v>
      </c>
      <c r="Y268" s="1" t="s">
        <v>404</v>
      </c>
    </row>
    <row r="269" spans="1:25" x14ac:dyDescent="0.35">
      <c r="A269" s="1" t="s">
        <v>1984</v>
      </c>
      <c r="B269" s="37">
        <v>2015</v>
      </c>
      <c r="C269" s="1" t="s">
        <v>287</v>
      </c>
      <c r="D269" s="1" t="s">
        <v>682</v>
      </c>
      <c r="E269" s="1" t="s">
        <v>679</v>
      </c>
      <c r="F269" s="1" t="s">
        <v>677</v>
      </c>
      <c r="G269" s="1" t="s">
        <v>379</v>
      </c>
      <c r="H269" s="1" t="s">
        <v>292</v>
      </c>
      <c r="I269" s="1" t="s">
        <v>1715</v>
      </c>
      <c r="J269" s="1" t="s">
        <v>292</v>
      </c>
      <c r="K269" s="2">
        <v>1</v>
      </c>
      <c r="L269" s="1" t="s">
        <v>1722</v>
      </c>
      <c r="M269" s="2">
        <v>1.02</v>
      </c>
      <c r="N269" s="1">
        <v>1.02</v>
      </c>
      <c r="O269" s="1" t="s">
        <v>305</v>
      </c>
      <c r="P269" s="1" t="s">
        <v>1712</v>
      </c>
      <c r="Q269" s="1" t="s">
        <v>257</v>
      </c>
      <c r="R269" s="1" t="s">
        <v>277</v>
      </c>
      <c r="S269" s="1" t="s">
        <v>1723</v>
      </c>
      <c r="T269" s="1" t="s">
        <v>1723</v>
      </c>
      <c r="U269" s="1" t="s">
        <v>1723</v>
      </c>
      <c r="V269" s="1" t="s">
        <v>1723</v>
      </c>
      <c r="W269" s="1" t="s">
        <v>1723</v>
      </c>
      <c r="X269" s="1" t="s">
        <v>1723</v>
      </c>
      <c r="Y269" s="1" t="s">
        <v>404</v>
      </c>
    </row>
    <row r="270" spans="1:25" x14ac:dyDescent="0.35">
      <c r="A270" s="1" t="s">
        <v>1985</v>
      </c>
      <c r="B270" s="37">
        <v>2013</v>
      </c>
      <c r="C270" s="1" t="s">
        <v>287</v>
      </c>
      <c r="D270" s="1" t="s">
        <v>685</v>
      </c>
      <c r="E270" s="1" t="s">
        <v>276</v>
      </c>
      <c r="F270" s="1" t="s">
        <v>683</v>
      </c>
      <c r="G270" s="1" t="s">
        <v>684</v>
      </c>
      <c r="H270" s="1" t="s">
        <v>291</v>
      </c>
      <c r="I270" s="1" t="s">
        <v>292</v>
      </c>
      <c r="J270" s="1" t="s">
        <v>292</v>
      </c>
      <c r="K270" s="2">
        <v>1000</v>
      </c>
      <c r="L270" s="1" t="s">
        <v>1722</v>
      </c>
      <c r="M270" s="2">
        <v>1282</v>
      </c>
      <c r="N270" s="1">
        <v>1.28</v>
      </c>
      <c r="O270" s="1" t="s">
        <v>354</v>
      </c>
      <c r="P270" s="5">
        <v>-8.0000000000000004E-4</v>
      </c>
      <c r="Q270" s="1" t="s">
        <v>686</v>
      </c>
      <c r="R270" s="1" t="s">
        <v>355</v>
      </c>
      <c r="S270" s="1" t="s">
        <v>1723</v>
      </c>
      <c r="T270" s="1" t="s">
        <v>1723</v>
      </c>
      <c r="U270" s="1" t="s">
        <v>1723</v>
      </c>
      <c r="V270" s="1" t="s">
        <v>1723</v>
      </c>
      <c r="W270" s="1" t="s">
        <v>1723</v>
      </c>
      <c r="X270" s="1" t="s">
        <v>1723</v>
      </c>
      <c r="Y270" s="1" t="s">
        <v>687</v>
      </c>
    </row>
    <row r="271" spans="1:25" x14ac:dyDescent="0.35">
      <c r="A271" s="1" t="s">
        <v>1986</v>
      </c>
      <c r="B271" s="37">
        <v>2014</v>
      </c>
      <c r="C271" s="1" t="s">
        <v>287</v>
      </c>
      <c r="D271" s="1" t="s">
        <v>688</v>
      </c>
      <c r="E271" s="1" t="s">
        <v>685</v>
      </c>
      <c r="F271" s="1" t="s">
        <v>683</v>
      </c>
      <c r="G271" s="1" t="s">
        <v>684</v>
      </c>
      <c r="H271" s="1" t="s">
        <v>291</v>
      </c>
      <c r="I271" s="1" t="s">
        <v>292</v>
      </c>
      <c r="J271" s="1" t="s">
        <v>292</v>
      </c>
      <c r="K271" s="2">
        <v>1000</v>
      </c>
      <c r="L271" s="1" t="s">
        <v>1722</v>
      </c>
      <c r="M271" s="2">
        <v>1057</v>
      </c>
      <c r="N271" s="1">
        <v>1.06</v>
      </c>
      <c r="O271" s="1" t="s">
        <v>354</v>
      </c>
      <c r="P271" s="5">
        <v>5.4300000000000001E-2</v>
      </c>
      <c r="Q271" s="1" t="s">
        <v>2660</v>
      </c>
      <c r="R271" s="1" t="s">
        <v>355</v>
      </c>
      <c r="S271" s="1" t="s">
        <v>1723</v>
      </c>
      <c r="T271" s="1" t="s">
        <v>1723</v>
      </c>
      <c r="U271" s="1" t="s">
        <v>1723</v>
      </c>
      <c r="V271" s="1" t="s">
        <v>1723</v>
      </c>
      <c r="W271" s="1" t="s">
        <v>1723</v>
      </c>
      <c r="X271" s="1" t="s">
        <v>1723</v>
      </c>
      <c r="Y271" s="1" t="s">
        <v>687</v>
      </c>
    </row>
    <row r="272" spans="1:25" x14ac:dyDescent="0.35">
      <c r="A272" s="1" t="s">
        <v>1987</v>
      </c>
      <c r="B272" s="37">
        <v>2015</v>
      </c>
      <c r="C272" s="1" t="s">
        <v>287</v>
      </c>
      <c r="D272" s="1" t="s">
        <v>688</v>
      </c>
      <c r="E272" s="1" t="s">
        <v>685</v>
      </c>
      <c r="F272" s="1" t="s">
        <v>683</v>
      </c>
      <c r="G272" s="1" t="s">
        <v>684</v>
      </c>
      <c r="H272" s="1" t="s">
        <v>292</v>
      </c>
      <c r="I272" s="1" t="s">
        <v>1715</v>
      </c>
      <c r="J272" s="1" t="s">
        <v>292</v>
      </c>
      <c r="K272" s="2">
        <v>1000</v>
      </c>
      <c r="L272" s="1" t="s">
        <v>1722</v>
      </c>
      <c r="M272" s="2">
        <v>1006</v>
      </c>
      <c r="N272" s="1">
        <v>1.01</v>
      </c>
      <c r="O272" s="1" t="s">
        <v>286</v>
      </c>
      <c r="P272" s="5">
        <v>-4.8599999999999997E-2</v>
      </c>
      <c r="Q272" s="1" t="s">
        <v>689</v>
      </c>
      <c r="R272" s="1" t="s">
        <v>355</v>
      </c>
      <c r="S272" s="1" t="s">
        <v>1723</v>
      </c>
      <c r="T272" s="1" t="s">
        <v>1723</v>
      </c>
      <c r="U272" s="1" t="s">
        <v>1723</v>
      </c>
      <c r="V272" s="1" t="s">
        <v>1723</v>
      </c>
      <c r="W272" s="1" t="s">
        <v>1723</v>
      </c>
      <c r="X272" s="1" t="s">
        <v>1723</v>
      </c>
      <c r="Y272" s="1" t="s">
        <v>687</v>
      </c>
    </row>
    <row r="273" spans="1:25" x14ac:dyDescent="0.35">
      <c r="A273" s="1" t="s">
        <v>1988</v>
      </c>
      <c r="B273" s="37">
        <v>2017</v>
      </c>
      <c r="C273" s="1" t="s">
        <v>287</v>
      </c>
      <c r="D273" s="1" t="s">
        <v>688</v>
      </c>
      <c r="E273" s="1" t="s">
        <v>690</v>
      </c>
      <c r="F273" s="1" t="s">
        <v>683</v>
      </c>
      <c r="G273" s="1" t="s">
        <v>684</v>
      </c>
      <c r="H273" s="1" t="s">
        <v>291</v>
      </c>
      <c r="I273" s="1" t="s">
        <v>292</v>
      </c>
      <c r="J273" s="1" t="s">
        <v>292</v>
      </c>
      <c r="K273" s="2">
        <v>1000</v>
      </c>
      <c r="L273" s="1" t="s">
        <v>1710</v>
      </c>
      <c r="M273" s="2">
        <v>870</v>
      </c>
      <c r="N273" s="1">
        <v>0.87</v>
      </c>
      <c r="O273" s="1" t="s">
        <v>286</v>
      </c>
      <c r="P273" s="5">
        <v>-0.17380000000000001</v>
      </c>
      <c r="Q273" s="1" t="s">
        <v>2661</v>
      </c>
      <c r="R273" s="1" t="s">
        <v>355</v>
      </c>
      <c r="S273" s="1" t="s">
        <v>1723</v>
      </c>
      <c r="T273" s="1" t="s">
        <v>1723</v>
      </c>
      <c r="U273" s="1" t="s">
        <v>1723</v>
      </c>
      <c r="V273" s="1" t="s">
        <v>1723</v>
      </c>
      <c r="W273" s="1" t="s">
        <v>1723</v>
      </c>
      <c r="X273" s="1" t="s">
        <v>1723</v>
      </c>
      <c r="Y273" s="1" t="s">
        <v>687</v>
      </c>
    </row>
    <row r="274" spans="1:25" x14ac:dyDescent="0.35">
      <c r="A274" s="1" t="s">
        <v>1989</v>
      </c>
      <c r="B274" s="37">
        <v>2013</v>
      </c>
      <c r="C274" s="1" t="s">
        <v>287</v>
      </c>
      <c r="D274" s="1" t="s">
        <v>691</v>
      </c>
      <c r="E274" s="1" t="s">
        <v>276</v>
      </c>
      <c r="F274" s="1" t="s">
        <v>683</v>
      </c>
      <c r="G274" s="1" t="s">
        <v>684</v>
      </c>
      <c r="H274" s="1" t="s">
        <v>291</v>
      </c>
      <c r="I274" s="1" t="s">
        <v>292</v>
      </c>
      <c r="J274" s="1" t="s">
        <v>292</v>
      </c>
      <c r="K274" s="2">
        <v>1000</v>
      </c>
      <c r="L274" s="1" t="s">
        <v>1722</v>
      </c>
      <c r="M274" s="2">
        <v>701</v>
      </c>
      <c r="N274" s="1">
        <v>0.7</v>
      </c>
      <c r="O274" s="1" t="s">
        <v>354</v>
      </c>
      <c r="P274" s="1" t="s">
        <v>1712</v>
      </c>
      <c r="Q274" s="1" t="s">
        <v>257</v>
      </c>
      <c r="R274" s="1" t="s">
        <v>277</v>
      </c>
      <c r="S274" s="1" t="s">
        <v>1723</v>
      </c>
      <c r="T274" s="1" t="s">
        <v>1723</v>
      </c>
      <c r="U274" s="1" t="s">
        <v>1723</v>
      </c>
      <c r="V274" s="1" t="s">
        <v>1723</v>
      </c>
      <c r="W274" s="1" t="s">
        <v>1723</v>
      </c>
      <c r="X274" s="1" t="s">
        <v>1723</v>
      </c>
      <c r="Y274" s="1" t="s">
        <v>687</v>
      </c>
    </row>
    <row r="275" spans="1:25" x14ac:dyDescent="0.35">
      <c r="A275" s="1" t="s">
        <v>1990</v>
      </c>
      <c r="B275" s="37">
        <v>2014</v>
      </c>
      <c r="C275" s="1" t="s">
        <v>287</v>
      </c>
      <c r="D275" s="1" t="s">
        <v>692</v>
      </c>
      <c r="E275" s="1" t="s">
        <v>17</v>
      </c>
      <c r="F275" s="1" t="s">
        <v>683</v>
      </c>
      <c r="G275" s="1" t="s">
        <v>684</v>
      </c>
      <c r="H275" s="1" t="s">
        <v>291</v>
      </c>
      <c r="I275" s="1" t="s">
        <v>292</v>
      </c>
      <c r="J275" s="1" t="s">
        <v>292</v>
      </c>
      <c r="K275" s="2">
        <v>1000</v>
      </c>
      <c r="L275" s="1" t="s">
        <v>1722</v>
      </c>
      <c r="M275" s="2">
        <v>840</v>
      </c>
      <c r="N275" s="1">
        <v>0.84</v>
      </c>
      <c r="O275" s="1" t="s">
        <v>1711</v>
      </c>
      <c r="P275" s="1" t="s">
        <v>1712</v>
      </c>
      <c r="Q275" s="1" t="s">
        <v>257</v>
      </c>
      <c r="R275" s="1" t="s">
        <v>265</v>
      </c>
      <c r="S275" s="1" t="s">
        <v>1723</v>
      </c>
      <c r="T275" s="1" t="s">
        <v>1723</v>
      </c>
      <c r="U275" s="1" t="s">
        <v>1723</v>
      </c>
      <c r="V275" s="1" t="s">
        <v>1723</v>
      </c>
      <c r="W275" s="1" t="s">
        <v>1723</v>
      </c>
      <c r="X275" s="1" t="s">
        <v>1723</v>
      </c>
      <c r="Y275" s="1" t="s">
        <v>693</v>
      </c>
    </row>
    <row r="276" spans="1:25" x14ac:dyDescent="0.35">
      <c r="A276" s="1" t="s">
        <v>1991</v>
      </c>
      <c r="B276" s="37">
        <v>2015</v>
      </c>
      <c r="C276" s="1" t="s">
        <v>287</v>
      </c>
      <c r="D276" s="1" t="s">
        <v>694</v>
      </c>
      <c r="E276" s="1" t="s">
        <v>17</v>
      </c>
      <c r="F276" s="1" t="s">
        <v>683</v>
      </c>
      <c r="G276" s="1" t="s">
        <v>684</v>
      </c>
      <c r="H276" s="1" t="s">
        <v>292</v>
      </c>
      <c r="I276" s="1" t="s">
        <v>1715</v>
      </c>
      <c r="J276" s="1" t="s">
        <v>292</v>
      </c>
      <c r="K276" s="2">
        <v>1000</v>
      </c>
      <c r="L276" s="1" t="s">
        <v>1722</v>
      </c>
      <c r="M276" s="2">
        <v>764</v>
      </c>
      <c r="N276" s="1">
        <v>0.76</v>
      </c>
      <c r="O276" s="1" t="s">
        <v>1711</v>
      </c>
      <c r="P276" s="1" t="s">
        <v>1712</v>
      </c>
      <c r="Q276" s="1" t="s">
        <v>257</v>
      </c>
      <c r="R276" s="1" t="s">
        <v>265</v>
      </c>
      <c r="S276" s="1" t="s">
        <v>1723</v>
      </c>
      <c r="T276" s="1" t="s">
        <v>1723</v>
      </c>
      <c r="U276" s="1" t="s">
        <v>1723</v>
      </c>
      <c r="V276" s="1" t="s">
        <v>1723</v>
      </c>
      <c r="W276" s="1" t="s">
        <v>1723</v>
      </c>
      <c r="X276" s="1" t="s">
        <v>1723</v>
      </c>
      <c r="Y276" s="1" t="s">
        <v>693</v>
      </c>
    </row>
    <row r="277" spans="1:25" x14ac:dyDescent="0.35">
      <c r="A277" s="1" t="s">
        <v>1992</v>
      </c>
      <c r="B277" s="37">
        <v>2015</v>
      </c>
      <c r="C277" s="1" t="s">
        <v>287</v>
      </c>
      <c r="D277" s="1" t="s">
        <v>695</v>
      </c>
      <c r="E277" s="1" t="s">
        <v>17</v>
      </c>
      <c r="F277" s="1" t="s">
        <v>683</v>
      </c>
      <c r="G277" s="1" t="s">
        <v>684</v>
      </c>
      <c r="H277" s="1" t="s">
        <v>292</v>
      </c>
      <c r="I277" s="1" t="s">
        <v>1715</v>
      </c>
      <c r="J277" s="1" t="s">
        <v>292</v>
      </c>
      <c r="K277" s="2">
        <v>1000</v>
      </c>
      <c r="L277" s="1" t="s">
        <v>1722</v>
      </c>
      <c r="M277" s="2">
        <v>504</v>
      </c>
      <c r="N277" s="1">
        <v>0.5</v>
      </c>
      <c r="O277" s="1" t="s">
        <v>1711</v>
      </c>
      <c r="P277" s="1" t="s">
        <v>1712</v>
      </c>
      <c r="Q277" s="1" t="s">
        <v>257</v>
      </c>
      <c r="R277" s="1" t="s">
        <v>265</v>
      </c>
      <c r="S277" s="1" t="s">
        <v>1723</v>
      </c>
      <c r="T277" s="1" t="s">
        <v>1723</v>
      </c>
      <c r="U277" s="1" t="s">
        <v>1723</v>
      </c>
      <c r="V277" s="1" t="s">
        <v>1723</v>
      </c>
      <c r="W277" s="1" t="s">
        <v>1723</v>
      </c>
      <c r="X277" s="1" t="s">
        <v>1723</v>
      </c>
      <c r="Y277" s="1" t="s">
        <v>693</v>
      </c>
    </row>
    <row r="278" spans="1:25" x14ac:dyDescent="0.35">
      <c r="A278" s="1" t="s">
        <v>1993</v>
      </c>
      <c r="B278" s="37">
        <v>2015</v>
      </c>
      <c r="C278" s="1" t="s">
        <v>287</v>
      </c>
      <c r="D278" s="1" t="s">
        <v>696</v>
      </c>
      <c r="E278" s="1" t="s">
        <v>17</v>
      </c>
      <c r="F278" s="1" t="s">
        <v>683</v>
      </c>
      <c r="G278" s="1" t="s">
        <v>684</v>
      </c>
      <c r="H278" s="1" t="s">
        <v>292</v>
      </c>
      <c r="I278" s="1" t="s">
        <v>1715</v>
      </c>
      <c r="J278" s="1" t="s">
        <v>292</v>
      </c>
      <c r="K278" s="2">
        <v>1000</v>
      </c>
      <c r="L278" s="1" t="s">
        <v>1722</v>
      </c>
      <c r="M278" s="2">
        <v>701</v>
      </c>
      <c r="N278" s="1">
        <v>0.7</v>
      </c>
      <c r="O278" s="1" t="s">
        <v>1711</v>
      </c>
      <c r="P278" s="1" t="s">
        <v>1712</v>
      </c>
      <c r="Q278" s="1" t="s">
        <v>257</v>
      </c>
      <c r="R278" s="1" t="s">
        <v>265</v>
      </c>
      <c r="S278" s="1" t="s">
        <v>1723</v>
      </c>
      <c r="T278" s="1" t="s">
        <v>1723</v>
      </c>
      <c r="U278" s="1" t="s">
        <v>1723</v>
      </c>
      <c r="V278" s="1" t="s">
        <v>1723</v>
      </c>
      <c r="W278" s="1" t="s">
        <v>1723</v>
      </c>
      <c r="X278" s="1" t="s">
        <v>1723</v>
      </c>
      <c r="Y278" s="1" t="s">
        <v>693</v>
      </c>
    </row>
    <row r="279" spans="1:25" x14ac:dyDescent="0.35">
      <c r="A279" s="1" t="s">
        <v>1994</v>
      </c>
      <c r="B279" s="37">
        <v>2015</v>
      </c>
      <c r="C279" s="1" t="s">
        <v>287</v>
      </c>
      <c r="D279" s="1" t="s">
        <v>697</v>
      </c>
      <c r="E279" s="1" t="s">
        <v>17</v>
      </c>
      <c r="F279" s="1" t="s">
        <v>683</v>
      </c>
      <c r="G279" s="1" t="s">
        <v>684</v>
      </c>
      <c r="H279" s="1" t="s">
        <v>292</v>
      </c>
      <c r="I279" s="1" t="s">
        <v>1715</v>
      </c>
      <c r="J279" s="1" t="s">
        <v>292</v>
      </c>
      <c r="K279" s="2">
        <v>1000</v>
      </c>
      <c r="L279" s="1" t="s">
        <v>1722</v>
      </c>
      <c r="M279" s="2">
        <v>1083</v>
      </c>
      <c r="N279" s="1">
        <v>1.08</v>
      </c>
      <c r="O279" s="1" t="s">
        <v>1711</v>
      </c>
      <c r="P279" s="1" t="s">
        <v>1712</v>
      </c>
      <c r="Q279" s="1" t="s">
        <v>257</v>
      </c>
      <c r="R279" s="1" t="s">
        <v>265</v>
      </c>
      <c r="S279" s="1" t="s">
        <v>1723</v>
      </c>
      <c r="T279" s="1" t="s">
        <v>1723</v>
      </c>
      <c r="U279" s="1" t="s">
        <v>1723</v>
      </c>
      <c r="V279" s="1" t="s">
        <v>1723</v>
      </c>
      <c r="W279" s="1" t="s">
        <v>1723</v>
      </c>
      <c r="X279" s="1" t="s">
        <v>1723</v>
      </c>
      <c r="Y279" s="1" t="s">
        <v>693</v>
      </c>
    </row>
    <row r="280" spans="1:25" x14ac:dyDescent="0.35">
      <c r="A280" s="1" t="s">
        <v>1995</v>
      </c>
      <c r="B280" s="37">
        <v>2014</v>
      </c>
      <c r="C280" s="1" t="s">
        <v>266</v>
      </c>
      <c r="D280" s="1" t="s">
        <v>699</v>
      </c>
      <c r="E280" s="1" t="s">
        <v>700</v>
      </c>
      <c r="F280" s="1" t="s">
        <v>698</v>
      </c>
      <c r="G280" s="1" t="s">
        <v>684</v>
      </c>
      <c r="H280" s="1" t="s">
        <v>291</v>
      </c>
      <c r="I280" s="1" t="s">
        <v>390</v>
      </c>
      <c r="J280" s="1" t="s">
        <v>298</v>
      </c>
      <c r="K280" s="2">
        <v>1000</v>
      </c>
      <c r="L280" s="1" t="s">
        <v>1722</v>
      </c>
      <c r="M280" s="2">
        <v>2425</v>
      </c>
      <c r="N280" s="1">
        <v>2.4300000000000002</v>
      </c>
      <c r="O280" s="1" t="s">
        <v>1711</v>
      </c>
      <c r="P280" s="1" t="s">
        <v>1712</v>
      </c>
      <c r="Q280" s="1" t="s">
        <v>257</v>
      </c>
      <c r="R280" s="1" t="s">
        <v>277</v>
      </c>
      <c r="S280" s="1" t="s">
        <v>266</v>
      </c>
      <c r="T280" s="5">
        <v>0.2535</v>
      </c>
      <c r="U280" s="5">
        <v>0.70599999999999996</v>
      </c>
      <c r="V280" s="5">
        <v>4.0500000000000001E-2</v>
      </c>
      <c r="W280" s="5">
        <v>4.0500000000000001E-2</v>
      </c>
      <c r="X280" s="1" t="s">
        <v>1713</v>
      </c>
      <c r="Y280" s="1" t="s">
        <v>404</v>
      </c>
    </row>
    <row r="281" spans="1:25" x14ac:dyDescent="0.35">
      <c r="A281" s="1" t="s">
        <v>1996</v>
      </c>
      <c r="B281" s="37">
        <v>2015</v>
      </c>
      <c r="C281" s="1" t="s">
        <v>266</v>
      </c>
      <c r="D281" s="1" t="s">
        <v>702</v>
      </c>
      <c r="E281" s="1" t="s">
        <v>703</v>
      </c>
      <c r="F281" s="1" t="s">
        <v>698</v>
      </c>
      <c r="G281" s="1" t="s">
        <v>684</v>
      </c>
      <c r="H281" s="1" t="s">
        <v>701</v>
      </c>
      <c r="I281" s="1" t="s">
        <v>1715</v>
      </c>
      <c r="J281" s="1" t="s">
        <v>298</v>
      </c>
      <c r="K281" s="2">
        <v>1000</v>
      </c>
      <c r="L281" s="1" t="s">
        <v>1722</v>
      </c>
      <c r="M281" s="2">
        <v>2615</v>
      </c>
      <c r="N281" s="1">
        <v>2.62</v>
      </c>
      <c r="O281" s="1" t="s">
        <v>1711</v>
      </c>
      <c r="P281" s="5">
        <v>0.08</v>
      </c>
      <c r="Q281" s="1" t="s">
        <v>2662</v>
      </c>
      <c r="R281" s="1" t="s">
        <v>362</v>
      </c>
      <c r="S281" s="1" t="s">
        <v>266</v>
      </c>
      <c r="T281" s="5">
        <v>0.2336</v>
      </c>
      <c r="U281" s="5">
        <v>0.65049999999999997</v>
      </c>
      <c r="V281" s="5">
        <v>0.1159</v>
      </c>
      <c r="W281" s="5">
        <v>0.1159</v>
      </c>
      <c r="X281" s="1" t="s">
        <v>1713</v>
      </c>
      <c r="Y281" s="1" t="s">
        <v>404</v>
      </c>
    </row>
    <row r="282" spans="1:25" x14ac:dyDescent="0.35">
      <c r="A282" s="1" t="s">
        <v>1997</v>
      </c>
      <c r="B282" s="37">
        <v>2014</v>
      </c>
      <c r="C282" s="1" t="s">
        <v>266</v>
      </c>
      <c r="D282" s="1" t="s">
        <v>704</v>
      </c>
      <c r="E282" s="1" t="s">
        <v>705</v>
      </c>
      <c r="F282" s="1" t="s">
        <v>698</v>
      </c>
      <c r="G282" s="1" t="s">
        <v>684</v>
      </c>
      <c r="H282" s="1" t="s">
        <v>291</v>
      </c>
      <c r="I282" s="1" t="s">
        <v>390</v>
      </c>
      <c r="J282" s="1" t="s">
        <v>298</v>
      </c>
      <c r="K282" s="2">
        <v>1000</v>
      </c>
      <c r="L282" s="1" t="s">
        <v>1722</v>
      </c>
      <c r="M282" s="2">
        <v>2549</v>
      </c>
      <c r="N282" s="1">
        <v>2.5499999999999998</v>
      </c>
      <c r="O282" s="1" t="s">
        <v>1711</v>
      </c>
      <c r="P282" s="1" t="s">
        <v>1712</v>
      </c>
      <c r="Q282" s="1" t="s">
        <v>257</v>
      </c>
      <c r="R282" s="1" t="s">
        <v>277</v>
      </c>
      <c r="S282" s="1" t="s">
        <v>266</v>
      </c>
      <c r="T282" s="5">
        <v>0.2535</v>
      </c>
      <c r="U282" s="5">
        <v>0.70599999999999996</v>
      </c>
      <c r="V282" s="5">
        <v>4.0500000000000001E-2</v>
      </c>
      <c r="W282" s="5">
        <v>4.0500000000000001E-2</v>
      </c>
      <c r="X282" s="1" t="s">
        <v>1713</v>
      </c>
      <c r="Y282" s="1" t="s">
        <v>404</v>
      </c>
    </row>
    <row r="283" spans="1:25" x14ac:dyDescent="0.35">
      <c r="A283" s="1" t="s">
        <v>1998</v>
      </c>
      <c r="B283" s="37">
        <v>2015</v>
      </c>
      <c r="C283" s="1" t="s">
        <v>266</v>
      </c>
      <c r="D283" s="1" t="s">
        <v>706</v>
      </c>
      <c r="E283" s="1" t="s">
        <v>707</v>
      </c>
      <c r="F283" s="1" t="s">
        <v>698</v>
      </c>
      <c r="G283" s="1" t="s">
        <v>684</v>
      </c>
      <c r="H283" s="1" t="s">
        <v>701</v>
      </c>
      <c r="I283" s="1" t="s">
        <v>1715</v>
      </c>
      <c r="J283" s="1" t="s">
        <v>298</v>
      </c>
      <c r="K283" s="2">
        <v>1000</v>
      </c>
      <c r="L283" s="1" t="s">
        <v>1722</v>
      </c>
      <c r="M283" s="2">
        <v>2746</v>
      </c>
      <c r="N283" s="1">
        <v>2.75</v>
      </c>
      <c r="O283" s="1" t="s">
        <v>1711</v>
      </c>
      <c r="P283" s="5">
        <v>0.08</v>
      </c>
      <c r="Q283" s="1" t="s">
        <v>2663</v>
      </c>
      <c r="R283" s="1" t="s">
        <v>362</v>
      </c>
      <c r="S283" s="1" t="s">
        <v>266</v>
      </c>
      <c r="T283" s="5">
        <v>0.23350000000000001</v>
      </c>
      <c r="U283" s="5">
        <v>0.65039999999999998</v>
      </c>
      <c r="V283" s="5">
        <v>0.11609999999999999</v>
      </c>
      <c r="W283" s="5">
        <v>0.11609999999999999</v>
      </c>
      <c r="X283" s="1" t="s">
        <v>1713</v>
      </c>
      <c r="Y283" s="1" t="s">
        <v>404</v>
      </c>
    </row>
    <row r="284" spans="1:25" x14ac:dyDescent="0.35">
      <c r="A284" s="1" t="s">
        <v>1999</v>
      </c>
      <c r="B284" s="37">
        <v>2014</v>
      </c>
      <c r="C284" s="1" t="s">
        <v>266</v>
      </c>
      <c r="D284" s="1" t="s">
        <v>708</v>
      </c>
      <c r="E284" s="1" t="s">
        <v>709</v>
      </c>
      <c r="F284" s="1" t="s">
        <v>698</v>
      </c>
      <c r="G284" s="1" t="s">
        <v>684</v>
      </c>
      <c r="H284" s="1" t="s">
        <v>291</v>
      </c>
      <c r="I284" s="1" t="s">
        <v>390</v>
      </c>
      <c r="J284" s="1" t="s">
        <v>298</v>
      </c>
      <c r="K284" s="2">
        <v>1000</v>
      </c>
      <c r="L284" s="1" t="s">
        <v>1722</v>
      </c>
      <c r="M284" s="2">
        <v>2611</v>
      </c>
      <c r="N284" s="1">
        <v>2.61</v>
      </c>
      <c r="O284" s="1" t="s">
        <v>1711</v>
      </c>
      <c r="P284" s="1" t="s">
        <v>1712</v>
      </c>
      <c r="Q284" s="1" t="s">
        <v>257</v>
      </c>
      <c r="R284" s="1" t="s">
        <v>277</v>
      </c>
      <c r="S284" s="1" t="s">
        <v>266</v>
      </c>
      <c r="T284" s="5">
        <v>0.2535</v>
      </c>
      <c r="U284" s="5">
        <v>0.70589999999999997</v>
      </c>
      <c r="V284" s="5">
        <v>4.0599999999999997E-2</v>
      </c>
      <c r="W284" s="5">
        <v>4.0599999999999997E-2</v>
      </c>
      <c r="X284" s="1" t="s">
        <v>1713</v>
      </c>
      <c r="Y284" s="1" t="s">
        <v>404</v>
      </c>
    </row>
    <row r="285" spans="1:25" x14ac:dyDescent="0.35">
      <c r="A285" s="1" t="s">
        <v>2000</v>
      </c>
      <c r="B285" s="37">
        <v>2015</v>
      </c>
      <c r="C285" s="1" t="s">
        <v>266</v>
      </c>
      <c r="D285" s="1" t="s">
        <v>710</v>
      </c>
      <c r="E285" s="1" t="s">
        <v>711</v>
      </c>
      <c r="F285" s="1" t="s">
        <v>698</v>
      </c>
      <c r="G285" s="1" t="s">
        <v>684</v>
      </c>
      <c r="H285" s="1" t="s">
        <v>701</v>
      </c>
      <c r="I285" s="1" t="s">
        <v>1715</v>
      </c>
      <c r="J285" s="1" t="s">
        <v>298</v>
      </c>
      <c r="K285" s="2">
        <v>1000</v>
      </c>
      <c r="L285" s="1" t="s">
        <v>1722</v>
      </c>
      <c r="M285" s="2">
        <v>2820</v>
      </c>
      <c r="N285" s="1">
        <v>2.82</v>
      </c>
      <c r="O285" s="1" t="s">
        <v>1711</v>
      </c>
      <c r="P285" s="5">
        <v>0.08</v>
      </c>
      <c r="Q285" s="1" t="s">
        <v>2664</v>
      </c>
      <c r="R285" s="1" t="s">
        <v>362</v>
      </c>
      <c r="S285" s="1" t="s">
        <v>266</v>
      </c>
      <c r="T285" s="5">
        <v>0.2336</v>
      </c>
      <c r="U285" s="5">
        <v>0.65059999999999996</v>
      </c>
      <c r="V285" s="5">
        <v>0.1158</v>
      </c>
      <c r="W285" s="5">
        <v>0.1158</v>
      </c>
      <c r="X285" s="1" t="s">
        <v>1713</v>
      </c>
      <c r="Y285" s="1" t="s">
        <v>404</v>
      </c>
    </row>
    <row r="286" spans="1:25" x14ac:dyDescent="0.35">
      <c r="A286" s="1" t="s">
        <v>2001</v>
      </c>
      <c r="B286" s="37">
        <v>2013</v>
      </c>
      <c r="C286" s="1" t="s">
        <v>266</v>
      </c>
      <c r="D286" s="1" t="s">
        <v>714</v>
      </c>
      <c r="E286" s="1" t="s">
        <v>276</v>
      </c>
      <c r="F286" s="1" t="s">
        <v>712</v>
      </c>
      <c r="G286" s="1" t="s">
        <v>713</v>
      </c>
      <c r="H286" s="1" t="s">
        <v>291</v>
      </c>
      <c r="I286" s="1" t="s">
        <v>602</v>
      </c>
      <c r="J286" s="1" t="s">
        <v>604</v>
      </c>
      <c r="K286" s="2">
        <v>8.9999999999999993E-3</v>
      </c>
      <c r="L286" s="1" t="s">
        <v>1710</v>
      </c>
      <c r="M286" s="2">
        <v>1.7000000000000001E-2</v>
      </c>
      <c r="N286" s="1">
        <v>1.89</v>
      </c>
      <c r="O286" s="1" t="s">
        <v>286</v>
      </c>
      <c r="P286" s="1" t="s">
        <v>1712</v>
      </c>
      <c r="Q286" s="1" t="s">
        <v>257</v>
      </c>
      <c r="R286" s="1" t="s">
        <v>265</v>
      </c>
      <c r="S286" s="1" t="s">
        <v>287</v>
      </c>
      <c r="T286" s="5">
        <v>0.88239999999999996</v>
      </c>
      <c r="U286" s="5">
        <v>0.1176</v>
      </c>
      <c r="V286" s="5">
        <v>0</v>
      </c>
      <c r="W286" s="1" t="s">
        <v>1717</v>
      </c>
      <c r="X286" s="1" t="s">
        <v>1713</v>
      </c>
      <c r="Y286" s="1" t="s">
        <v>715</v>
      </c>
    </row>
    <row r="287" spans="1:25" x14ac:dyDescent="0.35">
      <c r="A287" s="1" t="s">
        <v>2002</v>
      </c>
      <c r="B287" s="37">
        <v>2014</v>
      </c>
      <c r="C287" s="1" t="s">
        <v>266</v>
      </c>
      <c r="D287" s="1" t="s">
        <v>714</v>
      </c>
      <c r="E287" s="1" t="s">
        <v>716</v>
      </c>
      <c r="F287" s="1" t="s">
        <v>712</v>
      </c>
      <c r="G287" s="1" t="s">
        <v>713</v>
      </c>
      <c r="H287" s="1" t="s">
        <v>291</v>
      </c>
      <c r="I287" s="1" t="s">
        <v>602</v>
      </c>
      <c r="J287" s="1" t="s">
        <v>604</v>
      </c>
      <c r="K287" s="2">
        <v>8.9999999999999993E-3</v>
      </c>
      <c r="L287" s="1" t="s">
        <v>1710</v>
      </c>
      <c r="M287" s="2">
        <v>1.7000000000000001E-2</v>
      </c>
      <c r="N287" s="1">
        <v>1.89</v>
      </c>
      <c r="O287" s="1" t="s">
        <v>286</v>
      </c>
      <c r="P287" s="1" t="s">
        <v>1712</v>
      </c>
      <c r="Q287" s="1" t="s">
        <v>257</v>
      </c>
      <c r="R287" s="1" t="s">
        <v>265</v>
      </c>
      <c r="S287" s="1" t="s">
        <v>287</v>
      </c>
      <c r="T287" s="5">
        <v>0.88239999999999996</v>
      </c>
      <c r="U287" s="5">
        <v>0.1176</v>
      </c>
      <c r="V287" s="5">
        <v>0</v>
      </c>
      <c r="W287" s="1" t="s">
        <v>1717</v>
      </c>
      <c r="X287" s="1" t="s">
        <v>1713</v>
      </c>
      <c r="Y287" s="1" t="s">
        <v>404</v>
      </c>
    </row>
    <row r="288" spans="1:25" x14ac:dyDescent="0.35">
      <c r="A288" s="1" t="s">
        <v>2003</v>
      </c>
      <c r="B288" s="37">
        <v>2015</v>
      </c>
      <c r="C288" s="1" t="s">
        <v>266</v>
      </c>
      <c r="D288" s="1" t="s">
        <v>714</v>
      </c>
      <c r="E288" s="1" t="s">
        <v>716</v>
      </c>
      <c r="F288" s="1" t="s">
        <v>712</v>
      </c>
      <c r="G288" s="1" t="s">
        <v>713</v>
      </c>
      <c r="H288" s="1" t="s">
        <v>602</v>
      </c>
      <c r="I288" s="1" t="s">
        <v>1715</v>
      </c>
      <c r="J288" s="1" t="s">
        <v>604</v>
      </c>
      <c r="K288" s="2">
        <v>8.9999999999999993E-3</v>
      </c>
      <c r="L288" s="1" t="s">
        <v>1710</v>
      </c>
      <c r="M288" s="2">
        <v>1.7000000000000001E-2</v>
      </c>
      <c r="N288" s="1">
        <v>1.89</v>
      </c>
      <c r="O288" s="1" t="s">
        <v>286</v>
      </c>
      <c r="P288" s="1" t="s">
        <v>1712</v>
      </c>
      <c r="Q288" s="1" t="s">
        <v>257</v>
      </c>
      <c r="R288" s="1" t="s">
        <v>265</v>
      </c>
      <c r="S288" s="1" t="s">
        <v>287</v>
      </c>
      <c r="T288" s="5">
        <v>0.88239999999999996</v>
      </c>
      <c r="U288" s="5">
        <v>0.1176</v>
      </c>
      <c r="V288" s="5">
        <v>0</v>
      </c>
      <c r="W288" s="1" t="s">
        <v>1717</v>
      </c>
      <c r="X288" s="1" t="s">
        <v>1713</v>
      </c>
      <c r="Y288" s="1" t="s">
        <v>404</v>
      </c>
    </row>
    <row r="289" spans="1:25" x14ac:dyDescent="0.35">
      <c r="A289" s="1" t="s">
        <v>2004</v>
      </c>
      <c r="B289" s="37">
        <v>2016</v>
      </c>
      <c r="C289" s="1" t="s">
        <v>266</v>
      </c>
      <c r="D289" s="1" t="s">
        <v>714</v>
      </c>
      <c r="E289" s="1" t="s">
        <v>716</v>
      </c>
      <c r="F289" s="1" t="s">
        <v>712</v>
      </c>
      <c r="G289" s="1" t="s">
        <v>713</v>
      </c>
      <c r="H289" s="1" t="s">
        <v>291</v>
      </c>
      <c r="I289" s="1" t="s">
        <v>602</v>
      </c>
      <c r="J289" s="1" t="s">
        <v>604</v>
      </c>
      <c r="K289" s="2">
        <v>8.9999999999999993E-3</v>
      </c>
      <c r="L289" s="1" t="s">
        <v>1710</v>
      </c>
      <c r="M289" s="2">
        <v>1.6E-2</v>
      </c>
      <c r="N289" s="1">
        <v>1.78</v>
      </c>
      <c r="O289" s="1" t="s">
        <v>286</v>
      </c>
      <c r="P289" s="1" t="s">
        <v>1712</v>
      </c>
      <c r="Q289" s="1" t="s">
        <v>257</v>
      </c>
      <c r="R289" s="1" t="s">
        <v>265</v>
      </c>
      <c r="S289" s="1" t="s">
        <v>287</v>
      </c>
      <c r="T289" s="5">
        <v>0.8125</v>
      </c>
      <c r="U289" s="5">
        <v>0.1875</v>
      </c>
      <c r="V289" s="5">
        <v>0</v>
      </c>
      <c r="W289" s="1" t="s">
        <v>1717</v>
      </c>
      <c r="X289" s="1" t="s">
        <v>1713</v>
      </c>
      <c r="Y289" s="1" t="s">
        <v>404</v>
      </c>
    </row>
    <row r="290" spans="1:25" x14ac:dyDescent="0.35">
      <c r="A290" s="1" t="s">
        <v>2005</v>
      </c>
      <c r="B290" s="37">
        <v>2013</v>
      </c>
      <c r="C290" s="1" t="s">
        <v>266</v>
      </c>
      <c r="D290" s="1" t="s">
        <v>717</v>
      </c>
      <c r="E290" s="1" t="s">
        <v>276</v>
      </c>
      <c r="F290" s="1" t="s">
        <v>712</v>
      </c>
      <c r="G290" s="1" t="s">
        <v>713</v>
      </c>
      <c r="H290" s="1" t="s">
        <v>291</v>
      </c>
      <c r="I290" s="1" t="s">
        <v>602</v>
      </c>
      <c r="J290" s="1" t="s">
        <v>604</v>
      </c>
      <c r="K290" s="2">
        <v>0.01</v>
      </c>
      <c r="L290" s="1" t="s">
        <v>1710</v>
      </c>
      <c r="M290" s="2">
        <v>1.7999999999999999E-2</v>
      </c>
      <c r="N290" s="1">
        <v>1.8</v>
      </c>
      <c r="O290" s="1" t="s">
        <v>286</v>
      </c>
      <c r="P290" s="1" t="s">
        <v>1712</v>
      </c>
      <c r="Q290" s="1" t="s">
        <v>257</v>
      </c>
      <c r="R290" s="1" t="s">
        <v>265</v>
      </c>
      <c r="S290" s="1" t="s">
        <v>287</v>
      </c>
      <c r="T290" s="5">
        <v>0.88890000000000002</v>
      </c>
      <c r="U290" s="5">
        <v>0.1111</v>
      </c>
      <c r="V290" s="5">
        <v>0</v>
      </c>
      <c r="W290" s="1" t="s">
        <v>1717</v>
      </c>
      <c r="X290" s="1" t="s">
        <v>1713</v>
      </c>
      <c r="Y290" s="1" t="s">
        <v>715</v>
      </c>
    </row>
    <row r="291" spans="1:25" x14ac:dyDescent="0.35">
      <c r="A291" s="1" t="s">
        <v>2006</v>
      </c>
      <c r="B291" s="37">
        <v>2014</v>
      </c>
      <c r="C291" s="1" t="s">
        <v>266</v>
      </c>
      <c r="D291" s="1" t="s">
        <v>717</v>
      </c>
      <c r="E291" s="1" t="s">
        <v>716</v>
      </c>
      <c r="F291" s="1" t="s">
        <v>712</v>
      </c>
      <c r="G291" s="1" t="s">
        <v>713</v>
      </c>
      <c r="H291" s="1" t="s">
        <v>291</v>
      </c>
      <c r="I291" s="1" t="s">
        <v>602</v>
      </c>
      <c r="J291" s="1" t="s">
        <v>604</v>
      </c>
      <c r="K291" s="2">
        <v>0.01</v>
      </c>
      <c r="L291" s="1" t="s">
        <v>1710</v>
      </c>
      <c r="M291" s="2">
        <v>1.7999999999999999E-2</v>
      </c>
      <c r="N291" s="1">
        <v>1.8</v>
      </c>
      <c r="O291" s="1" t="s">
        <v>286</v>
      </c>
      <c r="P291" s="1" t="s">
        <v>1712</v>
      </c>
      <c r="Q291" s="1" t="s">
        <v>257</v>
      </c>
      <c r="R291" s="1" t="s">
        <v>265</v>
      </c>
      <c r="S291" s="1" t="s">
        <v>287</v>
      </c>
      <c r="T291" s="5">
        <v>0.88890000000000002</v>
      </c>
      <c r="U291" s="5">
        <v>0.1111</v>
      </c>
      <c r="V291" s="5">
        <v>0</v>
      </c>
      <c r="W291" s="1" t="s">
        <v>1717</v>
      </c>
      <c r="X291" s="1" t="s">
        <v>1713</v>
      </c>
      <c r="Y291" s="1" t="s">
        <v>404</v>
      </c>
    </row>
    <row r="292" spans="1:25" x14ac:dyDescent="0.35">
      <c r="A292" s="1" t="s">
        <v>2007</v>
      </c>
      <c r="B292" s="37">
        <v>2015</v>
      </c>
      <c r="C292" s="1" t="s">
        <v>266</v>
      </c>
      <c r="D292" s="1" t="s">
        <v>717</v>
      </c>
      <c r="E292" s="1" t="s">
        <v>716</v>
      </c>
      <c r="F292" s="1" t="s">
        <v>712</v>
      </c>
      <c r="G292" s="1" t="s">
        <v>713</v>
      </c>
      <c r="H292" s="1" t="s">
        <v>602</v>
      </c>
      <c r="I292" s="1" t="s">
        <v>1715</v>
      </c>
      <c r="J292" s="1" t="s">
        <v>604</v>
      </c>
      <c r="K292" s="2">
        <v>0.01</v>
      </c>
      <c r="L292" s="1" t="s">
        <v>1710</v>
      </c>
      <c r="M292" s="2">
        <v>1.7999999999999999E-2</v>
      </c>
      <c r="N292" s="1">
        <v>1.8</v>
      </c>
      <c r="O292" s="1" t="s">
        <v>286</v>
      </c>
      <c r="P292" s="1" t="s">
        <v>1712</v>
      </c>
      <c r="Q292" s="1" t="s">
        <v>257</v>
      </c>
      <c r="R292" s="1" t="s">
        <v>265</v>
      </c>
      <c r="S292" s="1" t="s">
        <v>287</v>
      </c>
      <c r="T292" s="5">
        <v>0.88890000000000002</v>
      </c>
      <c r="U292" s="5">
        <v>0.1111</v>
      </c>
      <c r="V292" s="5">
        <v>0</v>
      </c>
      <c r="W292" s="1" t="s">
        <v>1717</v>
      </c>
      <c r="X292" s="1" t="s">
        <v>1713</v>
      </c>
      <c r="Y292" s="1" t="s">
        <v>404</v>
      </c>
    </row>
    <row r="293" spans="1:25" x14ac:dyDescent="0.35">
      <c r="A293" s="1" t="s">
        <v>2008</v>
      </c>
      <c r="B293" s="37">
        <v>2016</v>
      </c>
      <c r="C293" s="1" t="s">
        <v>266</v>
      </c>
      <c r="D293" s="1" t="s">
        <v>717</v>
      </c>
      <c r="E293" s="1" t="s">
        <v>716</v>
      </c>
      <c r="F293" s="1" t="s">
        <v>712</v>
      </c>
      <c r="G293" s="1" t="s">
        <v>713</v>
      </c>
      <c r="H293" s="1" t="s">
        <v>291</v>
      </c>
      <c r="I293" s="1" t="s">
        <v>602</v>
      </c>
      <c r="J293" s="1" t="s">
        <v>604</v>
      </c>
      <c r="K293" s="2">
        <v>0.01</v>
      </c>
      <c r="L293" s="1" t="s">
        <v>1710</v>
      </c>
      <c r="M293" s="2">
        <v>1.7999999999999999E-2</v>
      </c>
      <c r="N293" s="1">
        <v>1.8</v>
      </c>
      <c r="O293" s="1" t="s">
        <v>286</v>
      </c>
      <c r="P293" s="1" t="s">
        <v>1712</v>
      </c>
      <c r="Q293" s="1" t="s">
        <v>257</v>
      </c>
      <c r="R293" s="1" t="s">
        <v>265</v>
      </c>
      <c r="S293" s="1" t="s">
        <v>287</v>
      </c>
      <c r="T293" s="5">
        <v>0.83330000000000004</v>
      </c>
      <c r="U293" s="5">
        <v>0.16669999999999999</v>
      </c>
      <c r="V293" s="5">
        <v>0</v>
      </c>
      <c r="W293" s="1" t="s">
        <v>1717</v>
      </c>
      <c r="X293" s="1" t="s">
        <v>1713</v>
      </c>
      <c r="Y293" s="1" t="s">
        <v>404</v>
      </c>
    </row>
    <row r="294" spans="1:25" x14ac:dyDescent="0.35">
      <c r="A294" s="1" t="s">
        <v>2009</v>
      </c>
      <c r="B294" s="37">
        <v>2013</v>
      </c>
      <c r="C294" s="1" t="s">
        <v>266</v>
      </c>
      <c r="D294" s="1" t="s">
        <v>718</v>
      </c>
      <c r="E294" s="1" t="s">
        <v>276</v>
      </c>
      <c r="F294" s="1" t="s">
        <v>712</v>
      </c>
      <c r="G294" s="1" t="s">
        <v>713</v>
      </c>
      <c r="H294" s="1" t="s">
        <v>291</v>
      </c>
      <c r="I294" s="1" t="s">
        <v>602</v>
      </c>
      <c r="J294" s="1" t="s">
        <v>604</v>
      </c>
      <c r="K294" s="2">
        <v>0.01</v>
      </c>
      <c r="L294" s="1" t="s">
        <v>1710</v>
      </c>
      <c r="M294" s="2">
        <v>1.7999999999999999E-2</v>
      </c>
      <c r="N294" s="1">
        <v>1.8</v>
      </c>
      <c r="O294" s="1" t="s">
        <v>286</v>
      </c>
      <c r="P294" s="1" t="s">
        <v>1712</v>
      </c>
      <c r="Q294" s="1" t="s">
        <v>257</v>
      </c>
      <c r="R294" s="1" t="s">
        <v>265</v>
      </c>
      <c r="S294" s="1" t="s">
        <v>287</v>
      </c>
      <c r="T294" s="5">
        <v>0.88890000000000002</v>
      </c>
      <c r="U294" s="5">
        <v>0.1111</v>
      </c>
      <c r="V294" s="5">
        <v>0</v>
      </c>
      <c r="W294" s="1" t="s">
        <v>1717</v>
      </c>
      <c r="X294" s="1" t="s">
        <v>1713</v>
      </c>
      <c r="Y294" s="1" t="s">
        <v>715</v>
      </c>
    </row>
    <row r="295" spans="1:25" x14ac:dyDescent="0.35">
      <c r="A295" s="1" t="s">
        <v>2010</v>
      </c>
      <c r="B295" s="37">
        <v>2014</v>
      </c>
      <c r="C295" s="1" t="s">
        <v>266</v>
      </c>
      <c r="D295" s="1" t="s">
        <v>718</v>
      </c>
      <c r="E295" s="1" t="s">
        <v>716</v>
      </c>
      <c r="F295" s="1" t="s">
        <v>712</v>
      </c>
      <c r="G295" s="1" t="s">
        <v>713</v>
      </c>
      <c r="H295" s="1" t="s">
        <v>291</v>
      </c>
      <c r="I295" s="1" t="s">
        <v>602</v>
      </c>
      <c r="J295" s="1" t="s">
        <v>604</v>
      </c>
      <c r="K295" s="2">
        <v>0.01</v>
      </c>
      <c r="L295" s="1" t="s">
        <v>1710</v>
      </c>
      <c r="M295" s="2">
        <v>1.7999999999999999E-2</v>
      </c>
      <c r="N295" s="1">
        <v>1.8</v>
      </c>
      <c r="O295" s="1" t="s">
        <v>286</v>
      </c>
      <c r="P295" s="1" t="s">
        <v>1712</v>
      </c>
      <c r="Q295" s="1" t="s">
        <v>257</v>
      </c>
      <c r="R295" s="1" t="s">
        <v>265</v>
      </c>
      <c r="S295" s="1" t="s">
        <v>287</v>
      </c>
      <c r="T295" s="5">
        <v>0.88890000000000002</v>
      </c>
      <c r="U295" s="5">
        <v>0.1111</v>
      </c>
      <c r="V295" s="5">
        <v>0</v>
      </c>
      <c r="W295" s="1" t="s">
        <v>1717</v>
      </c>
      <c r="X295" s="1" t="s">
        <v>1713</v>
      </c>
      <c r="Y295" s="1" t="s">
        <v>404</v>
      </c>
    </row>
    <row r="296" spans="1:25" x14ac:dyDescent="0.35">
      <c r="A296" s="1" t="s">
        <v>2011</v>
      </c>
      <c r="B296" s="37">
        <v>2015</v>
      </c>
      <c r="C296" s="1" t="s">
        <v>266</v>
      </c>
      <c r="D296" s="1" t="s">
        <v>718</v>
      </c>
      <c r="E296" s="1" t="s">
        <v>716</v>
      </c>
      <c r="F296" s="1" t="s">
        <v>712</v>
      </c>
      <c r="G296" s="1" t="s">
        <v>713</v>
      </c>
      <c r="H296" s="1" t="s">
        <v>602</v>
      </c>
      <c r="I296" s="1" t="s">
        <v>1715</v>
      </c>
      <c r="J296" s="1" t="s">
        <v>604</v>
      </c>
      <c r="K296" s="2">
        <v>0.01</v>
      </c>
      <c r="L296" s="1" t="s">
        <v>1710</v>
      </c>
      <c r="M296" s="2">
        <v>1.7999999999999999E-2</v>
      </c>
      <c r="N296" s="1">
        <v>1.8</v>
      </c>
      <c r="O296" s="1" t="s">
        <v>286</v>
      </c>
      <c r="P296" s="1" t="s">
        <v>1712</v>
      </c>
      <c r="Q296" s="1" t="s">
        <v>257</v>
      </c>
      <c r="R296" s="1" t="s">
        <v>265</v>
      </c>
      <c r="S296" s="1" t="s">
        <v>287</v>
      </c>
      <c r="T296" s="5">
        <v>0.88890000000000002</v>
      </c>
      <c r="U296" s="5">
        <v>0.1111</v>
      </c>
      <c r="V296" s="5">
        <v>0</v>
      </c>
      <c r="W296" s="1" t="s">
        <v>1717</v>
      </c>
      <c r="X296" s="1" t="s">
        <v>1713</v>
      </c>
      <c r="Y296" s="1" t="s">
        <v>404</v>
      </c>
    </row>
    <row r="297" spans="1:25" x14ac:dyDescent="0.35">
      <c r="A297" s="1" t="s">
        <v>2012</v>
      </c>
      <c r="B297" s="37">
        <v>2016</v>
      </c>
      <c r="C297" s="1" t="s">
        <v>266</v>
      </c>
      <c r="D297" s="1" t="s">
        <v>718</v>
      </c>
      <c r="E297" s="1" t="s">
        <v>716</v>
      </c>
      <c r="F297" s="1" t="s">
        <v>712</v>
      </c>
      <c r="G297" s="1" t="s">
        <v>713</v>
      </c>
      <c r="H297" s="1" t="s">
        <v>291</v>
      </c>
      <c r="I297" s="1" t="s">
        <v>602</v>
      </c>
      <c r="J297" s="1" t="s">
        <v>604</v>
      </c>
      <c r="K297" s="2">
        <v>0.01</v>
      </c>
      <c r="L297" s="1" t="s">
        <v>1710</v>
      </c>
      <c r="M297" s="2">
        <v>1.7000000000000001E-2</v>
      </c>
      <c r="N297" s="1">
        <v>1.7</v>
      </c>
      <c r="O297" s="1" t="s">
        <v>286</v>
      </c>
      <c r="P297" s="5">
        <v>-5.6000000000000001E-2</v>
      </c>
      <c r="Q297" s="1" t="s">
        <v>2665</v>
      </c>
      <c r="R297" s="1" t="s">
        <v>580</v>
      </c>
      <c r="S297" s="1" t="s">
        <v>287</v>
      </c>
      <c r="T297" s="5">
        <v>0.82350000000000001</v>
      </c>
      <c r="U297" s="5">
        <v>0.17649999999999999</v>
      </c>
      <c r="V297" s="5">
        <v>0</v>
      </c>
      <c r="W297" s="1" t="s">
        <v>1717</v>
      </c>
      <c r="X297" s="1" t="s">
        <v>1713</v>
      </c>
      <c r="Y297" s="1" t="s">
        <v>404</v>
      </c>
    </row>
    <row r="298" spans="1:25" x14ac:dyDescent="0.35">
      <c r="A298" s="1" t="s">
        <v>2013</v>
      </c>
      <c r="B298" s="37">
        <v>2013</v>
      </c>
      <c r="C298" s="1" t="s">
        <v>266</v>
      </c>
      <c r="D298" s="1" t="s">
        <v>719</v>
      </c>
      <c r="E298" s="1" t="s">
        <v>276</v>
      </c>
      <c r="F298" s="1" t="s">
        <v>712</v>
      </c>
      <c r="G298" s="1" t="s">
        <v>713</v>
      </c>
      <c r="H298" s="1" t="s">
        <v>291</v>
      </c>
      <c r="I298" s="1" t="s">
        <v>602</v>
      </c>
      <c r="J298" s="1" t="s">
        <v>604</v>
      </c>
      <c r="K298" s="2">
        <v>2.8000000000000001E-2</v>
      </c>
      <c r="L298" s="1" t="s">
        <v>1710</v>
      </c>
      <c r="M298" s="2">
        <v>4.5999999999999999E-2</v>
      </c>
      <c r="N298" s="1">
        <v>1.64</v>
      </c>
      <c r="O298" s="1" t="s">
        <v>286</v>
      </c>
      <c r="P298" s="1" t="s">
        <v>1712</v>
      </c>
      <c r="Q298" s="1" t="s">
        <v>257</v>
      </c>
      <c r="R298" s="1" t="s">
        <v>265</v>
      </c>
      <c r="S298" s="1" t="s">
        <v>287</v>
      </c>
      <c r="T298" s="5">
        <v>0.86960000000000004</v>
      </c>
      <c r="U298" s="5">
        <v>0.13039999999999999</v>
      </c>
      <c r="V298" s="5">
        <v>0</v>
      </c>
      <c r="W298" s="1" t="s">
        <v>1717</v>
      </c>
      <c r="X298" s="1" t="s">
        <v>1713</v>
      </c>
      <c r="Y298" s="1" t="s">
        <v>715</v>
      </c>
    </row>
    <row r="299" spans="1:25" x14ac:dyDescent="0.35">
      <c r="A299" s="1" t="s">
        <v>2014</v>
      </c>
      <c r="B299" s="37">
        <v>2014</v>
      </c>
      <c r="C299" s="1" t="s">
        <v>266</v>
      </c>
      <c r="D299" s="1" t="s">
        <v>719</v>
      </c>
      <c r="E299" s="1" t="s">
        <v>716</v>
      </c>
      <c r="F299" s="1" t="s">
        <v>712</v>
      </c>
      <c r="G299" s="1" t="s">
        <v>713</v>
      </c>
      <c r="H299" s="1" t="s">
        <v>291</v>
      </c>
      <c r="I299" s="1" t="s">
        <v>602</v>
      </c>
      <c r="J299" s="1" t="s">
        <v>604</v>
      </c>
      <c r="K299" s="2">
        <v>2.8000000000000001E-2</v>
      </c>
      <c r="L299" s="1" t="s">
        <v>1710</v>
      </c>
      <c r="M299" s="2">
        <v>4.5999999999999999E-2</v>
      </c>
      <c r="N299" s="1">
        <v>1.64</v>
      </c>
      <c r="O299" s="1" t="s">
        <v>286</v>
      </c>
      <c r="P299" s="1" t="s">
        <v>1712</v>
      </c>
      <c r="Q299" s="1" t="s">
        <v>257</v>
      </c>
      <c r="R299" s="1" t="s">
        <v>265</v>
      </c>
      <c r="S299" s="1" t="s">
        <v>287</v>
      </c>
      <c r="T299" s="5">
        <v>0.86960000000000004</v>
      </c>
      <c r="U299" s="5">
        <v>0.13039999999999999</v>
      </c>
      <c r="V299" s="5">
        <v>0</v>
      </c>
      <c r="W299" s="1" t="s">
        <v>1717</v>
      </c>
      <c r="X299" s="1" t="s">
        <v>1713</v>
      </c>
      <c r="Y299" s="1" t="s">
        <v>404</v>
      </c>
    </row>
    <row r="300" spans="1:25" x14ac:dyDescent="0.35">
      <c r="A300" s="1" t="s">
        <v>2015</v>
      </c>
      <c r="B300" s="37">
        <v>2015</v>
      </c>
      <c r="C300" s="1" t="s">
        <v>266</v>
      </c>
      <c r="D300" s="1" t="s">
        <v>719</v>
      </c>
      <c r="E300" s="1" t="s">
        <v>716</v>
      </c>
      <c r="F300" s="1" t="s">
        <v>712</v>
      </c>
      <c r="G300" s="1" t="s">
        <v>713</v>
      </c>
      <c r="H300" s="1" t="s">
        <v>602</v>
      </c>
      <c r="I300" s="1" t="s">
        <v>1715</v>
      </c>
      <c r="J300" s="1" t="s">
        <v>604</v>
      </c>
      <c r="K300" s="2">
        <v>2.8000000000000001E-2</v>
      </c>
      <c r="L300" s="1" t="s">
        <v>1710</v>
      </c>
      <c r="M300" s="2">
        <v>4.5999999999999999E-2</v>
      </c>
      <c r="N300" s="1">
        <v>1.64</v>
      </c>
      <c r="O300" s="1" t="s">
        <v>286</v>
      </c>
      <c r="P300" s="1" t="s">
        <v>1712</v>
      </c>
      <c r="Q300" s="1" t="s">
        <v>257</v>
      </c>
      <c r="R300" s="1" t="s">
        <v>265</v>
      </c>
      <c r="S300" s="1" t="s">
        <v>287</v>
      </c>
      <c r="T300" s="5">
        <v>0.86960000000000004</v>
      </c>
      <c r="U300" s="5">
        <v>0.13039999999999999</v>
      </c>
      <c r="V300" s="5">
        <v>0</v>
      </c>
      <c r="W300" s="1" t="s">
        <v>1717</v>
      </c>
      <c r="X300" s="1" t="s">
        <v>1713</v>
      </c>
      <c r="Y300" s="1" t="s">
        <v>404</v>
      </c>
    </row>
    <row r="301" spans="1:25" x14ac:dyDescent="0.35">
      <c r="A301" s="1" t="s">
        <v>2016</v>
      </c>
      <c r="B301" s="37">
        <v>2016</v>
      </c>
      <c r="C301" s="1" t="s">
        <v>266</v>
      </c>
      <c r="D301" s="1" t="s">
        <v>719</v>
      </c>
      <c r="E301" s="1" t="s">
        <v>716</v>
      </c>
      <c r="F301" s="1" t="s">
        <v>712</v>
      </c>
      <c r="G301" s="1" t="s">
        <v>713</v>
      </c>
      <c r="H301" s="1" t="s">
        <v>291</v>
      </c>
      <c r="I301" s="1" t="s">
        <v>602</v>
      </c>
      <c r="J301" s="1" t="s">
        <v>604</v>
      </c>
      <c r="K301" s="2">
        <v>2.8000000000000001E-2</v>
      </c>
      <c r="L301" s="1" t="s">
        <v>1710</v>
      </c>
      <c r="M301" s="2">
        <v>4.2000000000000003E-2</v>
      </c>
      <c r="N301" s="1">
        <v>1.5</v>
      </c>
      <c r="O301" s="1" t="s">
        <v>286</v>
      </c>
      <c r="P301" s="1" t="s">
        <v>1712</v>
      </c>
      <c r="Q301" s="1" t="s">
        <v>257</v>
      </c>
      <c r="R301" s="1" t="s">
        <v>265</v>
      </c>
      <c r="S301" s="1" t="s">
        <v>287</v>
      </c>
      <c r="T301" s="5">
        <v>0.83330000000000004</v>
      </c>
      <c r="U301" s="5">
        <v>0.16669999999999999</v>
      </c>
      <c r="V301" s="5">
        <v>0</v>
      </c>
      <c r="W301" s="1" t="s">
        <v>1717</v>
      </c>
      <c r="X301" s="1" t="s">
        <v>1713</v>
      </c>
      <c r="Y301" s="1" t="s">
        <v>404</v>
      </c>
    </row>
    <row r="302" spans="1:25" x14ac:dyDescent="0.35">
      <c r="A302" s="1" t="s">
        <v>2017</v>
      </c>
      <c r="B302" s="37">
        <v>2013</v>
      </c>
      <c r="C302" s="1" t="s">
        <v>266</v>
      </c>
      <c r="D302" s="1" t="s">
        <v>2666</v>
      </c>
      <c r="E302" s="1" t="s">
        <v>2667</v>
      </c>
      <c r="F302" s="1" t="s">
        <v>720</v>
      </c>
      <c r="G302" s="1" t="s">
        <v>261</v>
      </c>
      <c r="H302" s="1" t="s">
        <v>721</v>
      </c>
      <c r="I302" s="1" t="s">
        <v>721</v>
      </c>
      <c r="J302" s="1" t="s">
        <v>283</v>
      </c>
      <c r="K302" s="2">
        <v>14.6</v>
      </c>
      <c r="L302" s="1" t="s">
        <v>1710</v>
      </c>
      <c r="M302" s="2">
        <v>9438</v>
      </c>
      <c r="N302" s="1">
        <v>646.44000000000005</v>
      </c>
      <c r="O302" s="1" t="s">
        <v>354</v>
      </c>
      <c r="P302" s="1" t="s">
        <v>1712</v>
      </c>
      <c r="Q302" s="1" t="s">
        <v>257</v>
      </c>
      <c r="R302" s="1" t="s">
        <v>265</v>
      </c>
      <c r="S302" s="1" t="s">
        <v>287</v>
      </c>
      <c r="T302" s="5">
        <v>0.6462</v>
      </c>
      <c r="U302" s="5">
        <v>5.7000000000000002E-3</v>
      </c>
      <c r="V302" s="5">
        <v>0.34810000000000002</v>
      </c>
      <c r="W302" s="5">
        <v>8.0000000000000004E-4</v>
      </c>
      <c r="X302" s="5">
        <v>0</v>
      </c>
      <c r="Y302" s="1" t="s">
        <v>722</v>
      </c>
    </row>
    <row r="303" spans="1:25" x14ac:dyDescent="0.35">
      <c r="A303" s="1" t="s">
        <v>2018</v>
      </c>
      <c r="B303" s="37">
        <v>2014</v>
      </c>
      <c r="C303" s="1" t="s">
        <v>266</v>
      </c>
      <c r="D303" s="1" t="s">
        <v>723</v>
      </c>
      <c r="E303" s="1" t="s">
        <v>2668</v>
      </c>
      <c r="F303" s="1" t="s">
        <v>720</v>
      </c>
      <c r="G303" s="1" t="s">
        <v>261</v>
      </c>
      <c r="H303" s="1" t="s">
        <v>721</v>
      </c>
      <c r="I303" s="1" t="s">
        <v>721</v>
      </c>
      <c r="J303" s="1" t="s">
        <v>283</v>
      </c>
      <c r="K303" s="2">
        <v>14.6</v>
      </c>
      <c r="L303" s="1" t="s">
        <v>1710</v>
      </c>
      <c r="M303" s="2">
        <v>9438</v>
      </c>
      <c r="N303" s="1">
        <v>646.44000000000005</v>
      </c>
      <c r="O303" s="1" t="s">
        <v>354</v>
      </c>
      <c r="P303" s="1" t="s">
        <v>1712</v>
      </c>
      <c r="Q303" s="1" t="s">
        <v>257</v>
      </c>
      <c r="R303" s="1" t="s">
        <v>265</v>
      </c>
      <c r="S303" s="1" t="s">
        <v>287</v>
      </c>
      <c r="T303" s="5">
        <v>0.6462</v>
      </c>
      <c r="U303" s="5">
        <v>5.7000000000000002E-3</v>
      </c>
      <c r="V303" s="5">
        <v>0.34810000000000002</v>
      </c>
      <c r="W303" s="5">
        <v>8.0000000000000004E-4</v>
      </c>
      <c r="X303" s="5">
        <v>0</v>
      </c>
      <c r="Y303" s="1" t="s">
        <v>722</v>
      </c>
    </row>
    <row r="304" spans="1:25" x14ac:dyDescent="0.35">
      <c r="A304" s="1" t="s">
        <v>2019</v>
      </c>
      <c r="B304" s="37">
        <v>2015</v>
      </c>
      <c r="C304" s="1" t="s">
        <v>266</v>
      </c>
      <c r="D304" s="1" t="s">
        <v>723</v>
      </c>
      <c r="E304" s="1" t="s">
        <v>2669</v>
      </c>
      <c r="F304" s="1" t="s">
        <v>720</v>
      </c>
      <c r="G304" s="1" t="s">
        <v>261</v>
      </c>
      <c r="H304" s="1" t="s">
        <v>721</v>
      </c>
      <c r="I304" s="1" t="s">
        <v>1715</v>
      </c>
      <c r="J304" s="1" t="s">
        <v>283</v>
      </c>
      <c r="K304" s="2">
        <v>14.6</v>
      </c>
      <c r="L304" s="1" t="s">
        <v>1710</v>
      </c>
      <c r="M304" s="2">
        <v>1766</v>
      </c>
      <c r="N304" s="1">
        <v>120.96</v>
      </c>
      <c r="O304" s="1" t="s">
        <v>354</v>
      </c>
      <c r="P304" s="5">
        <v>-0.81</v>
      </c>
      <c r="Q304" s="1" t="s">
        <v>2670</v>
      </c>
      <c r="R304" s="1" t="s">
        <v>355</v>
      </c>
      <c r="S304" s="1" t="s">
        <v>287</v>
      </c>
      <c r="T304" s="5">
        <v>0.1953</v>
      </c>
      <c r="U304" s="5">
        <v>1.0200000000000001E-2</v>
      </c>
      <c r="V304" s="5">
        <v>0.79459999999999997</v>
      </c>
      <c r="W304" s="5">
        <v>1.0699999999999999E-2</v>
      </c>
      <c r="X304" s="1" t="s">
        <v>1713</v>
      </c>
      <c r="Y304" s="1" t="s">
        <v>722</v>
      </c>
    </row>
    <row r="305" spans="1:25" x14ac:dyDescent="0.35">
      <c r="A305" s="1" t="s">
        <v>2020</v>
      </c>
      <c r="B305" s="37">
        <v>2016</v>
      </c>
      <c r="C305" s="1" t="s">
        <v>266</v>
      </c>
      <c r="D305" s="1" t="s">
        <v>723</v>
      </c>
      <c r="E305" s="1" t="s">
        <v>2669</v>
      </c>
      <c r="F305" s="1" t="s">
        <v>720</v>
      </c>
      <c r="G305" s="1" t="s">
        <v>261</v>
      </c>
      <c r="H305" s="1" t="s">
        <v>721</v>
      </c>
      <c r="I305" s="1" t="s">
        <v>721</v>
      </c>
      <c r="J305" s="1" t="s">
        <v>283</v>
      </c>
      <c r="K305" s="2">
        <v>14.6</v>
      </c>
      <c r="L305" s="1" t="s">
        <v>1710</v>
      </c>
      <c r="M305" s="2">
        <v>1766</v>
      </c>
      <c r="N305" s="1">
        <v>120.96</v>
      </c>
      <c r="O305" s="1" t="s">
        <v>354</v>
      </c>
      <c r="P305" s="1" t="s">
        <v>1712</v>
      </c>
      <c r="Q305" s="1" t="s">
        <v>257</v>
      </c>
      <c r="R305" s="1" t="s">
        <v>265</v>
      </c>
      <c r="S305" s="1" t="s">
        <v>287</v>
      </c>
      <c r="T305" s="5">
        <v>0.1953</v>
      </c>
      <c r="U305" s="5">
        <v>1.0200000000000001E-2</v>
      </c>
      <c r="V305" s="5">
        <v>0.79459999999999997</v>
      </c>
      <c r="W305" s="5">
        <v>1.0699999999999999E-2</v>
      </c>
      <c r="X305" s="1" t="s">
        <v>1713</v>
      </c>
      <c r="Y305" s="1" t="s">
        <v>724</v>
      </c>
    </row>
    <row r="306" spans="1:25" x14ac:dyDescent="0.35">
      <c r="A306" s="1" t="s">
        <v>2021</v>
      </c>
      <c r="B306" s="37">
        <v>2013</v>
      </c>
      <c r="C306" s="1" t="s">
        <v>266</v>
      </c>
      <c r="D306" s="1" t="s">
        <v>2671</v>
      </c>
      <c r="E306" s="1" t="s">
        <v>725</v>
      </c>
      <c r="F306" s="1" t="s">
        <v>720</v>
      </c>
      <c r="G306" s="1" t="s">
        <v>261</v>
      </c>
      <c r="H306" s="1" t="s">
        <v>721</v>
      </c>
      <c r="I306" s="1" t="s">
        <v>721</v>
      </c>
      <c r="J306" s="1" t="s">
        <v>283</v>
      </c>
      <c r="K306" s="2">
        <v>1.08</v>
      </c>
      <c r="L306" s="1" t="s">
        <v>1710</v>
      </c>
      <c r="M306" s="2">
        <v>93.68</v>
      </c>
      <c r="N306" s="1">
        <v>86.74</v>
      </c>
      <c r="O306" s="1" t="s">
        <v>354</v>
      </c>
      <c r="P306" s="1" t="s">
        <v>1712</v>
      </c>
      <c r="Q306" s="1" t="s">
        <v>257</v>
      </c>
      <c r="R306" s="1" t="s">
        <v>265</v>
      </c>
      <c r="S306" s="1" t="s">
        <v>287</v>
      </c>
      <c r="T306" s="5">
        <v>0.33960000000000001</v>
      </c>
      <c r="U306" s="5">
        <v>0.11119999999999999</v>
      </c>
      <c r="V306" s="5">
        <v>0.54920000000000002</v>
      </c>
      <c r="W306" s="5">
        <v>1.32E-2</v>
      </c>
      <c r="X306" s="5">
        <v>1.1599999999999999E-2</v>
      </c>
      <c r="Y306" s="1" t="s">
        <v>722</v>
      </c>
    </row>
    <row r="307" spans="1:25" x14ac:dyDescent="0.35">
      <c r="A307" s="1" t="s">
        <v>2022</v>
      </c>
      <c r="B307" s="37">
        <v>2014</v>
      </c>
      <c r="C307" s="1" t="s">
        <v>266</v>
      </c>
      <c r="D307" s="1" t="s">
        <v>726</v>
      </c>
      <c r="E307" s="1" t="s">
        <v>2671</v>
      </c>
      <c r="F307" s="1" t="s">
        <v>720</v>
      </c>
      <c r="G307" s="1" t="s">
        <v>261</v>
      </c>
      <c r="H307" s="1" t="s">
        <v>721</v>
      </c>
      <c r="I307" s="1" t="s">
        <v>721</v>
      </c>
      <c r="J307" s="1" t="s">
        <v>283</v>
      </c>
      <c r="K307" s="2">
        <v>1.08</v>
      </c>
      <c r="L307" s="1" t="s">
        <v>1710</v>
      </c>
      <c r="M307" s="2">
        <v>93.68</v>
      </c>
      <c r="N307" s="1">
        <v>86.74</v>
      </c>
      <c r="O307" s="1" t="s">
        <v>354</v>
      </c>
      <c r="P307" s="1" t="s">
        <v>1712</v>
      </c>
      <c r="Q307" s="1" t="s">
        <v>257</v>
      </c>
      <c r="R307" s="1" t="s">
        <v>265</v>
      </c>
      <c r="S307" s="1" t="s">
        <v>287</v>
      </c>
      <c r="T307" s="5">
        <v>0.33960000000000001</v>
      </c>
      <c r="U307" s="5">
        <v>0.11119999999999999</v>
      </c>
      <c r="V307" s="5">
        <v>0.54920000000000002</v>
      </c>
      <c r="W307" s="5">
        <v>1.32E-2</v>
      </c>
      <c r="X307" s="5">
        <v>1.1599999999999999E-2</v>
      </c>
      <c r="Y307" s="1" t="s">
        <v>722</v>
      </c>
    </row>
    <row r="308" spans="1:25" x14ac:dyDescent="0.35">
      <c r="A308" s="1" t="s">
        <v>2023</v>
      </c>
      <c r="B308" s="37">
        <v>2015</v>
      </c>
      <c r="C308" s="1" t="s">
        <v>266</v>
      </c>
      <c r="D308" s="1" t="s">
        <v>726</v>
      </c>
      <c r="E308" s="1" t="s">
        <v>2672</v>
      </c>
      <c r="F308" s="1" t="s">
        <v>720</v>
      </c>
      <c r="G308" s="1" t="s">
        <v>261</v>
      </c>
      <c r="H308" s="1" t="s">
        <v>721</v>
      </c>
      <c r="I308" s="1" t="s">
        <v>1715</v>
      </c>
      <c r="J308" s="1" t="s">
        <v>283</v>
      </c>
      <c r="K308" s="2">
        <v>1.08</v>
      </c>
      <c r="L308" s="1" t="s">
        <v>1710</v>
      </c>
      <c r="M308" s="2">
        <v>40</v>
      </c>
      <c r="N308" s="1">
        <v>37.04</v>
      </c>
      <c r="O308" s="1" t="s">
        <v>354</v>
      </c>
      <c r="P308" s="5">
        <v>-0.56999999999999995</v>
      </c>
      <c r="Q308" s="1" t="s">
        <v>2673</v>
      </c>
      <c r="R308" s="1" t="s">
        <v>355</v>
      </c>
      <c r="S308" s="1" t="s">
        <v>287</v>
      </c>
      <c r="T308" s="5">
        <v>0.56430000000000002</v>
      </c>
      <c r="U308" s="5">
        <v>4.3099999999999999E-2</v>
      </c>
      <c r="V308" s="5">
        <v>0.3926</v>
      </c>
      <c r="W308" s="5">
        <v>3.2599999999999997E-2</v>
      </c>
      <c r="X308" s="5">
        <v>3.61E-2</v>
      </c>
      <c r="Y308" s="1" t="s">
        <v>722</v>
      </c>
    </row>
    <row r="309" spans="1:25" x14ac:dyDescent="0.35">
      <c r="A309" s="1" t="s">
        <v>2024</v>
      </c>
      <c r="B309" s="37">
        <v>2016</v>
      </c>
      <c r="C309" s="1" t="s">
        <v>266</v>
      </c>
      <c r="D309" s="1" t="s">
        <v>726</v>
      </c>
      <c r="E309" s="1" t="s">
        <v>2672</v>
      </c>
      <c r="F309" s="1" t="s">
        <v>720</v>
      </c>
      <c r="G309" s="1" t="s">
        <v>261</v>
      </c>
      <c r="H309" s="1" t="s">
        <v>721</v>
      </c>
      <c r="I309" s="1" t="s">
        <v>721</v>
      </c>
      <c r="J309" s="1" t="s">
        <v>283</v>
      </c>
      <c r="K309" s="2">
        <v>1.08</v>
      </c>
      <c r="L309" s="1" t="s">
        <v>1710</v>
      </c>
      <c r="M309" s="2">
        <v>40</v>
      </c>
      <c r="N309" s="1">
        <v>37.04</v>
      </c>
      <c r="O309" s="1" t="s">
        <v>354</v>
      </c>
      <c r="P309" s="1" t="s">
        <v>1712</v>
      </c>
      <c r="Q309" s="1" t="s">
        <v>257</v>
      </c>
      <c r="R309" s="1" t="s">
        <v>265</v>
      </c>
      <c r="S309" s="1" t="s">
        <v>287</v>
      </c>
      <c r="T309" s="5">
        <v>0.56430000000000002</v>
      </c>
      <c r="U309" s="5">
        <v>4.3099999999999999E-2</v>
      </c>
      <c r="V309" s="5">
        <v>0.3926</v>
      </c>
      <c r="W309" s="5">
        <v>3.2599999999999997E-2</v>
      </c>
      <c r="X309" s="5">
        <v>3.61E-2</v>
      </c>
      <c r="Y309" s="1" t="s">
        <v>724</v>
      </c>
    </row>
    <row r="310" spans="1:25" x14ac:dyDescent="0.35">
      <c r="A310" s="1" t="s">
        <v>2025</v>
      </c>
      <c r="B310" s="37">
        <v>2013</v>
      </c>
      <c r="C310" s="1" t="s">
        <v>266</v>
      </c>
      <c r="D310" s="1" t="s">
        <v>727</v>
      </c>
      <c r="E310" s="1" t="s">
        <v>728</v>
      </c>
      <c r="F310" s="1" t="s">
        <v>720</v>
      </c>
      <c r="G310" s="1" t="s">
        <v>261</v>
      </c>
      <c r="H310" s="1" t="s">
        <v>721</v>
      </c>
      <c r="I310" s="1" t="s">
        <v>721</v>
      </c>
      <c r="J310" s="1" t="s">
        <v>283</v>
      </c>
      <c r="K310" s="2">
        <v>2.9000000000000001E-2</v>
      </c>
      <c r="L310" s="1" t="s">
        <v>1710</v>
      </c>
      <c r="M310" s="2">
        <v>2.1800000000000002</v>
      </c>
      <c r="N310" s="1">
        <v>75.17</v>
      </c>
      <c r="O310" s="1" t="s">
        <v>354</v>
      </c>
      <c r="P310" s="1" t="s">
        <v>1712</v>
      </c>
      <c r="Q310" s="1" t="s">
        <v>257</v>
      </c>
      <c r="R310" s="1" t="s">
        <v>265</v>
      </c>
      <c r="S310" s="1" t="s">
        <v>287</v>
      </c>
      <c r="T310" s="5">
        <v>0.84330000000000005</v>
      </c>
      <c r="U310" s="5">
        <v>6.9099999999999995E-2</v>
      </c>
      <c r="V310" s="5">
        <v>8.7599999999999997E-2</v>
      </c>
      <c r="W310" s="5">
        <v>1.38E-2</v>
      </c>
      <c r="X310" s="5">
        <v>4.1500000000000002E-2</v>
      </c>
      <c r="Y310" s="1" t="s">
        <v>722</v>
      </c>
    </row>
    <row r="311" spans="1:25" x14ac:dyDescent="0.35">
      <c r="A311" s="1" t="s">
        <v>2026</v>
      </c>
      <c r="B311" s="37">
        <v>2014</v>
      </c>
      <c r="C311" s="1" t="s">
        <v>266</v>
      </c>
      <c r="D311" s="1" t="s">
        <v>729</v>
      </c>
      <c r="E311" s="1" t="s">
        <v>727</v>
      </c>
      <c r="F311" s="1" t="s">
        <v>720</v>
      </c>
      <c r="G311" s="1" t="s">
        <v>261</v>
      </c>
      <c r="H311" s="1" t="s">
        <v>721</v>
      </c>
      <c r="I311" s="1" t="s">
        <v>721</v>
      </c>
      <c r="J311" s="1" t="s">
        <v>283</v>
      </c>
      <c r="K311" s="2">
        <v>2.9000000000000001E-2</v>
      </c>
      <c r="L311" s="1" t="s">
        <v>1710</v>
      </c>
      <c r="M311" s="2">
        <v>2.1800000000000002</v>
      </c>
      <c r="N311" s="1">
        <v>75.17</v>
      </c>
      <c r="O311" s="1" t="s">
        <v>354</v>
      </c>
      <c r="P311" s="1" t="s">
        <v>1712</v>
      </c>
      <c r="Q311" s="1" t="s">
        <v>257</v>
      </c>
      <c r="R311" s="1" t="s">
        <v>265</v>
      </c>
      <c r="S311" s="1" t="s">
        <v>287</v>
      </c>
      <c r="T311" s="5">
        <v>0.84330000000000005</v>
      </c>
      <c r="U311" s="5">
        <v>6.9099999999999995E-2</v>
      </c>
      <c r="V311" s="5">
        <v>8.7599999999999997E-2</v>
      </c>
      <c r="W311" s="5">
        <v>1.38E-2</v>
      </c>
      <c r="X311" s="5">
        <v>4.1500000000000002E-2</v>
      </c>
      <c r="Y311" s="1" t="s">
        <v>722</v>
      </c>
    </row>
    <row r="312" spans="1:25" x14ac:dyDescent="0.35">
      <c r="A312" s="1" t="s">
        <v>2027</v>
      </c>
      <c r="B312" s="37">
        <v>2015</v>
      </c>
      <c r="C312" s="1" t="s">
        <v>266</v>
      </c>
      <c r="D312" s="1" t="s">
        <v>729</v>
      </c>
      <c r="E312" s="1" t="s">
        <v>727</v>
      </c>
      <c r="F312" s="1" t="s">
        <v>720</v>
      </c>
      <c r="G312" s="1" t="s">
        <v>261</v>
      </c>
      <c r="H312" s="1" t="s">
        <v>721</v>
      </c>
      <c r="I312" s="1" t="s">
        <v>1715</v>
      </c>
      <c r="J312" s="1" t="s">
        <v>283</v>
      </c>
      <c r="K312" s="2">
        <v>2.9000000000000001E-2</v>
      </c>
      <c r="L312" s="1" t="s">
        <v>1710</v>
      </c>
      <c r="M312" s="2">
        <v>2</v>
      </c>
      <c r="N312" s="1">
        <v>68.97</v>
      </c>
      <c r="O312" s="1" t="s">
        <v>354</v>
      </c>
      <c r="P312" s="5">
        <v>-0.09</v>
      </c>
      <c r="Q312" s="1" t="s">
        <v>2674</v>
      </c>
      <c r="R312" s="1" t="s">
        <v>355</v>
      </c>
      <c r="S312" s="1" t="s">
        <v>287</v>
      </c>
      <c r="T312" s="5">
        <v>0.78390000000000004</v>
      </c>
      <c r="U312" s="5">
        <v>0.15579999999999999</v>
      </c>
      <c r="V312" s="5">
        <v>6.0299999999999999E-2</v>
      </c>
      <c r="W312" s="5">
        <v>5.0299999999999997E-2</v>
      </c>
      <c r="X312" s="5">
        <v>1.01E-2</v>
      </c>
      <c r="Y312" s="1" t="s">
        <v>722</v>
      </c>
    </row>
    <row r="313" spans="1:25" x14ac:dyDescent="0.35">
      <c r="A313" s="1" t="s">
        <v>2028</v>
      </c>
      <c r="B313" s="37">
        <v>2016</v>
      </c>
      <c r="C313" s="1" t="s">
        <v>266</v>
      </c>
      <c r="D313" s="1" t="s">
        <v>729</v>
      </c>
      <c r="E313" s="1" t="s">
        <v>727</v>
      </c>
      <c r="F313" s="1" t="s">
        <v>720</v>
      </c>
      <c r="G313" s="1" t="s">
        <v>261</v>
      </c>
      <c r="H313" s="1" t="s">
        <v>721</v>
      </c>
      <c r="I313" s="1" t="s">
        <v>721</v>
      </c>
      <c r="J313" s="1" t="s">
        <v>283</v>
      </c>
      <c r="K313" s="2">
        <v>2.9000000000000001E-2</v>
      </c>
      <c r="L313" s="1" t="s">
        <v>1710</v>
      </c>
      <c r="M313" s="2">
        <v>2</v>
      </c>
      <c r="N313" s="1">
        <v>68.97</v>
      </c>
      <c r="O313" s="1" t="s">
        <v>354</v>
      </c>
      <c r="P313" s="1" t="s">
        <v>1712</v>
      </c>
      <c r="Q313" s="1" t="s">
        <v>257</v>
      </c>
      <c r="R313" s="1" t="s">
        <v>265</v>
      </c>
      <c r="S313" s="1" t="s">
        <v>287</v>
      </c>
      <c r="T313" s="5">
        <v>0.78390000000000004</v>
      </c>
      <c r="U313" s="5">
        <v>0.15579999999999999</v>
      </c>
      <c r="V313" s="5">
        <v>6.0299999999999999E-2</v>
      </c>
      <c r="W313" s="5">
        <v>5.0299999999999997E-2</v>
      </c>
      <c r="X313" s="5">
        <v>1.01E-2</v>
      </c>
      <c r="Y313" s="1" t="s">
        <v>724</v>
      </c>
    </row>
    <row r="314" spans="1:25" x14ac:dyDescent="0.35">
      <c r="A314" s="1" t="s">
        <v>2029</v>
      </c>
      <c r="B314" s="37">
        <v>2013</v>
      </c>
      <c r="C314" s="1" t="s">
        <v>266</v>
      </c>
      <c r="D314" s="1" t="s">
        <v>731</v>
      </c>
      <c r="E314" s="1" t="s">
        <v>731</v>
      </c>
      <c r="F314" s="1" t="s">
        <v>730</v>
      </c>
      <c r="G314" s="1" t="s">
        <v>297</v>
      </c>
      <c r="H314" s="1" t="s">
        <v>721</v>
      </c>
      <c r="I314" s="1" t="s">
        <v>721</v>
      </c>
      <c r="J314" s="1" t="s">
        <v>283</v>
      </c>
      <c r="K314" s="2">
        <v>0.59899999999999998</v>
      </c>
      <c r="L314" s="1" t="s">
        <v>1710</v>
      </c>
      <c r="M314" s="2">
        <v>111</v>
      </c>
      <c r="N314" s="1">
        <v>185.31</v>
      </c>
      <c r="O314" s="1" t="s">
        <v>286</v>
      </c>
      <c r="P314" s="1" t="s">
        <v>1712</v>
      </c>
      <c r="Q314" s="1" t="s">
        <v>257</v>
      </c>
      <c r="R314" s="1" t="s">
        <v>277</v>
      </c>
      <c r="S314" s="1" t="s">
        <v>266</v>
      </c>
      <c r="T314" s="5">
        <v>4.19E-2</v>
      </c>
      <c r="U314" s="5">
        <v>1.6E-2</v>
      </c>
      <c r="V314" s="5">
        <v>0.94210000000000005</v>
      </c>
      <c r="W314" s="5">
        <v>9.7000000000000003E-3</v>
      </c>
      <c r="X314" s="5">
        <v>3.0000000000000001E-3</v>
      </c>
      <c r="Y314" s="1" t="s">
        <v>732</v>
      </c>
    </row>
    <row r="315" spans="1:25" x14ac:dyDescent="0.35">
      <c r="A315" s="1" t="s">
        <v>2030</v>
      </c>
      <c r="B315" s="37">
        <v>2014</v>
      </c>
      <c r="C315" s="1" t="s">
        <v>266</v>
      </c>
      <c r="D315" s="1" t="s">
        <v>733</v>
      </c>
      <c r="E315" s="1" t="s">
        <v>734</v>
      </c>
      <c r="F315" s="1" t="s">
        <v>730</v>
      </c>
      <c r="G315" s="1" t="s">
        <v>297</v>
      </c>
      <c r="H315" s="1" t="s">
        <v>721</v>
      </c>
      <c r="I315" s="1" t="s">
        <v>721</v>
      </c>
      <c r="J315" s="1" t="s">
        <v>283</v>
      </c>
      <c r="K315" s="2">
        <v>0.59899999999999998</v>
      </c>
      <c r="L315" s="1" t="s">
        <v>1710</v>
      </c>
      <c r="M315" s="2">
        <v>111</v>
      </c>
      <c r="N315" s="1">
        <v>185.31</v>
      </c>
      <c r="O315" s="1" t="s">
        <v>286</v>
      </c>
      <c r="P315" s="1" t="s">
        <v>1712</v>
      </c>
      <c r="Q315" s="1" t="s">
        <v>257</v>
      </c>
      <c r="R315" s="1" t="s">
        <v>265</v>
      </c>
      <c r="S315" s="1" t="s">
        <v>266</v>
      </c>
      <c r="T315" s="5">
        <v>4.19E-2</v>
      </c>
      <c r="U315" s="5">
        <v>1.6E-2</v>
      </c>
      <c r="V315" s="5">
        <v>0.94210000000000005</v>
      </c>
      <c r="W315" s="5">
        <v>9.7000000000000003E-3</v>
      </c>
      <c r="X315" s="5">
        <v>3.0000000000000001E-3</v>
      </c>
      <c r="Y315" s="1" t="s">
        <v>404</v>
      </c>
    </row>
    <row r="316" spans="1:25" x14ac:dyDescent="0.35">
      <c r="A316" s="1" t="s">
        <v>2031</v>
      </c>
      <c r="B316" s="37">
        <v>2015</v>
      </c>
      <c r="C316" s="1" t="s">
        <v>266</v>
      </c>
      <c r="D316" s="1" t="s">
        <v>733</v>
      </c>
      <c r="E316" s="1" t="s">
        <v>735</v>
      </c>
      <c r="F316" s="1" t="s">
        <v>730</v>
      </c>
      <c r="G316" s="1" t="s">
        <v>297</v>
      </c>
      <c r="H316" s="1" t="s">
        <v>721</v>
      </c>
      <c r="I316" s="1" t="s">
        <v>1715</v>
      </c>
      <c r="J316" s="1" t="s">
        <v>283</v>
      </c>
      <c r="K316" s="2">
        <v>0.59899999999999998</v>
      </c>
      <c r="L316" s="1" t="s">
        <v>1710</v>
      </c>
      <c r="M316" s="2">
        <v>111</v>
      </c>
      <c r="N316" s="1">
        <v>185.31</v>
      </c>
      <c r="O316" s="1" t="s">
        <v>286</v>
      </c>
      <c r="P316" s="1" t="s">
        <v>1712</v>
      </c>
      <c r="Q316" s="1" t="s">
        <v>257</v>
      </c>
      <c r="R316" s="1" t="s">
        <v>265</v>
      </c>
      <c r="S316" s="1" t="s">
        <v>266</v>
      </c>
      <c r="T316" s="5">
        <v>4.19E-2</v>
      </c>
      <c r="U316" s="5">
        <v>1.6E-2</v>
      </c>
      <c r="V316" s="5">
        <v>0.94210000000000005</v>
      </c>
      <c r="W316" s="5">
        <v>9.7000000000000003E-3</v>
      </c>
      <c r="X316" s="5">
        <v>3.0000000000000001E-3</v>
      </c>
      <c r="Y316" s="1" t="s">
        <v>404</v>
      </c>
    </row>
    <row r="317" spans="1:25" x14ac:dyDescent="0.35">
      <c r="A317" s="1" t="s">
        <v>2032</v>
      </c>
      <c r="B317" s="37">
        <v>2017</v>
      </c>
      <c r="C317" s="1" t="s">
        <v>266</v>
      </c>
      <c r="D317" s="1" t="s">
        <v>737</v>
      </c>
      <c r="E317" s="1" t="s">
        <v>738</v>
      </c>
      <c r="F317" s="1" t="s">
        <v>736</v>
      </c>
      <c r="G317" s="1" t="s">
        <v>282</v>
      </c>
      <c r="H317" s="1" t="s">
        <v>418</v>
      </c>
      <c r="I317" s="1" t="s">
        <v>419</v>
      </c>
      <c r="J317" s="1" t="s">
        <v>303</v>
      </c>
      <c r="K317" s="2">
        <v>13.44</v>
      </c>
      <c r="L317" s="1" t="s">
        <v>1710</v>
      </c>
      <c r="M317" s="2">
        <v>377.6</v>
      </c>
      <c r="N317" s="1">
        <v>28.1</v>
      </c>
      <c r="O317" s="1" t="s">
        <v>739</v>
      </c>
      <c r="P317" s="5">
        <v>-0.38500000000000001</v>
      </c>
      <c r="Q317" s="1" t="s">
        <v>740</v>
      </c>
      <c r="R317" s="1" t="s">
        <v>355</v>
      </c>
      <c r="S317" s="1" t="s">
        <v>287</v>
      </c>
      <c r="T317" s="5">
        <v>0.70150000000000001</v>
      </c>
      <c r="U317" s="5">
        <v>0.27650000000000002</v>
      </c>
      <c r="V317" s="5">
        <v>2.1999999999999999E-2</v>
      </c>
      <c r="W317" s="5">
        <v>2.1999999999999999E-2</v>
      </c>
      <c r="X317" s="1" t="s">
        <v>1713</v>
      </c>
      <c r="Y317" s="1" t="s">
        <v>404</v>
      </c>
    </row>
    <row r="318" spans="1:25" x14ac:dyDescent="0.35">
      <c r="A318" s="1" t="s">
        <v>2033</v>
      </c>
      <c r="B318" s="37">
        <v>2017</v>
      </c>
      <c r="C318" s="1" t="s">
        <v>266</v>
      </c>
      <c r="D318" s="1" t="s">
        <v>741</v>
      </c>
      <c r="E318" s="1" t="s">
        <v>742</v>
      </c>
      <c r="F318" s="1" t="s">
        <v>736</v>
      </c>
      <c r="G318" s="1" t="s">
        <v>282</v>
      </c>
      <c r="H318" s="1" t="s">
        <v>418</v>
      </c>
      <c r="I318" s="1" t="s">
        <v>419</v>
      </c>
      <c r="J318" s="1" t="s">
        <v>303</v>
      </c>
      <c r="K318" s="2">
        <v>13.44</v>
      </c>
      <c r="L318" s="1" t="s">
        <v>1710</v>
      </c>
      <c r="M318" s="2">
        <v>363</v>
      </c>
      <c r="N318" s="1">
        <v>27.01</v>
      </c>
      <c r="O318" s="1" t="s">
        <v>739</v>
      </c>
      <c r="P318" s="5">
        <v>-3.9E-2</v>
      </c>
      <c r="Q318" s="1" t="s">
        <v>743</v>
      </c>
      <c r="R318" s="1" t="s">
        <v>355</v>
      </c>
      <c r="S318" s="1" t="s">
        <v>287</v>
      </c>
      <c r="T318" s="5">
        <v>0.68940000000000001</v>
      </c>
      <c r="U318" s="5">
        <v>0.31059999999999999</v>
      </c>
      <c r="V318" s="5">
        <v>0</v>
      </c>
      <c r="W318" s="1" t="s">
        <v>1717</v>
      </c>
      <c r="X318" s="1" t="s">
        <v>1713</v>
      </c>
      <c r="Y318" s="1" t="s">
        <v>404</v>
      </c>
    </row>
    <row r="319" spans="1:25" x14ac:dyDescent="0.35">
      <c r="A319" s="1" t="s">
        <v>2034</v>
      </c>
      <c r="B319" s="37">
        <v>2016</v>
      </c>
      <c r="C319" s="1" t="s">
        <v>266</v>
      </c>
      <c r="D319" s="1" t="s">
        <v>745</v>
      </c>
      <c r="E319" s="1" t="s">
        <v>2675</v>
      </c>
      <c r="F319" s="1" t="s">
        <v>744</v>
      </c>
      <c r="G319" s="1" t="s">
        <v>713</v>
      </c>
      <c r="H319" s="1" t="s">
        <v>272</v>
      </c>
      <c r="I319" s="1" t="s">
        <v>597</v>
      </c>
      <c r="J319" s="1" t="s">
        <v>274</v>
      </c>
      <c r="K319" s="2">
        <v>370.69</v>
      </c>
      <c r="L319" s="1" t="s">
        <v>1722</v>
      </c>
      <c r="M319" s="2">
        <v>1408.62</v>
      </c>
      <c r="N319" s="1">
        <v>3.8</v>
      </c>
      <c r="O319" s="1" t="s">
        <v>286</v>
      </c>
      <c r="P319" s="1" t="s">
        <v>1712</v>
      </c>
      <c r="Q319" s="1" t="s">
        <v>257</v>
      </c>
      <c r="R319" s="1" t="s">
        <v>265</v>
      </c>
      <c r="S319" s="1" t="s">
        <v>287</v>
      </c>
      <c r="T319" s="5">
        <v>0.63919999999999999</v>
      </c>
      <c r="U319" s="5">
        <v>0.32990000000000003</v>
      </c>
      <c r="V319" s="5">
        <v>3.09E-2</v>
      </c>
      <c r="W319" s="5">
        <v>3.09E-2</v>
      </c>
      <c r="X319" s="1" t="s">
        <v>1713</v>
      </c>
      <c r="Y319" s="1" t="s">
        <v>404</v>
      </c>
    </row>
    <row r="320" spans="1:25" x14ac:dyDescent="0.35">
      <c r="A320" s="1" t="s">
        <v>2035</v>
      </c>
      <c r="B320" s="37">
        <v>2013</v>
      </c>
      <c r="C320" s="1" t="s">
        <v>266</v>
      </c>
      <c r="D320" s="1" t="s">
        <v>747</v>
      </c>
      <c r="E320" s="1" t="s">
        <v>276</v>
      </c>
      <c r="F320" s="1" t="s">
        <v>746</v>
      </c>
      <c r="G320" s="1" t="s">
        <v>383</v>
      </c>
      <c r="H320" s="1" t="s">
        <v>272</v>
      </c>
      <c r="I320" s="1" t="s">
        <v>273</v>
      </c>
      <c r="J320" s="1" t="s">
        <v>274</v>
      </c>
      <c r="K320" s="2">
        <v>1</v>
      </c>
      <c r="L320" s="1" t="s">
        <v>1722</v>
      </c>
      <c r="M320" s="2">
        <v>2.52</v>
      </c>
      <c r="N320" s="1">
        <v>2.52</v>
      </c>
      <c r="O320" s="1" t="s">
        <v>1711</v>
      </c>
      <c r="P320" s="1" t="s">
        <v>1712</v>
      </c>
      <c r="Q320" s="1" t="s">
        <v>257</v>
      </c>
      <c r="R320" s="1" t="s">
        <v>265</v>
      </c>
      <c r="S320" s="1" t="s">
        <v>287</v>
      </c>
      <c r="T320" s="5">
        <v>0.91390000000000005</v>
      </c>
      <c r="U320" s="5">
        <v>7.9399999999999998E-2</v>
      </c>
      <c r="V320" s="5">
        <v>6.7000000000000002E-3</v>
      </c>
      <c r="W320" s="5">
        <v>9.9000000000000008E-3</v>
      </c>
      <c r="X320" s="1" t="s">
        <v>1713</v>
      </c>
      <c r="Y320" s="1" t="s">
        <v>404</v>
      </c>
    </row>
    <row r="321" spans="1:25" x14ac:dyDescent="0.35">
      <c r="A321" s="1" t="s">
        <v>2036</v>
      </c>
      <c r="B321" s="37">
        <v>2013</v>
      </c>
      <c r="C321" s="1" t="s">
        <v>266</v>
      </c>
      <c r="D321" s="1" t="s">
        <v>753</v>
      </c>
      <c r="E321" s="1" t="s">
        <v>276</v>
      </c>
      <c r="F321" s="1" t="s">
        <v>748</v>
      </c>
      <c r="G321" s="1" t="s">
        <v>751</v>
      </c>
      <c r="H321" s="1" t="s">
        <v>749</v>
      </c>
      <c r="I321" s="1" t="s">
        <v>750</v>
      </c>
      <c r="J321" s="1" t="s">
        <v>752</v>
      </c>
      <c r="K321" s="2">
        <v>993</v>
      </c>
      <c r="L321" s="1" t="s">
        <v>1710</v>
      </c>
      <c r="M321" s="2">
        <v>21725</v>
      </c>
      <c r="N321" s="1">
        <v>21.88</v>
      </c>
      <c r="O321" s="1" t="s">
        <v>286</v>
      </c>
      <c r="P321" s="1" t="s">
        <v>1712</v>
      </c>
      <c r="Q321" s="1" t="s">
        <v>257</v>
      </c>
      <c r="R321" s="1" t="s">
        <v>265</v>
      </c>
      <c r="S321" s="1" t="s">
        <v>266</v>
      </c>
      <c r="T321" s="5">
        <v>0.18629999999999999</v>
      </c>
      <c r="U321" s="5">
        <v>5.7500000000000002E-2</v>
      </c>
      <c r="V321" s="5">
        <v>0.75619999999999998</v>
      </c>
      <c r="W321" s="1" t="s">
        <v>1717</v>
      </c>
      <c r="X321" s="5">
        <v>5.3E-3</v>
      </c>
      <c r="Y321" s="1" t="s">
        <v>404</v>
      </c>
    </row>
    <row r="322" spans="1:25" x14ac:dyDescent="0.35">
      <c r="A322" s="1" t="s">
        <v>2037</v>
      </c>
      <c r="B322" s="37">
        <v>2014</v>
      </c>
      <c r="C322" s="1" t="s">
        <v>287</v>
      </c>
      <c r="D322" s="1" t="s">
        <v>754</v>
      </c>
      <c r="E322" s="1" t="s">
        <v>755</v>
      </c>
      <c r="F322" s="1" t="s">
        <v>748</v>
      </c>
      <c r="G322" s="1" t="s">
        <v>751</v>
      </c>
      <c r="H322" s="1" t="s">
        <v>749</v>
      </c>
      <c r="I322" s="1" t="s">
        <v>750</v>
      </c>
      <c r="J322" s="1" t="s">
        <v>752</v>
      </c>
      <c r="K322" s="2">
        <v>993</v>
      </c>
      <c r="L322" s="1" t="s">
        <v>1710</v>
      </c>
      <c r="M322" s="2">
        <v>21725</v>
      </c>
      <c r="N322" s="1">
        <v>21.88</v>
      </c>
      <c r="O322" s="1" t="s">
        <v>1711</v>
      </c>
      <c r="P322" s="1" t="s">
        <v>1712</v>
      </c>
      <c r="Q322" s="1" t="s">
        <v>257</v>
      </c>
      <c r="R322" s="1" t="s">
        <v>265</v>
      </c>
      <c r="S322" s="1" t="s">
        <v>1723</v>
      </c>
      <c r="T322" s="1" t="s">
        <v>1723</v>
      </c>
      <c r="U322" s="1" t="s">
        <v>1723</v>
      </c>
      <c r="V322" s="1" t="s">
        <v>1723</v>
      </c>
      <c r="W322" s="1" t="s">
        <v>1723</v>
      </c>
      <c r="X322" s="1" t="s">
        <v>1723</v>
      </c>
      <c r="Y322" s="1" t="s">
        <v>404</v>
      </c>
    </row>
    <row r="323" spans="1:25" x14ac:dyDescent="0.35">
      <c r="A323" s="1" t="s">
        <v>2038</v>
      </c>
      <c r="B323" s="37">
        <v>2015</v>
      </c>
      <c r="C323" s="1" t="s">
        <v>287</v>
      </c>
      <c r="D323" s="1" t="s">
        <v>756</v>
      </c>
      <c r="E323" s="1" t="s">
        <v>757</v>
      </c>
      <c r="F323" s="1" t="s">
        <v>748</v>
      </c>
      <c r="G323" s="1" t="s">
        <v>751</v>
      </c>
      <c r="H323" s="1" t="s">
        <v>749</v>
      </c>
      <c r="I323" s="1" t="s">
        <v>1715</v>
      </c>
      <c r="J323" s="1" t="s">
        <v>752</v>
      </c>
      <c r="K323" s="2">
        <v>993</v>
      </c>
      <c r="L323" s="1" t="s">
        <v>1710</v>
      </c>
      <c r="M323" s="2">
        <v>21725</v>
      </c>
      <c r="N323" s="1">
        <v>21.88</v>
      </c>
      <c r="O323" s="1" t="s">
        <v>286</v>
      </c>
      <c r="P323" s="1" t="s">
        <v>1712</v>
      </c>
      <c r="Q323" s="1" t="s">
        <v>257</v>
      </c>
      <c r="R323" s="1" t="s">
        <v>265</v>
      </c>
      <c r="S323" s="1" t="s">
        <v>1723</v>
      </c>
      <c r="T323" s="1" t="s">
        <v>1723</v>
      </c>
      <c r="U323" s="1" t="s">
        <v>1723</v>
      </c>
      <c r="V323" s="1" t="s">
        <v>1723</v>
      </c>
      <c r="W323" s="1" t="s">
        <v>1723</v>
      </c>
      <c r="X323" s="1" t="s">
        <v>1723</v>
      </c>
      <c r="Y323" s="1" t="s">
        <v>404</v>
      </c>
    </row>
    <row r="324" spans="1:25" x14ac:dyDescent="0.35">
      <c r="A324" s="1" t="s">
        <v>2039</v>
      </c>
      <c r="B324" s="37">
        <v>2016</v>
      </c>
      <c r="C324" s="1" t="s">
        <v>287</v>
      </c>
      <c r="D324" s="1" t="s">
        <v>756</v>
      </c>
      <c r="E324" s="1" t="s">
        <v>757</v>
      </c>
      <c r="F324" s="1" t="s">
        <v>748</v>
      </c>
      <c r="G324" s="1" t="s">
        <v>751</v>
      </c>
      <c r="H324" s="1" t="s">
        <v>749</v>
      </c>
      <c r="I324" s="1" t="s">
        <v>758</v>
      </c>
      <c r="J324" s="1" t="s">
        <v>752</v>
      </c>
      <c r="K324" s="2">
        <v>993</v>
      </c>
      <c r="L324" s="1" t="s">
        <v>1710</v>
      </c>
      <c r="M324" s="2">
        <v>21725</v>
      </c>
      <c r="N324" s="1">
        <v>21.88</v>
      </c>
      <c r="O324" s="1" t="s">
        <v>286</v>
      </c>
      <c r="P324" s="1" t="s">
        <v>1712</v>
      </c>
      <c r="Q324" s="1" t="s">
        <v>257</v>
      </c>
      <c r="R324" s="1" t="s">
        <v>265</v>
      </c>
      <c r="S324" s="1" t="s">
        <v>1723</v>
      </c>
      <c r="T324" s="1" t="s">
        <v>1723</v>
      </c>
      <c r="U324" s="1" t="s">
        <v>1723</v>
      </c>
      <c r="V324" s="1" t="s">
        <v>1723</v>
      </c>
      <c r="W324" s="1" t="s">
        <v>1723</v>
      </c>
      <c r="X324" s="1" t="s">
        <v>1723</v>
      </c>
      <c r="Y324" s="1" t="s">
        <v>404</v>
      </c>
    </row>
    <row r="325" spans="1:25" x14ac:dyDescent="0.35">
      <c r="A325" s="1" t="s">
        <v>2040</v>
      </c>
      <c r="B325" s="37">
        <v>2013</v>
      </c>
      <c r="C325" s="1" t="s">
        <v>266</v>
      </c>
      <c r="D325" s="1" t="s">
        <v>759</v>
      </c>
      <c r="E325" s="1" t="s">
        <v>276</v>
      </c>
      <c r="F325" s="1" t="s">
        <v>748</v>
      </c>
      <c r="G325" s="1" t="s">
        <v>751</v>
      </c>
      <c r="H325" s="1" t="s">
        <v>749</v>
      </c>
      <c r="I325" s="1" t="s">
        <v>750</v>
      </c>
      <c r="J325" s="1" t="s">
        <v>752</v>
      </c>
      <c r="K325" s="2">
        <v>1358.056</v>
      </c>
      <c r="L325" s="1" t="s">
        <v>1710</v>
      </c>
      <c r="M325" s="2">
        <v>22218</v>
      </c>
      <c r="N325" s="1">
        <v>16.36</v>
      </c>
      <c r="O325" s="1" t="s">
        <v>286</v>
      </c>
      <c r="P325" s="1" t="s">
        <v>1712</v>
      </c>
      <c r="Q325" s="1" t="s">
        <v>257</v>
      </c>
      <c r="R325" s="1" t="s">
        <v>265</v>
      </c>
      <c r="S325" s="1" t="s">
        <v>266</v>
      </c>
      <c r="T325" s="5">
        <v>0.19520000000000001</v>
      </c>
      <c r="U325" s="5">
        <v>6.0199999999999997E-2</v>
      </c>
      <c r="V325" s="5">
        <v>0.74460000000000004</v>
      </c>
      <c r="W325" s="1" t="s">
        <v>1717</v>
      </c>
      <c r="X325" s="5">
        <v>5.1999999999999998E-3</v>
      </c>
      <c r="Y325" s="1" t="s">
        <v>404</v>
      </c>
    </row>
    <row r="326" spans="1:25" x14ac:dyDescent="0.35">
      <c r="A326" s="1" t="s">
        <v>2041</v>
      </c>
      <c r="B326" s="37">
        <v>2014</v>
      </c>
      <c r="C326" s="1" t="s">
        <v>287</v>
      </c>
      <c r="D326" s="1" t="s">
        <v>760</v>
      </c>
      <c r="E326" s="1" t="s">
        <v>761</v>
      </c>
      <c r="F326" s="1" t="s">
        <v>748</v>
      </c>
      <c r="G326" s="1" t="s">
        <v>751</v>
      </c>
      <c r="H326" s="1" t="s">
        <v>749</v>
      </c>
      <c r="I326" s="1" t="s">
        <v>750</v>
      </c>
      <c r="J326" s="1" t="s">
        <v>752</v>
      </c>
      <c r="K326" s="2">
        <v>1394.3430000000001</v>
      </c>
      <c r="L326" s="1" t="s">
        <v>1710</v>
      </c>
      <c r="M326" s="2">
        <v>22218</v>
      </c>
      <c r="N326" s="1">
        <v>15.93</v>
      </c>
      <c r="O326" s="1" t="s">
        <v>286</v>
      </c>
      <c r="P326" s="1" t="s">
        <v>1712</v>
      </c>
      <c r="Q326" s="1" t="s">
        <v>257</v>
      </c>
      <c r="R326" s="1" t="s">
        <v>265</v>
      </c>
      <c r="S326" s="1" t="s">
        <v>1723</v>
      </c>
      <c r="T326" s="1" t="s">
        <v>1723</v>
      </c>
      <c r="U326" s="1" t="s">
        <v>1723</v>
      </c>
      <c r="V326" s="1" t="s">
        <v>1723</v>
      </c>
      <c r="W326" s="1" t="s">
        <v>1723</v>
      </c>
      <c r="X326" s="1" t="s">
        <v>1723</v>
      </c>
      <c r="Y326" s="1" t="s">
        <v>404</v>
      </c>
    </row>
    <row r="327" spans="1:25" x14ac:dyDescent="0.35">
      <c r="A327" s="1" t="s">
        <v>2042</v>
      </c>
      <c r="B327" s="37">
        <v>2015</v>
      </c>
      <c r="C327" s="1" t="s">
        <v>287</v>
      </c>
      <c r="D327" s="1" t="s">
        <v>762</v>
      </c>
      <c r="E327" s="1" t="s">
        <v>763</v>
      </c>
      <c r="F327" s="1" t="s">
        <v>748</v>
      </c>
      <c r="G327" s="1" t="s">
        <v>751</v>
      </c>
      <c r="H327" s="1" t="s">
        <v>749</v>
      </c>
      <c r="I327" s="1" t="s">
        <v>1715</v>
      </c>
      <c r="J327" s="1" t="s">
        <v>752</v>
      </c>
      <c r="K327" s="2">
        <v>1394.3430000000001</v>
      </c>
      <c r="L327" s="1" t="s">
        <v>1710</v>
      </c>
      <c r="M327" s="2">
        <v>22218</v>
      </c>
      <c r="N327" s="1">
        <v>15.93</v>
      </c>
      <c r="O327" s="1" t="s">
        <v>286</v>
      </c>
      <c r="P327" s="1" t="s">
        <v>1712</v>
      </c>
      <c r="Q327" s="1" t="s">
        <v>257</v>
      </c>
      <c r="R327" s="1" t="s">
        <v>265</v>
      </c>
      <c r="S327" s="1" t="s">
        <v>1723</v>
      </c>
      <c r="T327" s="1" t="s">
        <v>1723</v>
      </c>
      <c r="U327" s="1" t="s">
        <v>1723</v>
      </c>
      <c r="V327" s="1" t="s">
        <v>1723</v>
      </c>
      <c r="W327" s="1" t="s">
        <v>1723</v>
      </c>
      <c r="X327" s="1" t="s">
        <v>1723</v>
      </c>
      <c r="Y327" s="1" t="s">
        <v>404</v>
      </c>
    </row>
    <row r="328" spans="1:25" x14ac:dyDescent="0.35">
      <c r="A328" s="1" t="s">
        <v>2043</v>
      </c>
      <c r="B328" s="37">
        <v>2016</v>
      </c>
      <c r="C328" s="1" t="s">
        <v>287</v>
      </c>
      <c r="D328" s="1" t="s">
        <v>762</v>
      </c>
      <c r="E328" s="1" t="s">
        <v>763</v>
      </c>
      <c r="F328" s="1" t="s">
        <v>748</v>
      </c>
      <c r="G328" s="1" t="s">
        <v>751</v>
      </c>
      <c r="H328" s="1" t="s">
        <v>749</v>
      </c>
      <c r="I328" s="1" t="s">
        <v>758</v>
      </c>
      <c r="J328" s="1" t="s">
        <v>752</v>
      </c>
      <c r="K328" s="2">
        <v>1358.056</v>
      </c>
      <c r="L328" s="1" t="s">
        <v>1710</v>
      </c>
      <c r="M328" s="2">
        <v>22218</v>
      </c>
      <c r="N328" s="1">
        <v>16.36</v>
      </c>
      <c r="O328" s="1" t="s">
        <v>286</v>
      </c>
      <c r="P328" s="1" t="s">
        <v>1712</v>
      </c>
      <c r="Q328" s="1" t="s">
        <v>257</v>
      </c>
      <c r="R328" s="1" t="s">
        <v>265</v>
      </c>
      <c r="S328" s="1" t="s">
        <v>1723</v>
      </c>
      <c r="T328" s="1" t="s">
        <v>1723</v>
      </c>
      <c r="U328" s="1" t="s">
        <v>1723</v>
      </c>
      <c r="V328" s="1" t="s">
        <v>1723</v>
      </c>
      <c r="W328" s="1" t="s">
        <v>1723</v>
      </c>
      <c r="X328" s="1" t="s">
        <v>1723</v>
      </c>
      <c r="Y328" s="1" t="s">
        <v>404</v>
      </c>
    </row>
    <row r="329" spans="1:25" x14ac:dyDescent="0.35">
      <c r="A329" s="1" t="s">
        <v>2044</v>
      </c>
      <c r="B329" s="37">
        <v>2013</v>
      </c>
      <c r="C329" s="1" t="s">
        <v>266</v>
      </c>
      <c r="D329" s="1" t="s">
        <v>764</v>
      </c>
      <c r="E329" s="1" t="s">
        <v>276</v>
      </c>
      <c r="F329" s="1" t="s">
        <v>748</v>
      </c>
      <c r="G329" s="1" t="s">
        <v>751</v>
      </c>
      <c r="H329" s="1" t="s">
        <v>749</v>
      </c>
      <c r="I329" s="1" t="s">
        <v>750</v>
      </c>
      <c r="J329" s="1" t="s">
        <v>752</v>
      </c>
      <c r="K329" s="2">
        <v>1539.039</v>
      </c>
      <c r="L329" s="1" t="s">
        <v>1710</v>
      </c>
      <c r="M329" s="2">
        <v>28011</v>
      </c>
      <c r="N329" s="1">
        <v>18.2</v>
      </c>
      <c r="O329" s="1" t="s">
        <v>286</v>
      </c>
      <c r="P329" s="1" t="s">
        <v>1712</v>
      </c>
      <c r="Q329" s="1" t="s">
        <v>257</v>
      </c>
      <c r="R329" s="1" t="s">
        <v>265</v>
      </c>
      <c r="S329" s="1" t="s">
        <v>266</v>
      </c>
      <c r="T329" s="5">
        <v>0.2054</v>
      </c>
      <c r="U329" s="5">
        <v>6.3299999999999995E-2</v>
      </c>
      <c r="V329" s="5">
        <v>0.73119999999999996</v>
      </c>
      <c r="W329" s="1" t="s">
        <v>1717</v>
      </c>
      <c r="X329" s="5">
        <v>3.7000000000000002E-3</v>
      </c>
      <c r="Y329" s="1" t="s">
        <v>404</v>
      </c>
    </row>
    <row r="330" spans="1:25" x14ac:dyDescent="0.35">
      <c r="A330" s="1" t="s">
        <v>2045</v>
      </c>
      <c r="B330" s="37">
        <v>2014</v>
      </c>
      <c r="C330" s="1" t="s">
        <v>287</v>
      </c>
      <c r="D330" s="1" t="s">
        <v>765</v>
      </c>
      <c r="E330" s="1" t="s">
        <v>766</v>
      </c>
      <c r="F330" s="1" t="s">
        <v>748</v>
      </c>
      <c r="G330" s="1" t="s">
        <v>751</v>
      </c>
      <c r="H330" s="1" t="s">
        <v>749</v>
      </c>
      <c r="I330" s="1" t="s">
        <v>750</v>
      </c>
      <c r="J330" s="1" t="s">
        <v>752</v>
      </c>
      <c r="K330" s="2">
        <v>1539.039</v>
      </c>
      <c r="L330" s="1" t="s">
        <v>1710</v>
      </c>
      <c r="M330" s="2">
        <v>28011</v>
      </c>
      <c r="N330" s="1">
        <v>18.2</v>
      </c>
      <c r="O330" s="1" t="s">
        <v>286</v>
      </c>
      <c r="P330" s="1" t="s">
        <v>1712</v>
      </c>
      <c r="Q330" s="1" t="s">
        <v>257</v>
      </c>
      <c r="R330" s="1" t="s">
        <v>265</v>
      </c>
      <c r="S330" s="1" t="s">
        <v>1723</v>
      </c>
      <c r="T330" s="1" t="s">
        <v>1723</v>
      </c>
      <c r="U330" s="1" t="s">
        <v>1723</v>
      </c>
      <c r="V330" s="1" t="s">
        <v>1723</v>
      </c>
      <c r="W330" s="1" t="s">
        <v>1723</v>
      </c>
      <c r="X330" s="1" t="s">
        <v>1723</v>
      </c>
      <c r="Y330" s="1" t="s">
        <v>404</v>
      </c>
    </row>
    <row r="331" spans="1:25" x14ac:dyDescent="0.35">
      <c r="A331" s="1" t="s">
        <v>2046</v>
      </c>
      <c r="B331" s="37">
        <v>2015</v>
      </c>
      <c r="C331" s="1" t="s">
        <v>287</v>
      </c>
      <c r="D331" s="1" t="s">
        <v>767</v>
      </c>
      <c r="E331" s="1" t="s">
        <v>768</v>
      </c>
      <c r="F331" s="1" t="s">
        <v>748</v>
      </c>
      <c r="G331" s="1" t="s">
        <v>751</v>
      </c>
      <c r="H331" s="1" t="s">
        <v>749</v>
      </c>
      <c r="I331" s="1" t="s">
        <v>1715</v>
      </c>
      <c r="J331" s="1" t="s">
        <v>752</v>
      </c>
      <c r="K331" s="2">
        <v>1539.039</v>
      </c>
      <c r="L331" s="1" t="s">
        <v>1710</v>
      </c>
      <c r="M331" s="2">
        <v>28011</v>
      </c>
      <c r="N331" s="1">
        <v>18.2</v>
      </c>
      <c r="O331" s="1" t="s">
        <v>286</v>
      </c>
      <c r="P331" s="1" t="s">
        <v>1712</v>
      </c>
      <c r="Q331" s="1" t="s">
        <v>257</v>
      </c>
      <c r="R331" s="1" t="s">
        <v>265</v>
      </c>
      <c r="S331" s="1" t="s">
        <v>1723</v>
      </c>
      <c r="T331" s="1" t="s">
        <v>1723</v>
      </c>
      <c r="U331" s="1" t="s">
        <v>1723</v>
      </c>
      <c r="V331" s="1" t="s">
        <v>1723</v>
      </c>
      <c r="W331" s="1" t="s">
        <v>1723</v>
      </c>
      <c r="X331" s="1" t="s">
        <v>1723</v>
      </c>
      <c r="Y331" s="1" t="s">
        <v>404</v>
      </c>
    </row>
    <row r="332" spans="1:25" x14ac:dyDescent="0.35">
      <c r="A332" s="1" t="s">
        <v>2047</v>
      </c>
      <c r="B332" s="37">
        <v>2016</v>
      </c>
      <c r="C332" s="1" t="s">
        <v>287</v>
      </c>
      <c r="D332" s="1" t="s">
        <v>767</v>
      </c>
      <c r="E332" s="1" t="s">
        <v>768</v>
      </c>
      <c r="F332" s="1" t="s">
        <v>748</v>
      </c>
      <c r="G332" s="1" t="s">
        <v>751</v>
      </c>
      <c r="H332" s="1" t="s">
        <v>749</v>
      </c>
      <c r="I332" s="1" t="s">
        <v>758</v>
      </c>
      <c r="J332" s="1" t="s">
        <v>752</v>
      </c>
      <c r="K332" s="2">
        <v>1539.039</v>
      </c>
      <c r="L332" s="1" t="s">
        <v>1710</v>
      </c>
      <c r="M332" s="2">
        <v>28011</v>
      </c>
      <c r="N332" s="1">
        <v>18.2</v>
      </c>
      <c r="O332" s="1" t="s">
        <v>286</v>
      </c>
      <c r="P332" s="1" t="s">
        <v>1712</v>
      </c>
      <c r="Q332" s="1" t="s">
        <v>257</v>
      </c>
      <c r="R332" s="1" t="s">
        <v>265</v>
      </c>
      <c r="S332" s="1" t="s">
        <v>1723</v>
      </c>
      <c r="T332" s="1" t="s">
        <v>1723</v>
      </c>
      <c r="U332" s="1" t="s">
        <v>1723</v>
      </c>
      <c r="V332" s="1" t="s">
        <v>1723</v>
      </c>
      <c r="W332" s="1" t="s">
        <v>1723</v>
      </c>
      <c r="X332" s="1" t="s">
        <v>1723</v>
      </c>
      <c r="Y332" s="1" t="s">
        <v>404</v>
      </c>
    </row>
    <row r="333" spans="1:25" x14ac:dyDescent="0.35">
      <c r="A333" s="1" t="s">
        <v>2048</v>
      </c>
      <c r="B333" s="37">
        <v>2013</v>
      </c>
      <c r="C333" s="1" t="s">
        <v>266</v>
      </c>
      <c r="D333" s="1" t="s">
        <v>769</v>
      </c>
      <c r="E333" s="1" t="s">
        <v>276</v>
      </c>
      <c r="F333" s="1" t="s">
        <v>748</v>
      </c>
      <c r="G333" s="1" t="s">
        <v>751</v>
      </c>
      <c r="H333" s="1" t="s">
        <v>749</v>
      </c>
      <c r="I333" s="1" t="s">
        <v>750</v>
      </c>
      <c r="J333" s="1" t="s">
        <v>752</v>
      </c>
      <c r="K333" s="2">
        <v>1460.114</v>
      </c>
      <c r="L333" s="1" t="s">
        <v>1710</v>
      </c>
      <c r="M333" s="2">
        <v>30647</v>
      </c>
      <c r="N333" s="1">
        <v>20.99</v>
      </c>
      <c r="O333" s="1" t="s">
        <v>286</v>
      </c>
      <c r="P333" s="1" t="s">
        <v>1712</v>
      </c>
      <c r="Q333" s="1" t="s">
        <v>257</v>
      </c>
      <c r="R333" s="1" t="s">
        <v>265</v>
      </c>
      <c r="S333" s="1" t="s">
        <v>266</v>
      </c>
      <c r="T333" s="5">
        <v>0.15679999999999999</v>
      </c>
      <c r="U333" s="5">
        <v>4.8399999999999999E-2</v>
      </c>
      <c r="V333" s="5">
        <v>0.79479999999999995</v>
      </c>
      <c r="W333" s="1" t="s">
        <v>1717</v>
      </c>
      <c r="X333" s="5">
        <v>4.3E-3</v>
      </c>
      <c r="Y333" s="1" t="s">
        <v>404</v>
      </c>
    </row>
    <row r="334" spans="1:25" x14ac:dyDescent="0.35">
      <c r="A334" s="1" t="s">
        <v>2049</v>
      </c>
      <c r="B334" s="37">
        <v>2014</v>
      </c>
      <c r="C334" s="1" t="s">
        <v>287</v>
      </c>
      <c r="D334" s="1" t="s">
        <v>770</v>
      </c>
      <c r="E334" s="1" t="s">
        <v>17</v>
      </c>
      <c r="F334" s="1" t="s">
        <v>748</v>
      </c>
      <c r="G334" s="1" t="s">
        <v>751</v>
      </c>
      <c r="H334" s="1" t="s">
        <v>749</v>
      </c>
      <c r="I334" s="1" t="s">
        <v>750</v>
      </c>
      <c r="J334" s="1" t="s">
        <v>752</v>
      </c>
      <c r="K334" s="2">
        <v>1539.039</v>
      </c>
      <c r="L334" s="1" t="s">
        <v>1710</v>
      </c>
      <c r="M334" s="2">
        <v>34694</v>
      </c>
      <c r="N334" s="1">
        <v>22.54</v>
      </c>
      <c r="O334" s="1" t="s">
        <v>1711</v>
      </c>
      <c r="P334" s="1" t="s">
        <v>1712</v>
      </c>
      <c r="Q334" s="1" t="s">
        <v>257</v>
      </c>
      <c r="R334" s="1" t="s">
        <v>265</v>
      </c>
      <c r="S334" s="1" t="s">
        <v>1723</v>
      </c>
      <c r="T334" s="1" t="s">
        <v>1723</v>
      </c>
      <c r="U334" s="1" t="s">
        <v>1723</v>
      </c>
      <c r="V334" s="1" t="s">
        <v>1723</v>
      </c>
      <c r="W334" s="1" t="s">
        <v>1723</v>
      </c>
      <c r="X334" s="1" t="s">
        <v>1723</v>
      </c>
      <c r="Y334" s="1" t="s">
        <v>581</v>
      </c>
    </row>
    <row r="335" spans="1:25" x14ac:dyDescent="0.35">
      <c r="A335" s="1" t="s">
        <v>2050</v>
      </c>
      <c r="B335" s="37">
        <v>2015</v>
      </c>
      <c r="C335" s="1" t="s">
        <v>287</v>
      </c>
      <c r="D335" s="1" t="s">
        <v>771</v>
      </c>
      <c r="E335" s="1" t="s">
        <v>17</v>
      </c>
      <c r="F335" s="1" t="s">
        <v>748</v>
      </c>
      <c r="G335" s="1" t="s">
        <v>751</v>
      </c>
      <c r="H335" s="1" t="s">
        <v>749</v>
      </c>
      <c r="I335" s="1" t="s">
        <v>1715</v>
      </c>
      <c r="J335" s="1" t="s">
        <v>752</v>
      </c>
      <c r="K335" s="2">
        <v>1539.039</v>
      </c>
      <c r="L335" s="1" t="s">
        <v>1710</v>
      </c>
      <c r="M335" s="2">
        <v>33683</v>
      </c>
      <c r="N335" s="1">
        <v>21.89</v>
      </c>
      <c r="O335" s="1" t="s">
        <v>1711</v>
      </c>
      <c r="P335" s="1" t="s">
        <v>1712</v>
      </c>
      <c r="Q335" s="1" t="s">
        <v>257</v>
      </c>
      <c r="R335" s="1" t="s">
        <v>265</v>
      </c>
      <c r="S335" s="1" t="s">
        <v>1723</v>
      </c>
      <c r="T335" s="1" t="s">
        <v>1723</v>
      </c>
      <c r="U335" s="1" t="s">
        <v>1723</v>
      </c>
      <c r="V335" s="1" t="s">
        <v>1723</v>
      </c>
      <c r="W335" s="1" t="s">
        <v>1723</v>
      </c>
      <c r="X335" s="1" t="s">
        <v>1723</v>
      </c>
      <c r="Y335" s="1" t="s">
        <v>581</v>
      </c>
    </row>
    <row r="336" spans="1:25" x14ac:dyDescent="0.35">
      <c r="A336" s="1" t="s">
        <v>2051</v>
      </c>
      <c r="B336" s="37">
        <v>2014</v>
      </c>
      <c r="C336" s="1" t="s">
        <v>287</v>
      </c>
      <c r="D336" s="1" t="s">
        <v>772</v>
      </c>
      <c r="E336" s="1" t="s">
        <v>773</v>
      </c>
      <c r="F336" s="1" t="s">
        <v>748</v>
      </c>
      <c r="G336" s="1" t="s">
        <v>751</v>
      </c>
      <c r="H336" s="1" t="s">
        <v>749</v>
      </c>
      <c r="I336" s="1" t="s">
        <v>750</v>
      </c>
      <c r="J336" s="1" t="s">
        <v>752</v>
      </c>
      <c r="K336" s="2">
        <v>929.86440000000005</v>
      </c>
      <c r="L336" s="1" t="s">
        <v>1710</v>
      </c>
      <c r="M336" s="2">
        <v>21488</v>
      </c>
      <c r="N336" s="1">
        <v>23.11</v>
      </c>
      <c r="O336" s="1" t="s">
        <v>286</v>
      </c>
      <c r="P336" s="1" t="s">
        <v>1712</v>
      </c>
      <c r="Q336" s="1" t="s">
        <v>257</v>
      </c>
      <c r="R336" s="1" t="s">
        <v>265</v>
      </c>
      <c r="S336" s="1" t="s">
        <v>1723</v>
      </c>
      <c r="T336" s="1" t="s">
        <v>1723</v>
      </c>
      <c r="U336" s="1" t="s">
        <v>1723</v>
      </c>
      <c r="V336" s="1" t="s">
        <v>1723</v>
      </c>
      <c r="W336" s="1" t="s">
        <v>1723</v>
      </c>
      <c r="X336" s="1" t="s">
        <v>1723</v>
      </c>
      <c r="Y336" s="1" t="s">
        <v>404</v>
      </c>
    </row>
    <row r="337" spans="1:25" x14ac:dyDescent="0.35">
      <c r="A337" s="1" t="s">
        <v>2052</v>
      </c>
      <c r="B337" s="37">
        <v>2015</v>
      </c>
      <c r="C337" s="1" t="s">
        <v>287</v>
      </c>
      <c r="D337" s="1" t="s">
        <v>774</v>
      </c>
      <c r="E337" s="1" t="s">
        <v>775</v>
      </c>
      <c r="F337" s="1" t="s">
        <v>748</v>
      </c>
      <c r="G337" s="1" t="s">
        <v>751</v>
      </c>
      <c r="H337" s="1" t="s">
        <v>749</v>
      </c>
      <c r="I337" s="1" t="s">
        <v>1715</v>
      </c>
      <c r="J337" s="1" t="s">
        <v>752</v>
      </c>
      <c r="K337" s="2">
        <v>929.86440000000005</v>
      </c>
      <c r="L337" s="1" t="s">
        <v>1710</v>
      </c>
      <c r="M337" s="2">
        <v>21488</v>
      </c>
      <c r="N337" s="1">
        <v>23.11</v>
      </c>
      <c r="O337" s="1" t="s">
        <v>286</v>
      </c>
      <c r="P337" s="1" t="s">
        <v>1712</v>
      </c>
      <c r="Q337" s="1" t="s">
        <v>257</v>
      </c>
      <c r="R337" s="1" t="s">
        <v>265</v>
      </c>
      <c r="S337" s="1" t="s">
        <v>1723</v>
      </c>
      <c r="T337" s="1" t="s">
        <v>1723</v>
      </c>
      <c r="U337" s="1" t="s">
        <v>1723</v>
      </c>
      <c r="V337" s="1" t="s">
        <v>1723</v>
      </c>
      <c r="W337" s="1" t="s">
        <v>1723</v>
      </c>
      <c r="X337" s="1" t="s">
        <v>1723</v>
      </c>
      <c r="Y337" s="1" t="s">
        <v>404</v>
      </c>
    </row>
    <row r="338" spans="1:25" x14ac:dyDescent="0.35">
      <c r="A338" s="1" t="s">
        <v>2053</v>
      </c>
      <c r="B338" s="37">
        <v>2016</v>
      </c>
      <c r="C338" s="1" t="s">
        <v>287</v>
      </c>
      <c r="D338" s="1" t="s">
        <v>774</v>
      </c>
      <c r="E338" s="1" t="s">
        <v>776</v>
      </c>
      <c r="F338" s="1" t="s">
        <v>748</v>
      </c>
      <c r="G338" s="1" t="s">
        <v>751</v>
      </c>
      <c r="H338" s="1" t="s">
        <v>749</v>
      </c>
      <c r="I338" s="1" t="s">
        <v>758</v>
      </c>
      <c r="J338" s="1" t="s">
        <v>752</v>
      </c>
      <c r="K338" s="2">
        <v>929.86440000000005</v>
      </c>
      <c r="L338" s="1" t="s">
        <v>1710</v>
      </c>
      <c r="M338" s="2">
        <v>21488</v>
      </c>
      <c r="N338" s="1">
        <v>23.11</v>
      </c>
      <c r="O338" s="1" t="s">
        <v>286</v>
      </c>
      <c r="P338" s="1" t="s">
        <v>1712</v>
      </c>
      <c r="Q338" s="1" t="s">
        <v>257</v>
      </c>
      <c r="R338" s="1" t="s">
        <v>265</v>
      </c>
      <c r="S338" s="1" t="s">
        <v>1723</v>
      </c>
      <c r="T338" s="1" t="s">
        <v>1723</v>
      </c>
      <c r="U338" s="1" t="s">
        <v>1723</v>
      </c>
      <c r="V338" s="1" t="s">
        <v>1723</v>
      </c>
      <c r="W338" s="1" t="s">
        <v>1723</v>
      </c>
      <c r="X338" s="1" t="s">
        <v>1723</v>
      </c>
      <c r="Y338" s="1" t="s">
        <v>404</v>
      </c>
    </row>
    <row r="339" spans="1:25" x14ac:dyDescent="0.35">
      <c r="A339" s="1" t="s">
        <v>2054</v>
      </c>
      <c r="B339" s="37">
        <v>2014</v>
      </c>
      <c r="C339" s="1" t="s">
        <v>287</v>
      </c>
      <c r="D339" s="1" t="s">
        <v>777</v>
      </c>
      <c r="E339" s="1" t="s">
        <v>778</v>
      </c>
      <c r="F339" s="1" t="s">
        <v>748</v>
      </c>
      <c r="G339" s="1" t="s">
        <v>751</v>
      </c>
      <c r="H339" s="1" t="s">
        <v>749</v>
      </c>
      <c r="I339" s="1" t="s">
        <v>750</v>
      </c>
      <c r="J339" s="1" t="s">
        <v>752</v>
      </c>
      <c r="K339" s="2">
        <v>1895.1089999999999</v>
      </c>
      <c r="L339" s="1" t="s">
        <v>1710</v>
      </c>
      <c r="M339" s="2">
        <v>37094</v>
      </c>
      <c r="N339" s="1">
        <v>19.57</v>
      </c>
      <c r="O339" s="1" t="s">
        <v>286</v>
      </c>
      <c r="P339" s="1" t="s">
        <v>1712</v>
      </c>
      <c r="Q339" s="1" t="s">
        <v>257</v>
      </c>
      <c r="R339" s="1" t="s">
        <v>265</v>
      </c>
      <c r="S339" s="1" t="s">
        <v>1723</v>
      </c>
      <c r="T339" s="1" t="s">
        <v>1723</v>
      </c>
      <c r="U339" s="1" t="s">
        <v>1723</v>
      </c>
      <c r="V339" s="1" t="s">
        <v>1723</v>
      </c>
      <c r="W339" s="1" t="s">
        <v>1723</v>
      </c>
      <c r="X339" s="1" t="s">
        <v>1723</v>
      </c>
      <c r="Y339" s="1" t="s">
        <v>404</v>
      </c>
    </row>
    <row r="340" spans="1:25" x14ac:dyDescent="0.35">
      <c r="A340" s="1" t="s">
        <v>2055</v>
      </c>
      <c r="B340" s="37">
        <v>2015</v>
      </c>
      <c r="C340" s="1" t="s">
        <v>287</v>
      </c>
      <c r="D340" s="1" t="s">
        <v>777</v>
      </c>
      <c r="E340" s="1" t="s">
        <v>779</v>
      </c>
      <c r="F340" s="1" t="s">
        <v>748</v>
      </c>
      <c r="G340" s="1" t="s">
        <v>751</v>
      </c>
      <c r="H340" s="1" t="s">
        <v>749</v>
      </c>
      <c r="I340" s="1" t="s">
        <v>1715</v>
      </c>
      <c r="J340" s="1" t="s">
        <v>752</v>
      </c>
      <c r="K340" s="2">
        <v>1895.1089999999999</v>
      </c>
      <c r="L340" s="1" t="s">
        <v>1710</v>
      </c>
      <c r="M340" s="2">
        <v>37094</v>
      </c>
      <c r="N340" s="1">
        <v>19.57</v>
      </c>
      <c r="O340" s="1" t="s">
        <v>286</v>
      </c>
      <c r="P340" s="1" t="s">
        <v>1712</v>
      </c>
      <c r="Q340" s="1" t="s">
        <v>257</v>
      </c>
      <c r="R340" s="1" t="s">
        <v>265</v>
      </c>
      <c r="S340" s="1" t="s">
        <v>1723</v>
      </c>
      <c r="T340" s="1" t="s">
        <v>1723</v>
      </c>
      <c r="U340" s="1" t="s">
        <v>1723</v>
      </c>
      <c r="V340" s="1" t="s">
        <v>1723</v>
      </c>
      <c r="W340" s="1" t="s">
        <v>1723</v>
      </c>
      <c r="X340" s="1" t="s">
        <v>1723</v>
      </c>
      <c r="Y340" s="1" t="s">
        <v>404</v>
      </c>
    </row>
    <row r="341" spans="1:25" x14ac:dyDescent="0.35">
      <c r="A341" s="1" t="s">
        <v>2056</v>
      </c>
      <c r="B341" s="37">
        <v>2016</v>
      </c>
      <c r="C341" s="1" t="s">
        <v>287</v>
      </c>
      <c r="D341" s="1" t="s">
        <v>777</v>
      </c>
      <c r="E341" s="1" t="s">
        <v>779</v>
      </c>
      <c r="F341" s="1" t="s">
        <v>748</v>
      </c>
      <c r="G341" s="1" t="s">
        <v>751</v>
      </c>
      <c r="H341" s="1" t="s">
        <v>749</v>
      </c>
      <c r="I341" s="1" t="s">
        <v>758</v>
      </c>
      <c r="J341" s="1" t="s">
        <v>752</v>
      </c>
      <c r="K341" s="2">
        <v>1895.1089999999999</v>
      </c>
      <c r="L341" s="1" t="s">
        <v>1710</v>
      </c>
      <c r="M341" s="2">
        <v>37094</v>
      </c>
      <c r="N341" s="1">
        <v>19.57</v>
      </c>
      <c r="O341" s="1" t="s">
        <v>286</v>
      </c>
      <c r="P341" s="1" t="s">
        <v>1712</v>
      </c>
      <c r="Q341" s="1" t="s">
        <v>257</v>
      </c>
      <c r="R341" s="1" t="s">
        <v>265</v>
      </c>
      <c r="S341" s="1" t="s">
        <v>1723</v>
      </c>
      <c r="T341" s="1" t="s">
        <v>1723</v>
      </c>
      <c r="U341" s="1" t="s">
        <v>1723</v>
      </c>
      <c r="V341" s="1" t="s">
        <v>1723</v>
      </c>
      <c r="W341" s="1" t="s">
        <v>1723</v>
      </c>
      <c r="X341" s="1" t="s">
        <v>1723</v>
      </c>
      <c r="Y341" s="1" t="s">
        <v>404</v>
      </c>
    </row>
    <row r="342" spans="1:25" x14ac:dyDescent="0.35">
      <c r="A342" s="1" t="s">
        <v>2057</v>
      </c>
      <c r="B342" s="37">
        <v>2014</v>
      </c>
      <c r="C342" s="1" t="s">
        <v>287</v>
      </c>
      <c r="D342" s="1" t="s">
        <v>780</v>
      </c>
      <c r="E342" s="1" t="s">
        <v>781</v>
      </c>
      <c r="F342" s="1" t="s">
        <v>748</v>
      </c>
      <c r="G342" s="1" t="s">
        <v>751</v>
      </c>
      <c r="H342" s="1" t="s">
        <v>749</v>
      </c>
      <c r="I342" s="1" t="s">
        <v>750</v>
      </c>
      <c r="J342" s="1" t="s">
        <v>752</v>
      </c>
      <c r="K342" s="2">
        <v>1128</v>
      </c>
      <c r="L342" s="1" t="s">
        <v>1710</v>
      </c>
      <c r="M342" s="2">
        <v>28608</v>
      </c>
      <c r="N342" s="1">
        <v>25.36</v>
      </c>
      <c r="O342" s="1" t="s">
        <v>286</v>
      </c>
      <c r="P342" s="1" t="s">
        <v>1712</v>
      </c>
      <c r="Q342" s="1" t="s">
        <v>257</v>
      </c>
      <c r="R342" s="1" t="s">
        <v>265</v>
      </c>
      <c r="S342" s="1" t="s">
        <v>1723</v>
      </c>
      <c r="T342" s="1" t="s">
        <v>1723</v>
      </c>
      <c r="U342" s="1" t="s">
        <v>1723</v>
      </c>
      <c r="V342" s="1" t="s">
        <v>1723</v>
      </c>
      <c r="W342" s="1" t="s">
        <v>1723</v>
      </c>
      <c r="X342" s="1" t="s">
        <v>1723</v>
      </c>
      <c r="Y342" s="1" t="s">
        <v>404</v>
      </c>
    </row>
    <row r="343" spans="1:25" x14ac:dyDescent="0.35">
      <c r="A343" s="1" t="s">
        <v>2058</v>
      </c>
      <c r="B343" s="37">
        <v>2015</v>
      </c>
      <c r="C343" s="1" t="s">
        <v>287</v>
      </c>
      <c r="D343" s="1" t="s">
        <v>782</v>
      </c>
      <c r="E343" s="1" t="s">
        <v>783</v>
      </c>
      <c r="F343" s="1" t="s">
        <v>748</v>
      </c>
      <c r="G343" s="1" t="s">
        <v>751</v>
      </c>
      <c r="H343" s="1" t="s">
        <v>749</v>
      </c>
      <c r="I343" s="1" t="s">
        <v>1715</v>
      </c>
      <c r="J343" s="1" t="s">
        <v>752</v>
      </c>
      <c r="K343" s="2">
        <v>1128</v>
      </c>
      <c r="L343" s="1" t="s">
        <v>1710</v>
      </c>
      <c r="M343" s="2">
        <v>28608</v>
      </c>
      <c r="N343" s="1">
        <v>25.36</v>
      </c>
      <c r="O343" s="1" t="s">
        <v>286</v>
      </c>
      <c r="P343" s="1" t="s">
        <v>1712</v>
      </c>
      <c r="Q343" s="1" t="s">
        <v>257</v>
      </c>
      <c r="R343" s="1" t="s">
        <v>265</v>
      </c>
      <c r="S343" s="1" t="s">
        <v>1723</v>
      </c>
      <c r="T343" s="1" t="s">
        <v>1723</v>
      </c>
      <c r="U343" s="1" t="s">
        <v>1723</v>
      </c>
      <c r="V343" s="1" t="s">
        <v>1723</v>
      </c>
      <c r="W343" s="1" t="s">
        <v>1723</v>
      </c>
      <c r="X343" s="1" t="s">
        <v>1723</v>
      </c>
      <c r="Y343" s="1" t="s">
        <v>404</v>
      </c>
    </row>
    <row r="344" spans="1:25" x14ac:dyDescent="0.35">
      <c r="A344" s="1" t="s">
        <v>2059</v>
      </c>
      <c r="B344" s="37">
        <v>2016</v>
      </c>
      <c r="C344" s="1" t="s">
        <v>287</v>
      </c>
      <c r="D344" s="1" t="s">
        <v>782</v>
      </c>
      <c r="E344" s="1" t="s">
        <v>784</v>
      </c>
      <c r="F344" s="1" t="s">
        <v>748</v>
      </c>
      <c r="G344" s="1" t="s">
        <v>751</v>
      </c>
      <c r="H344" s="1" t="s">
        <v>749</v>
      </c>
      <c r="I344" s="1" t="s">
        <v>758</v>
      </c>
      <c r="J344" s="1" t="s">
        <v>752</v>
      </c>
      <c r="K344" s="2">
        <v>1128</v>
      </c>
      <c r="L344" s="1" t="s">
        <v>1710</v>
      </c>
      <c r="M344" s="2">
        <v>28608</v>
      </c>
      <c r="N344" s="1">
        <v>25.36</v>
      </c>
      <c r="O344" s="1" t="s">
        <v>286</v>
      </c>
      <c r="P344" s="1" t="s">
        <v>1712</v>
      </c>
      <c r="Q344" s="1" t="s">
        <v>257</v>
      </c>
      <c r="R344" s="1" t="s">
        <v>265</v>
      </c>
      <c r="S344" s="1" t="s">
        <v>1723</v>
      </c>
      <c r="T344" s="1" t="s">
        <v>1723</v>
      </c>
      <c r="U344" s="1" t="s">
        <v>1723</v>
      </c>
      <c r="V344" s="1" t="s">
        <v>1723</v>
      </c>
      <c r="W344" s="1" t="s">
        <v>1723</v>
      </c>
      <c r="X344" s="1" t="s">
        <v>1723</v>
      </c>
      <c r="Y344" s="1" t="s">
        <v>404</v>
      </c>
    </row>
    <row r="345" spans="1:25" x14ac:dyDescent="0.35">
      <c r="A345" s="1" t="s">
        <v>2060</v>
      </c>
      <c r="B345" s="37">
        <v>2016</v>
      </c>
      <c r="C345" s="1" t="s">
        <v>287</v>
      </c>
      <c r="D345" s="1" t="s">
        <v>785</v>
      </c>
      <c r="E345" s="1" t="s">
        <v>786</v>
      </c>
      <c r="F345" s="1" t="s">
        <v>748</v>
      </c>
      <c r="G345" s="1" t="s">
        <v>751</v>
      </c>
      <c r="H345" s="1" t="s">
        <v>749</v>
      </c>
      <c r="I345" s="1" t="s">
        <v>758</v>
      </c>
      <c r="J345" s="1" t="s">
        <v>752</v>
      </c>
      <c r="K345" s="2">
        <v>1185</v>
      </c>
      <c r="L345" s="1" t="s">
        <v>1710</v>
      </c>
      <c r="M345" s="2">
        <v>7550</v>
      </c>
      <c r="N345" s="1">
        <v>6.37</v>
      </c>
      <c r="O345" s="1" t="s">
        <v>286</v>
      </c>
      <c r="P345" s="1" t="s">
        <v>1712</v>
      </c>
      <c r="Q345" s="1" t="s">
        <v>257</v>
      </c>
      <c r="R345" s="1" t="s">
        <v>265</v>
      </c>
      <c r="S345" s="1" t="s">
        <v>1723</v>
      </c>
      <c r="T345" s="1" t="s">
        <v>1723</v>
      </c>
      <c r="U345" s="1" t="s">
        <v>1723</v>
      </c>
      <c r="V345" s="1" t="s">
        <v>1723</v>
      </c>
      <c r="W345" s="1" t="s">
        <v>1723</v>
      </c>
      <c r="X345" s="1" t="s">
        <v>1723</v>
      </c>
      <c r="Y345" s="1" t="s">
        <v>404</v>
      </c>
    </row>
    <row r="346" spans="1:25" x14ac:dyDescent="0.35">
      <c r="A346" s="1" t="s">
        <v>2061</v>
      </c>
      <c r="B346" s="37">
        <v>2013</v>
      </c>
      <c r="C346" s="1" t="s">
        <v>266</v>
      </c>
      <c r="D346" s="1" t="s">
        <v>790</v>
      </c>
      <c r="E346" s="1" t="s">
        <v>790</v>
      </c>
      <c r="F346" s="1" t="s">
        <v>787</v>
      </c>
      <c r="G346" s="1" t="s">
        <v>261</v>
      </c>
      <c r="H346" s="1" t="s">
        <v>788</v>
      </c>
      <c r="I346" s="1" t="s">
        <v>789</v>
      </c>
      <c r="J346" s="1" t="s">
        <v>274</v>
      </c>
      <c r="K346" s="2">
        <v>59</v>
      </c>
      <c r="L346" s="1" t="s">
        <v>1710</v>
      </c>
      <c r="M346" s="2">
        <v>15196.6</v>
      </c>
      <c r="N346" s="1">
        <v>257.57</v>
      </c>
      <c r="O346" s="1" t="s">
        <v>354</v>
      </c>
      <c r="P346" s="1" t="s">
        <v>1712</v>
      </c>
      <c r="Q346" s="1" t="s">
        <v>257</v>
      </c>
      <c r="R346" s="1" t="s">
        <v>277</v>
      </c>
      <c r="S346" s="1" t="s">
        <v>266</v>
      </c>
      <c r="T346" s="5">
        <v>2.9499999999999998E-2</v>
      </c>
      <c r="U346" s="5">
        <v>6.4000000000000003E-3</v>
      </c>
      <c r="V346" s="5">
        <v>0.96409999999999996</v>
      </c>
      <c r="W346" s="5">
        <v>5.8099999999999999E-2</v>
      </c>
      <c r="X346" s="5">
        <v>0.6371</v>
      </c>
      <c r="Y346" s="1" t="s">
        <v>404</v>
      </c>
    </row>
    <row r="347" spans="1:25" x14ac:dyDescent="0.35">
      <c r="A347" s="1" t="s">
        <v>2062</v>
      </c>
      <c r="B347" s="37">
        <v>2014</v>
      </c>
      <c r="C347" s="1" t="s">
        <v>266</v>
      </c>
      <c r="D347" s="1" t="s">
        <v>791</v>
      </c>
      <c r="E347" s="1" t="s">
        <v>792</v>
      </c>
      <c r="F347" s="1" t="s">
        <v>787</v>
      </c>
      <c r="G347" s="1" t="s">
        <v>261</v>
      </c>
      <c r="H347" s="1" t="s">
        <v>788</v>
      </c>
      <c r="I347" s="1" t="s">
        <v>789</v>
      </c>
      <c r="J347" s="1" t="s">
        <v>274</v>
      </c>
      <c r="K347" s="2">
        <v>59</v>
      </c>
      <c r="L347" s="1" t="s">
        <v>1710</v>
      </c>
      <c r="M347" s="2">
        <v>40215</v>
      </c>
      <c r="N347" s="1">
        <v>681.61</v>
      </c>
      <c r="O347" s="1" t="s">
        <v>354</v>
      </c>
      <c r="P347" s="1" t="s">
        <v>1712</v>
      </c>
      <c r="Q347" s="1" t="s">
        <v>257</v>
      </c>
      <c r="R347" s="1" t="s">
        <v>277</v>
      </c>
      <c r="S347" s="1" t="s">
        <v>266</v>
      </c>
      <c r="T347" s="5">
        <v>1.41E-2</v>
      </c>
      <c r="U347" s="5">
        <v>3.0000000000000001E-3</v>
      </c>
      <c r="V347" s="5">
        <v>0.98280000000000001</v>
      </c>
      <c r="W347" s="5">
        <v>2.7799999999999998E-2</v>
      </c>
      <c r="X347" s="5">
        <v>0.16650000000000001</v>
      </c>
      <c r="Y347" s="1" t="s">
        <v>404</v>
      </c>
    </row>
    <row r="348" spans="1:25" x14ac:dyDescent="0.35">
      <c r="A348" s="1" t="s">
        <v>2063</v>
      </c>
      <c r="B348" s="37">
        <v>2013</v>
      </c>
      <c r="C348" s="1" t="s">
        <v>266</v>
      </c>
      <c r="D348" s="1" t="s">
        <v>793</v>
      </c>
      <c r="E348" s="1" t="s">
        <v>276</v>
      </c>
      <c r="F348" s="1" t="s">
        <v>787</v>
      </c>
      <c r="G348" s="1" t="s">
        <v>261</v>
      </c>
      <c r="H348" s="1" t="s">
        <v>788</v>
      </c>
      <c r="I348" s="1" t="s">
        <v>789</v>
      </c>
      <c r="J348" s="1" t="s">
        <v>274</v>
      </c>
      <c r="K348" s="2">
        <v>25.9</v>
      </c>
      <c r="L348" s="1" t="s">
        <v>1710</v>
      </c>
      <c r="M348" s="2">
        <v>17074.400000000001</v>
      </c>
      <c r="N348" s="1">
        <v>659.24</v>
      </c>
      <c r="O348" s="1" t="s">
        <v>354</v>
      </c>
      <c r="P348" s="1" t="s">
        <v>1712</v>
      </c>
      <c r="Q348" s="1" t="s">
        <v>257</v>
      </c>
      <c r="R348" s="1" t="s">
        <v>277</v>
      </c>
      <c r="S348" s="1" t="s">
        <v>266</v>
      </c>
      <c r="T348" s="5">
        <v>4.07E-2</v>
      </c>
      <c r="U348" s="5">
        <v>8.8000000000000005E-3</v>
      </c>
      <c r="V348" s="5">
        <v>0.95050000000000001</v>
      </c>
      <c r="W348" s="5">
        <v>5.8599999999999999E-2</v>
      </c>
      <c r="X348" s="5">
        <v>0.65169999999999995</v>
      </c>
      <c r="Y348" s="1" t="s">
        <v>404</v>
      </c>
    </row>
    <row r="349" spans="1:25" x14ac:dyDescent="0.35">
      <c r="A349" s="1" t="s">
        <v>2064</v>
      </c>
      <c r="B349" s="37">
        <v>2013</v>
      </c>
      <c r="C349" s="1" t="s">
        <v>266</v>
      </c>
      <c r="D349" s="1" t="s">
        <v>796</v>
      </c>
      <c r="E349" s="1" t="s">
        <v>797</v>
      </c>
      <c r="F349" s="1" t="s">
        <v>794</v>
      </c>
      <c r="G349" s="1" t="s">
        <v>391</v>
      </c>
      <c r="H349" s="1" t="s">
        <v>272</v>
      </c>
      <c r="I349" s="1" t="s">
        <v>795</v>
      </c>
      <c r="J349" s="1" t="s">
        <v>274</v>
      </c>
      <c r="K349" s="2">
        <v>90</v>
      </c>
      <c r="L349" s="1" t="s">
        <v>1710</v>
      </c>
      <c r="M349" s="2">
        <v>53057.5</v>
      </c>
      <c r="N349" s="1">
        <v>589.53</v>
      </c>
      <c r="O349" s="1" t="s">
        <v>286</v>
      </c>
      <c r="P349" s="5">
        <v>0.56999999999999995</v>
      </c>
      <c r="Q349" s="1" t="s">
        <v>2676</v>
      </c>
      <c r="R349" s="1" t="s">
        <v>362</v>
      </c>
      <c r="S349" s="1" t="s">
        <v>266</v>
      </c>
      <c r="T349" s="5">
        <v>1E-4</v>
      </c>
      <c r="U349" s="5">
        <v>0</v>
      </c>
      <c r="V349" s="5">
        <v>0.99990000000000001</v>
      </c>
      <c r="W349" s="1" t="s">
        <v>1717</v>
      </c>
      <c r="X349" s="1" t="s">
        <v>1713</v>
      </c>
      <c r="Y349" s="1" t="s">
        <v>715</v>
      </c>
    </row>
    <row r="350" spans="1:25" x14ac:dyDescent="0.35">
      <c r="A350" s="1" t="s">
        <v>2065</v>
      </c>
      <c r="B350" s="37">
        <v>2014</v>
      </c>
      <c r="C350" s="1" t="s">
        <v>266</v>
      </c>
      <c r="D350" s="1" t="s">
        <v>796</v>
      </c>
      <c r="E350" s="1" t="s">
        <v>797</v>
      </c>
      <c r="F350" s="1" t="s">
        <v>794</v>
      </c>
      <c r="G350" s="1" t="s">
        <v>391</v>
      </c>
      <c r="H350" s="1" t="s">
        <v>272</v>
      </c>
      <c r="I350" s="1" t="s">
        <v>795</v>
      </c>
      <c r="J350" s="1" t="s">
        <v>274</v>
      </c>
      <c r="K350" s="2">
        <v>90</v>
      </c>
      <c r="L350" s="1" t="s">
        <v>1710</v>
      </c>
      <c r="M350" s="2">
        <v>87589.364669999995</v>
      </c>
      <c r="N350" s="1">
        <v>973.22</v>
      </c>
      <c r="O350" s="1" t="s">
        <v>354</v>
      </c>
      <c r="P350" s="1" t="s">
        <v>1712</v>
      </c>
      <c r="Q350" s="1" t="s">
        <v>257</v>
      </c>
      <c r="R350" s="1" t="s">
        <v>265</v>
      </c>
      <c r="S350" s="1" t="s">
        <v>266</v>
      </c>
      <c r="T350" s="5">
        <v>2.0000000000000001E-4</v>
      </c>
      <c r="U350" s="5">
        <v>0</v>
      </c>
      <c r="V350" s="5">
        <v>0.99980000000000002</v>
      </c>
      <c r="W350" s="1" t="s">
        <v>1717</v>
      </c>
      <c r="X350" s="1" t="s">
        <v>1713</v>
      </c>
      <c r="Y350" s="1" t="s">
        <v>798</v>
      </c>
    </row>
    <row r="351" spans="1:25" x14ac:dyDescent="0.35">
      <c r="A351" s="1" t="s">
        <v>2066</v>
      </c>
      <c r="B351" s="37">
        <v>2015</v>
      </c>
      <c r="C351" s="1" t="s">
        <v>266</v>
      </c>
      <c r="D351" s="1" t="s">
        <v>796</v>
      </c>
      <c r="E351" s="1" t="s">
        <v>797</v>
      </c>
      <c r="F351" s="1" t="s">
        <v>794</v>
      </c>
      <c r="G351" s="1" t="s">
        <v>391</v>
      </c>
      <c r="H351" s="1" t="s">
        <v>600</v>
      </c>
      <c r="I351" s="1" t="s">
        <v>1715</v>
      </c>
      <c r="J351" s="1" t="s">
        <v>274</v>
      </c>
      <c r="K351" s="2">
        <v>90</v>
      </c>
      <c r="L351" s="1" t="s">
        <v>1710</v>
      </c>
      <c r="M351" s="2">
        <v>20007.62</v>
      </c>
      <c r="N351" s="1">
        <v>222.31</v>
      </c>
      <c r="O351" s="1" t="s">
        <v>354</v>
      </c>
      <c r="P351" s="5">
        <v>-0.77</v>
      </c>
      <c r="Q351" s="1" t="s">
        <v>2677</v>
      </c>
      <c r="R351" s="1" t="s">
        <v>355</v>
      </c>
      <c r="S351" s="1" t="s">
        <v>266</v>
      </c>
      <c r="T351" s="5">
        <v>1E-3</v>
      </c>
      <c r="U351" s="5">
        <v>2.0000000000000001E-4</v>
      </c>
      <c r="V351" s="5">
        <v>0.99880000000000002</v>
      </c>
      <c r="W351" s="1" t="s">
        <v>1717</v>
      </c>
      <c r="X351" s="1" t="s">
        <v>1713</v>
      </c>
      <c r="Y351" s="1" t="s">
        <v>715</v>
      </c>
    </row>
    <row r="352" spans="1:25" x14ac:dyDescent="0.35">
      <c r="A352" s="1" t="s">
        <v>2067</v>
      </c>
      <c r="B352" s="37">
        <v>2013</v>
      </c>
      <c r="C352" s="1" t="s">
        <v>266</v>
      </c>
      <c r="D352" s="1" t="s">
        <v>800</v>
      </c>
      <c r="E352" s="1" t="s">
        <v>276</v>
      </c>
      <c r="F352" s="1" t="s">
        <v>799</v>
      </c>
      <c r="G352" s="1" t="s">
        <v>261</v>
      </c>
      <c r="H352" s="1" t="s">
        <v>280</v>
      </c>
      <c r="I352" s="1" t="s">
        <v>570</v>
      </c>
      <c r="J352" s="1" t="s">
        <v>283</v>
      </c>
      <c r="K352" s="2">
        <v>25.5</v>
      </c>
      <c r="L352" s="1" t="s">
        <v>1710</v>
      </c>
      <c r="M352" s="2">
        <v>584</v>
      </c>
      <c r="N352" s="1">
        <v>22.9</v>
      </c>
      <c r="O352" s="1" t="s">
        <v>286</v>
      </c>
      <c r="P352" s="1" t="s">
        <v>1712</v>
      </c>
      <c r="Q352" s="1" t="s">
        <v>257</v>
      </c>
      <c r="R352" s="1" t="s">
        <v>265</v>
      </c>
      <c r="S352" s="1" t="s">
        <v>287</v>
      </c>
      <c r="T352" s="5">
        <v>3.5999999999999997E-2</v>
      </c>
      <c r="U352" s="5">
        <v>0.67290000000000005</v>
      </c>
      <c r="V352" s="5">
        <v>0.29110000000000003</v>
      </c>
      <c r="W352" s="1" t="s">
        <v>1717</v>
      </c>
      <c r="X352" s="5">
        <v>2.23E-2</v>
      </c>
      <c r="Y352" s="1" t="s">
        <v>404</v>
      </c>
    </row>
    <row r="353" spans="1:25" x14ac:dyDescent="0.35">
      <c r="A353" s="1" t="s">
        <v>2068</v>
      </c>
      <c r="B353" s="37">
        <v>2014</v>
      </c>
      <c r="C353" s="1" t="s">
        <v>266</v>
      </c>
      <c r="D353" s="1" t="s">
        <v>800</v>
      </c>
      <c r="E353" s="1" t="s">
        <v>801</v>
      </c>
      <c r="F353" s="1" t="s">
        <v>799</v>
      </c>
      <c r="G353" s="1" t="s">
        <v>261</v>
      </c>
      <c r="H353" s="1" t="s">
        <v>280</v>
      </c>
      <c r="I353" s="1" t="s">
        <v>570</v>
      </c>
      <c r="J353" s="1" t="s">
        <v>283</v>
      </c>
      <c r="K353" s="2">
        <v>25.5</v>
      </c>
      <c r="L353" s="1" t="s">
        <v>1710</v>
      </c>
      <c r="M353" s="2">
        <v>584</v>
      </c>
      <c r="N353" s="1">
        <v>22.9</v>
      </c>
      <c r="O353" s="1" t="s">
        <v>286</v>
      </c>
      <c r="P353" s="1" t="s">
        <v>1712</v>
      </c>
      <c r="Q353" s="1" t="s">
        <v>257</v>
      </c>
      <c r="R353" s="1" t="s">
        <v>265</v>
      </c>
      <c r="S353" s="1" t="s">
        <v>287</v>
      </c>
      <c r="T353" s="5">
        <v>3.5999999999999997E-2</v>
      </c>
      <c r="U353" s="5">
        <v>0.67290000000000005</v>
      </c>
      <c r="V353" s="5">
        <v>0.29110000000000003</v>
      </c>
      <c r="W353" s="1" t="s">
        <v>1717</v>
      </c>
      <c r="X353" s="5">
        <v>2.23E-2</v>
      </c>
      <c r="Y353" s="1" t="s">
        <v>803</v>
      </c>
    </row>
    <row r="354" spans="1:25" x14ac:dyDescent="0.35">
      <c r="A354" s="1" t="s">
        <v>2069</v>
      </c>
      <c r="B354" s="37">
        <v>2015</v>
      </c>
      <c r="C354" s="1" t="s">
        <v>266</v>
      </c>
      <c r="D354" s="1" t="s">
        <v>800</v>
      </c>
      <c r="E354" s="1" t="s">
        <v>801</v>
      </c>
      <c r="F354" s="1" t="s">
        <v>799</v>
      </c>
      <c r="G354" s="1" t="s">
        <v>261</v>
      </c>
      <c r="H354" s="1" t="s">
        <v>398</v>
      </c>
      <c r="I354" s="1" t="s">
        <v>1715</v>
      </c>
      <c r="J354" s="1" t="s">
        <v>283</v>
      </c>
      <c r="K354" s="2">
        <v>25.5</v>
      </c>
      <c r="L354" s="1" t="s">
        <v>1710</v>
      </c>
      <c r="M354" s="2">
        <v>584</v>
      </c>
      <c r="N354" s="1">
        <v>22.9</v>
      </c>
      <c r="O354" s="1" t="s">
        <v>286</v>
      </c>
      <c r="P354" s="1" t="s">
        <v>1712</v>
      </c>
      <c r="Q354" s="1" t="s">
        <v>257</v>
      </c>
      <c r="R354" s="1" t="s">
        <v>265</v>
      </c>
      <c r="S354" s="1" t="s">
        <v>287</v>
      </c>
      <c r="T354" s="5">
        <v>3.5999999999999997E-2</v>
      </c>
      <c r="U354" s="5">
        <v>0.67290000000000005</v>
      </c>
      <c r="V354" s="5">
        <v>0.29110000000000003</v>
      </c>
      <c r="W354" s="1" t="s">
        <v>1717</v>
      </c>
      <c r="X354" s="5">
        <v>2.23E-2</v>
      </c>
      <c r="Y354" s="1" t="s">
        <v>404</v>
      </c>
    </row>
    <row r="355" spans="1:25" x14ac:dyDescent="0.35">
      <c r="A355" s="1" t="s">
        <v>2070</v>
      </c>
      <c r="B355" s="37">
        <v>2016</v>
      </c>
      <c r="C355" s="1" t="s">
        <v>266</v>
      </c>
      <c r="D355" s="1" t="s">
        <v>800</v>
      </c>
      <c r="E355" s="1" t="s">
        <v>801</v>
      </c>
      <c r="F355" s="1" t="s">
        <v>799</v>
      </c>
      <c r="G355" s="1" t="s">
        <v>261</v>
      </c>
      <c r="H355" s="1" t="s">
        <v>398</v>
      </c>
      <c r="I355" s="1" t="s">
        <v>399</v>
      </c>
      <c r="J355" s="1" t="s">
        <v>283</v>
      </c>
      <c r="K355" s="2">
        <v>25.5</v>
      </c>
      <c r="L355" s="1" t="s">
        <v>1710</v>
      </c>
      <c r="M355" s="2">
        <v>584</v>
      </c>
      <c r="N355" s="1">
        <v>22.9</v>
      </c>
      <c r="O355" s="1" t="s">
        <v>286</v>
      </c>
      <c r="P355" s="1" t="s">
        <v>1712</v>
      </c>
      <c r="Q355" s="1" t="s">
        <v>257</v>
      </c>
      <c r="R355" s="1" t="s">
        <v>265</v>
      </c>
      <c r="S355" s="1" t="s">
        <v>287</v>
      </c>
      <c r="T355" s="5">
        <v>3.5999999999999997E-2</v>
      </c>
      <c r="U355" s="5">
        <v>0.67290000000000005</v>
      </c>
      <c r="V355" s="5">
        <v>0.29110000000000003</v>
      </c>
      <c r="W355" s="1" t="s">
        <v>1717</v>
      </c>
      <c r="X355" s="5">
        <v>2.23E-2</v>
      </c>
      <c r="Y355" s="1" t="s">
        <v>404</v>
      </c>
    </row>
    <row r="356" spans="1:25" x14ac:dyDescent="0.35">
      <c r="A356" s="1" t="s">
        <v>2071</v>
      </c>
      <c r="B356" s="37">
        <v>2013</v>
      </c>
      <c r="C356" s="1" t="s">
        <v>266</v>
      </c>
      <c r="D356" s="1" t="s">
        <v>804</v>
      </c>
      <c r="E356" s="1" t="s">
        <v>276</v>
      </c>
      <c r="F356" s="1" t="s">
        <v>799</v>
      </c>
      <c r="G356" s="1" t="s">
        <v>261</v>
      </c>
      <c r="H356" s="1" t="s">
        <v>280</v>
      </c>
      <c r="I356" s="1" t="s">
        <v>570</v>
      </c>
      <c r="J356" s="1" t="s">
        <v>283</v>
      </c>
      <c r="K356" s="2">
        <v>46.308</v>
      </c>
      <c r="L356" s="1" t="s">
        <v>1710</v>
      </c>
      <c r="M356" s="2">
        <v>2445</v>
      </c>
      <c r="N356" s="1">
        <v>52.8</v>
      </c>
      <c r="O356" s="1" t="s">
        <v>286</v>
      </c>
      <c r="P356" s="1" t="s">
        <v>1712</v>
      </c>
      <c r="Q356" s="1" t="s">
        <v>257</v>
      </c>
      <c r="R356" s="1" t="s">
        <v>265</v>
      </c>
      <c r="S356" s="1" t="s">
        <v>287</v>
      </c>
      <c r="T356" s="5">
        <v>1.6E-2</v>
      </c>
      <c r="U356" s="5">
        <v>0.2772</v>
      </c>
      <c r="V356" s="5">
        <v>0.70689999999999997</v>
      </c>
      <c r="W356" s="5">
        <v>0.1358</v>
      </c>
      <c r="X356" s="5">
        <v>0</v>
      </c>
      <c r="Y356" s="1" t="s">
        <v>404</v>
      </c>
    </row>
    <row r="357" spans="1:25" x14ac:dyDescent="0.35">
      <c r="A357" s="1" t="s">
        <v>2072</v>
      </c>
      <c r="B357" s="37">
        <v>2014</v>
      </c>
      <c r="C357" s="1" t="s">
        <v>266</v>
      </c>
      <c r="D357" s="1" t="s">
        <v>804</v>
      </c>
      <c r="E357" s="1" t="s">
        <v>801</v>
      </c>
      <c r="F357" s="1" t="s">
        <v>799</v>
      </c>
      <c r="G357" s="1" t="s">
        <v>261</v>
      </c>
      <c r="H357" s="1" t="s">
        <v>280</v>
      </c>
      <c r="I357" s="1" t="s">
        <v>570</v>
      </c>
      <c r="J357" s="1" t="s">
        <v>283</v>
      </c>
      <c r="K357" s="2">
        <v>46.308</v>
      </c>
      <c r="L357" s="1" t="s">
        <v>1710</v>
      </c>
      <c r="M357" s="2">
        <v>2445</v>
      </c>
      <c r="N357" s="1">
        <v>52.8</v>
      </c>
      <c r="O357" s="1" t="s">
        <v>286</v>
      </c>
      <c r="P357" s="1" t="s">
        <v>1712</v>
      </c>
      <c r="Q357" s="1" t="s">
        <v>257</v>
      </c>
      <c r="R357" s="1" t="s">
        <v>265</v>
      </c>
      <c r="S357" s="1" t="s">
        <v>287</v>
      </c>
      <c r="T357" s="5">
        <v>1.6E-2</v>
      </c>
      <c r="U357" s="5">
        <v>0.2772</v>
      </c>
      <c r="V357" s="5">
        <v>0.70689999999999997</v>
      </c>
      <c r="W357" s="5">
        <v>0.1358</v>
      </c>
      <c r="X357" s="1" t="s">
        <v>1713</v>
      </c>
      <c r="Y357" s="1" t="s">
        <v>803</v>
      </c>
    </row>
    <row r="358" spans="1:25" x14ac:dyDescent="0.35">
      <c r="A358" s="1" t="s">
        <v>2073</v>
      </c>
      <c r="B358" s="37">
        <v>2015</v>
      </c>
      <c r="C358" s="1" t="s">
        <v>266</v>
      </c>
      <c r="D358" s="1" t="s">
        <v>804</v>
      </c>
      <c r="E358" s="1" t="s">
        <v>801</v>
      </c>
      <c r="F358" s="1" t="s">
        <v>799</v>
      </c>
      <c r="G358" s="1" t="s">
        <v>261</v>
      </c>
      <c r="H358" s="1" t="s">
        <v>398</v>
      </c>
      <c r="I358" s="1" t="s">
        <v>1715</v>
      </c>
      <c r="J358" s="1" t="s">
        <v>283</v>
      </c>
      <c r="K358" s="2">
        <v>46.308</v>
      </c>
      <c r="L358" s="1" t="s">
        <v>1710</v>
      </c>
      <c r="M358" s="2">
        <v>2445</v>
      </c>
      <c r="N358" s="1">
        <v>52.8</v>
      </c>
      <c r="O358" s="1" t="s">
        <v>286</v>
      </c>
      <c r="P358" s="1" t="s">
        <v>1712</v>
      </c>
      <c r="Q358" s="1" t="s">
        <v>257</v>
      </c>
      <c r="R358" s="1" t="s">
        <v>265</v>
      </c>
      <c r="S358" s="1" t="s">
        <v>287</v>
      </c>
      <c r="T358" s="5">
        <v>1.6E-2</v>
      </c>
      <c r="U358" s="5">
        <v>0.2772</v>
      </c>
      <c r="V358" s="5">
        <v>0.70689999999999997</v>
      </c>
      <c r="W358" s="5">
        <v>0.1358</v>
      </c>
      <c r="X358" s="1" t="s">
        <v>1713</v>
      </c>
      <c r="Y358" s="1" t="s">
        <v>404</v>
      </c>
    </row>
    <row r="359" spans="1:25" x14ac:dyDescent="0.35">
      <c r="A359" s="1" t="s">
        <v>2074</v>
      </c>
      <c r="B359" s="37">
        <v>2016</v>
      </c>
      <c r="C359" s="1" t="s">
        <v>266</v>
      </c>
      <c r="D359" s="1" t="s">
        <v>804</v>
      </c>
      <c r="E359" s="1" t="s">
        <v>801</v>
      </c>
      <c r="F359" s="1" t="s">
        <v>799</v>
      </c>
      <c r="G359" s="1" t="s">
        <v>261</v>
      </c>
      <c r="H359" s="1" t="s">
        <v>398</v>
      </c>
      <c r="I359" s="1" t="s">
        <v>399</v>
      </c>
      <c r="J359" s="1" t="s">
        <v>283</v>
      </c>
      <c r="K359" s="2">
        <v>46.308</v>
      </c>
      <c r="L359" s="1" t="s">
        <v>1710</v>
      </c>
      <c r="M359" s="2">
        <v>2445</v>
      </c>
      <c r="N359" s="1">
        <v>52.8</v>
      </c>
      <c r="O359" s="1" t="s">
        <v>286</v>
      </c>
      <c r="P359" s="1" t="s">
        <v>1712</v>
      </c>
      <c r="Q359" s="1" t="s">
        <v>257</v>
      </c>
      <c r="R359" s="1" t="s">
        <v>265</v>
      </c>
      <c r="S359" s="1" t="s">
        <v>287</v>
      </c>
      <c r="T359" s="5">
        <v>1.6E-2</v>
      </c>
      <c r="U359" s="5">
        <v>0.2772</v>
      </c>
      <c r="V359" s="5">
        <v>0.70689999999999997</v>
      </c>
      <c r="W359" s="5">
        <v>0.1358</v>
      </c>
      <c r="X359" s="1" t="s">
        <v>1713</v>
      </c>
      <c r="Y359" s="1" t="s">
        <v>404</v>
      </c>
    </row>
    <row r="360" spans="1:25" x14ac:dyDescent="0.35">
      <c r="A360" s="1" t="s">
        <v>2075</v>
      </c>
      <c r="B360" s="37">
        <v>2013</v>
      </c>
      <c r="C360" s="1" t="s">
        <v>266</v>
      </c>
      <c r="D360" s="1" t="s">
        <v>805</v>
      </c>
      <c r="E360" s="1" t="s">
        <v>276</v>
      </c>
      <c r="F360" s="1" t="s">
        <v>799</v>
      </c>
      <c r="G360" s="1" t="s">
        <v>261</v>
      </c>
      <c r="H360" s="1" t="s">
        <v>280</v>
      </c>
      <c r="I360" s="1" t="s">
        <v>570</v>
      </c>
      <c r="J360" s="1" t="s">
        <v>283</v>
      </c>
      <c r="K360" s="2">
        <v>368.8</v>
      </c>
      <c r="L360" s="1" t="s">
        <v>1710</v>
      </c>
      <c r="M360" s="2">
        <v>7090</v>
      </c>
      <c r="N360" s="1">
        <v>19.22</v>
      </c>
      <c r="O360" s="1" t="s">
        <v>286</v>
      </c>
      <c r="P360" s="1" t="s">
        <v>1712</v>
      </c>
      <c r="Q360" s="1" t="s">
        <v>257</v>
      </c>
      <c r="R360" s="1" t="s">
        <v>265</v>
      </c>
      <c r="S360" s="1" t="s">
        <v>287</v>
      </c>
      <c r="T360" s="5">
        <v>1.26E-2</v>
      </c>
      <c r="U360" s="5">
        <v>0.32440000000000002</v>
      </c>
      <c r="V360" s="5">
        <v>0.66290000000000004</v>
      </c>
      <c r="W360" s="5">
        <v>8.2600000000000007E-2</v>
      </c>
      <c r="X360" s="1" t="s">
        <v>1713</v>
      </c>
      <c r="Y360" s="1" t="s">
        <v>404</v>
      </c>
    </row>
    <row r="361" spans="1:25" x14ac:dyDescent="0.35">
      <c r="A361" s="1" t="s">
        <v>2076</v>
      </c>
      <c r="B361" s="37">
        <v>2014</v>
      </c>
      <c r="C361" s="1" t="s">
        <v>266</v>
      </c>
      <c r="D361" s="1" t="s">
        <v>805</v>
      </c>
      <c r="E361" s="1" t="s">
        <v>801</v>
      </c>
      <c r="F361" s="1" t="s">
        <v>799</v>
      </c>
      <c r="G361" s="1" t="s">
        <v>261</v>
      </c>
      <c r="H361" s="1" t="s">
        <v>280</v>
      </c>
      <c r="I361" s="1" t="s">
        <v>570</v>
      </c>
      <c r="J361" s="1" t="s">
        <v>283</v>
      </c>
      <c r="K361" s="2">
        <v>368.8</v>
      </c>
      <c r="L361" s="1" t="s">
        <v>1710</v>
      </c>
      <c r="M361" s="2">
        <v>7090</v>
      </c>
      <c r="N361" s="1">
        <v>19.22</v>
      </c>
      <c r="O361" s="1" t="s">
        <v>286</v>
      </c>
      <c r="P361" s="1" t="s">
        <v>1712</v>
      </c>
      <c r="Q361" s="1" t="s">
        <v>257</v>
      </c>
      <c r="R361" s="1" t="s">
        <v>265</v>
      </c>
      <c r="S361" s="1" t="s">
        <v>287</v>
      </c>
      <c r="T361" s="5">
        <v>1.2699999999999999E-2</v>
      </c>
      <c r="U361" s="5">
        <v>0.32569999999999999</v>
      </c>
      <c r="V361" s="5">
        <v>0.66159999999999997</v>
      </c>
      <c r="W361" s="5">
        <v>8.0699999999999994E-2</v>
      </c>
      <c r="X361" s="1" t="s">
        <v>1713</v>
      </c>
      <c r="Y361" s="1" t="s">
        <v>803</v>
      </c>
    </row>
    <row r="362" spans="1:25" x14ac:dyDescent="0.35">
      <c r="A362" s="1" t="s">
        <v>2077</v>
      </c>
      <c r="B362" s="37">
        <v>2015</v>
      </c>
      <c r="C362" s="1" t="s">
        <v>266</v>
      </c>
      <c r="D362" s="1" t="s">
        <v>805</v>
      </c>
      <c r="E362" s="1" t="s">
        <v>801</v>
      </c>
      <c r="F362" s="1" t="s">
        <v>799</v>
      </c>
      <c r="G362" s="1" t="s">
        <v>261</v>
      </c>
      <c r="H362" s="1" t="s">
        <v>398</v>
      </c>
      <c r="I362" s="1" t="s">
        <v>1715</v>
      </c>
      <c r="J362" s="1" t="s">
        <v>283</v>
      </c>
      <c r="K362" s="2">
        <v>368.8</v>
      </c>
      <c r="L362" s="1" t="s">
        <v>1710</v>
      </c>
      <c r="M362" s="2">
        <v>7090</v>
      </c>
      <c r="N362" s="1">
        <v>19.22</v>
      </c>
      <c r="O362" s="1" t="s">
        <v>286</v>
      </c>
      <c r="P362" s="1" t="s">
        <v>1712</v>
      </c>
      <c r="Q362" s="1" t="s">
        <v>257</v>
      </c>
      <c r="R362" s="1" t="s">
        <v>265</v>
      </c>
      <c r="S362" s="1" t="s">
        <v>287</v>
      </c>
      <c r="T362" s="5">
        <v>1.2699999999999999E-2</v>
      </c>
      <c r="U362" s="5">
        <v>0.32569999999999999</v>
      </c>
      <c r="V362" s="5">
        <v>0.66159999999999997</v>
      </c>
      <c r="W362" s="5">
        <v>8.0699999999999994E-2</v>
      </c>
      <c r="X362" s="1" t="s">
        <v>1713</v>
      </c>
      <c r="Y362" s="1" t="s">
        <v>404</v>
      </c>
    </row>
    <row r="363" spans="1:25" x14ac:dyDescent="0.35">
      <c r="A363" s="1" t="s">
        <v>2078</v>
      </c>
      <c r="B363" s="37">
        <v>2016</v>
      </c>
      <c r="C363" s="1" t="s">
        <v>266</v>
      </c>
      <c r="D363" s="1" t="s">
        <v>805</v>
      </c>
      <c r="E363" s="1" t="s">
        <v>801</v>
      </c>
      <c r="F363" s="1" t="s">
        <v>799</v>
      </c>
      <c r="G363" s="1" t="s">
        <v>261</v>
      </c>
      <c r="H363" s="1" t="s">
        <v>398</v>
      </c>
      <c r="I363" s="1" t="s">
        <v>399</v>
      </c>
      <c r="J363" s="1" t="s">
        <v>283</v>
      </c>
      <c r="K363" s="2">
        <v>368.8</v>
      </c>
      <c r="L363" s="1" t="s">
        <v>1710</v>
      </c>
      <c r="M363" s="2">
        <v>7090</v>
      </c>
      <c r="N363" s="1">
        <v>19.22</v>
      </c>
      <c r="O363" s="1" t="s">
        <v>286</v>
      </c>
      <c r="P363" s="1" t="s">
        <v>1712</v>
      </c>
      <c r="Q363" s="1" t="s">
        <v>257</v>
      </c>
      <c r="R363" s="1" t="s">
        <v>265</v>
      </c>
      <c r="S363" s="1" t="s">
        <v>287</v>
      </c>
      <c r="T363" s="5">
        <v>1.2699999999999999E-2</v>
      </c>
      <c r="U363" s="5">
        <v>0.32569999999999999</v>
      </c>
      <c r="V363" s="5">
        <v>0.66159999999999997</v>
      </c>
      <c r="W363" s="5">
        <v>8.0699999999999994E-2</v>
      </c>
      <c r="X363" s="1" t="s">
        <v>1713</v>
      </c>
      <c r="Y363" s="1" t="s">
        <v>404</v>
      </c>
    </row>
    <row r="364" spans="1:25" x14ac:dyDescent="0.35">
      <c r="A364" s="1" t="s">
        <v>2079</v>
      </c>
      <c r="B364" s="37">
        <v>2013</v>
      </c>
      <c r="C364" s="1" t="s">
        <v>287</v>
      </c>
      <c r="D364" s="1" t="s">
        <v>806</v>
      </c>
      <c r="E364" s="1" t="s">
        <v>276</v>
      </c>
      <c r="F364" s="1" t="s">
        <v>799</v>
      </c>
      <c r="G364" s="1" t="s">
        <v>261</v>
      </c>
      <c r="H364" s="1" t="s">
        <v>280</v>
      </c>
      <c r="I364" s="1" t="s">
        <v>570</v>
      </c>
      <c r="J364" s="1" t="s">
        <v>283</v>
      </c>
      <c r="K364" s="2">
        <v>34.019399999999997</v>
      </c>
      <c r="L364" s="1" t="s">
        <v>1710</v>
      </c>
      <c r="M364" s="2">
        <v>2110</v>
      </c>
      <c r="N364" s="1">
        <v>62.02</v>
      </c>
      <c r="O364" s="1" t="s">
        <v>286</v>
      </c>
      <c r="P364" s="1" t="s">
        <v>1712</v>
      </c>
      <c r="Q364" s="1" t="s">
        <v>257</v>
      </c>
      <c r="R364" s="1" t="s">
        <v>265</v>
      </c>
      <c r="S364" s="1" t="s">
        <v>1723</v>
      </c>
      <c r="T364" s="1" t="s">
        <v>1723</v>
      </c>
      <c r="U364" s="1" t="s">
        <v>1723</v>
      </c>
      <c r="V364" s="1" t="s">
        <v>1723</v>
      </c>
      <c r="W364" s="1" t="s">
        <v>1723</v>
      </c>
      <c r="X364" s="1" t="s">
        <v>1723</v>
      </c>
      <c r="Y364" s="1" t="s">
        <v>404</v>
      </c>
    </row>
    <row r="365" spans="1:25" x14ac:dyDescent="0.35">
      <c r="A365" s="1" t="s">
        <v>2080</v>
      </c>
      <c r="B365" s="37">
        <v>2014</v>
      </c>
      <c r="C365" s="1" t="s">
        <v>266</v>
      </c>
      <c r="D365" s="1" t="s">
        <v>806</v>
      </c>
      <c r="E365" s="1" t="s">
        <v>801</v>
      </c>
      <c r="F365" s="1" t="s">
        <v>799</v>
      </c>
      <c r="G365" s="1" t="s">
        <v>261</v>
      </c>
      <c r="H365" s="1" t="s">
        <v>280</v>
      </c>
      <c r="I365" s="1" t="s">
        <v>570</v>
      </c>
      <c r="J365" s="1" t="s">
        <v>283</v>
      </c>
      <c r="K365" s="2">
        <v>34.019399999999997</v>
      </c>
      <c r="L365" s="1" t="s">
        <v>1710</v>
      </c>
      <c r="M365" s="2">
        <v>2011</v>
      </c>
      <c r="N365" s="1">
        <v>59.11</v>
      </c>
      <c r="O365" s="1" t="s">
        <v>286</v>
      </c>
      <c r="P365" s="5">
        <v>-4.7E-2</v>
      </c>
      <c r="Q365" s="1" t="s">
        <v>802</v>
      </c>
      <c r="R365" s="1" t="s">
        <v>580</v>
      </c>
      <c r="S365" s="1" t="s">
        <v>287</v>
      </c>
      <c r="T365" s="5">
        <v>3.8800000000000001E-2</v>
      </c>
      <c r="U365" s="5">
        <v>9.0999999999999998E-2</v>
      </c>
      <c r="V365" s="5">
        <v>0.87019999999999997</v>
      </c>
      <c r="W365" s="5">
        <v>1.54E-2</v>
      </c>
      <c r="X365" s="1" t="s">
        <v>1713</v>
      </c>
      <c r="Y365" s="1" t="s">
        <v>803</v>
      </c>
    </row>
    <row r="366" spans="1:25" x14ac:dyDescent="0.35">
      <c r="A366" s="1" t="s">
        <v>2081</v>
      </c>
      <c r="B366" s="37">
        <v>2015</v>
      </c>
      <c r="C366" s="1" t="s">
        <v>266</v>
      </c>
      <c r="D366" s="1" t="s">
        <v>806</v>
      </c>
      <c r="E366" s="1" t="s">
        <v>801</v>
      </c>
      <c r="F366" s="1" t="s">
        <v>799</v>
      </c>
      <c r="G366" s="1" t="s">
        <v>261</v>
      </c>
      <c r="H366" s="1" t="s">
        <v>398</v>
      </c>
      <c r="I366" s="1" t="s">
        <v>1715</v>
      </c>
      <c r="J366" s="1" t="s">
        <v>283</v>
      </c>
      <c r="K366" s="2">
        <v>34.019399999999997</v>
      </c>
      <c r="L366" s="1" t="s">
        <v>1710</v>
      </c>
      <c r="M366" s="2">
        <v>2011</v>
      </c>
      <c r="N366" s="1">
        <v>59.11</v>
      </c>
      <c r="O366" s="1" t="s">
        <v>286</v>
      </c>
      <c r="P366" s="1" t="s">
        <v>1712</v>
      </c>
      <c r="Q366" s="1" t="s">
        <v>257</v>
      </c>
      <c r="R366" s="1" t="s">
        <v>265</v>
      </c>
      <c r="S366" s="1" t="s">
        <v>287</v>
      </c>
      <c r="T366" s="5">
        <v>3.8800000000000001E-2</v>
      </c>
      <c r="U366" s="5">
        <v>9.0999999999999998E-2</v>
      </c>
      <c r="V366" s="5">
        <v>0.87019999999999997</v>
      </c>
      <c r="W366" s="5">
        <v>1.54E-2</v>
      </c>
      <c r="X366" s="1" t="s">
        <v>1713</v>
      </c>
      <c r="Y366" s="1" t="s">
        <v>404</v>
      </c>
    </row>
    <row r="367" spans="1:25" x14ac:dyDescent="0.35">
      <c r="A367" s="1" t="s">
        <v>2082</v>
      </c>
      <c r="B367" s="37">
        <v>2016</v>
      </c>
      <c r="C367" s="1" t="s">
        <v>266</v>
      </c>
      <c r="D367" s="1" t="s">
        <v>806</v>
      </c>
      <c r="E367" s="1" t="s">
        <v>801</v>
      </c>
      <c r="F367" s="1" t="s">
        <v>799</v>
      </c>
      <c r="G367" s="1" t="s">
        <v>261</v>
      </c>
      <c r="H367" s="1" t="s">
        <v>398</v>
      </c>
      <c r="I367" s="1" t="s">
        <v>399</v>
      </c>
      <c r="J367" s="1" t="s">
        <v>283</v>
      </c>
      <c r="K367" s="2">
        <v>34.019399999999997</v>
      </c>
      <c r="L367" s="1" t="s">
        <v>1710</v>
      </c>
      <c r="M367" s="2">
        <v>2011</v>
      </c>
      <c r="N367" s="1">
        <v>59.11</v>
      </c>
      <c r="O367" s="1" t="s">
        <v>286</v>
      </c>
      <c r="P367" s="1" t="s">
        <v>1712</v>
      </c>
      <c r="Q367" s="1" t="s">
        <v>257</v>
      </c>
      <c r="R367" s="1" t="s">
        <v>265</v>
      </c>
      <c r="S367" s="1" t="s">
        <v>287</v>
      </c>
      <c r="T367" s="5">
        <v>3.8800000000000001E-2</v>
      </c>
      <c r="U367" s="5">
        <v>9.0999999999999998E-2</v>
      </c>
      <c r="V367" s="5">
        <v>0.87019999999999997</v>
      </c>
      <c r="W367" s="5">
        <v>1.54E-2</v>
      </c>
      <c r="X367" s="1" t="s">
        <v>1713</v>
      </c>
      <c r="Y367" s="1" t="s">
        <v>404</v>
      </c>
    </row>
    <row r="368" spans="1:25" x14ac:dyDescent="0.35">
      <c r="A368" s="1" t="s">
        <v>2083</v>
      </c>
      <c r="B368" s="37">
        <v>2014</v>
      </c>
      <c r="C368" s="1" t="s">
        <v>266</v>
      </c>
      <c r="D368" s="1" t="s">
        <v>807</v>
      </c>
      <c r="E368" s="1" t="s">
        <v>801</v>
      </c>
      <c r="F368" s="1" t="s">
        <v>799</v>
      </c>
      <c r="G368" s="1" t="s">
        <v>261</v>
      </c>
      <c r="H368" s="1" t="s">
        <v>280</v>
      </c>
      <c r="I368" s="1" t="s">
        <v>570</v>
      </c>
      <c r="J368" s="1" t="s">
        <v>283</v>
      </c>
      <c r="K368" s="2">
        <v>44</v>
      </c>
      <c r="L368" s="1" t="s">
        <v>1710</v>
      </c>
      <c r="M368" s="2">
        <v>2000</v>
      </c>
      <c r="N368" s="1">
        <v>45.45</v>
      </c>
      <c r="O368" s="1" t="s">
        <v>286</v>
      </c>
      <c r="P368" s="1" t="s">
        <v>1712</v>
      </c>
      <c r="Q368" s="1" t="s">
        <v>257</v>
      </c>
      <c r="R368" s="1" t="s">
        <v>265</v>
      </c>
      <c r="S368" s="1" t="s">
        <v>287</v>
      </c>
      <c r="T368" s="5">
        <v>0.1331</v>
      </c>
      <c r="U368" s="5">
        <v>2.12E-2</v>
      </c>
      <c r="V368" s="5">
        <v>0.84570000000000001</v>
      </c>
      <c r="W368" s="5">
        <v>2.2700000000000001E-2</v>
      </c>
      <c r="X368" s="5">
        <v>3.4500000000000003E-2</v>
      </c>
      <c r="Y368" s="1" t="s">
        <v>404</v>
      </c>
    </row>
    <row r="369" spans="1:25" x14ac:dyDescent="0.35">
      <c r="A369" s="1" t="s">
        <v>2084</v>
      </c>
      <c r="B369" s="37">
        <v>2015</v>
      </c>
      <c r="C369" s="1" t="s">
        <v>266</v>
      </c>
      <c r="D369" s="1" t="s">
        <v>807</v>
      </c>
      <c r="E369" s="1" t="s">
        <v>801</v>
      </c>
      <c r="F369" s="1" t="s">
        <v>799</v>
      </c>
      <c r="G369" s="1" t="s">
        <v>261</v>
      </c>
      <c r="H369" s="1" t="s">
        <v>398</v>
      </c>
      <c r="I369" s="1" t="s">
        <v>1715</v>
      </c>
      <c r="J369" s="1" t="s">
        <v>283</v>
      </c>
      <c r="K369" s="2">
        <v>44</v>
      </c>
      <c r="L369" s="1" t="s">
        <v>1710</v>
      </c>
      <c r="M369" s="2">
        <v>2000</v>
      </c>
      <c r="N369" s="1">
        <v>45.45</v>
      </c>
      <c r="O369" s="1" t="s">
        <v>286</v>
      </c>
      <c r="P369" s="1" t="s">
        <v>1712</v>
      </c>
      <c r="Q369" s="1" t="s">
        <v>257</v>
      </c>
      <c r="R369" s="1" t="s">
        <v>265</v>
      </c>
      <c r="S369" s="1" t="s">
        <v>287</v>
      </c>
      <c r="T369" s="5">
        <v>0.1331</v>
      </c>
      <c r="U369" s="5">
        <v>2.12E-2</v>
      </c>
      <c r="V369" s="5">
        <v>0.84570000000000001</v>
      </c>
      <c r="W369" s="5">
        <v>2.2700000000000001E-2</v>
      </c>
      <c r="X369" s="5">
        <v>3.4500000000000003E-2</v>
      </c>
      <c r="Y369" s="1" t="s">
        <v>404</v>
      </c>
    </row>
    <row r="370" spans="1:25" x14ac:dyDescent="0.35">
      <c r="A370" s="1" t="s">
        <v>2085</v>
      </c>
      <c r="B370" s="37">
        <v>2016</v>
      </c>
      <c r="C370" s="1" t="s">
        <v>266</v>
      </c>
      <c r="D370" s="1" t="s">
        <v>807</v>
      </c>
      <c r="E370" s="1" t="s">
        <v>801</v>
      </c>
      <c r="F370" s="1" t="s">
        <v>799</v>
      </c>
      <c r="G370" s="1" t="s">
        <v>261</v>
      </c>
      <c r="H370" s="1" t="s">
        <v>398</v>
      </c>
      <c r="I370" s="1" t="s">
        <v>399</v>
      </c>
      <c r="J370" s="1" t="s">
        <v>283</v>
      </c>
      <c r="K370" s="2">
        <v>44</v>
      </c>
      <c r="L370" s="1" t="s">
        <v>1710</v>
      </c>
      <c r="M370" s="2">
        <v>2000</v>
      </c>
      <c r="N370" s="1">
        <v>45.45</v>
      </c>
      <c r="O370" s="1" t="s">
        <v>286</v>
      </c>
      <c r="P370" s="1" t="s">
        <v>1712</v>
      </c>
      <c r="Q370" s="1" t="s">
        <v>257</v>
      </c>
      <c r="R370" s="1" t="s">
        <v>265</v>
      </c>
      <c r="S370" s="1" t="s">
        <v>287</v>
      </c>
      <c r="T370" s="5">
        <v>0.1331</v>
      </c>
      <c r="U370" s="5">
        <v>2.12E-2</v>
      </c>
      <c r="V370" s="5">
        <v>0.84570000000000001</v>
      </c>
      <c r="W370" s="5">
        <v>2.2700000000000001E-2</v>
      </c>
      <c r="X370" s="5">
        <v>3.4500000000000003E-2</v>
      </c>
      <c r="Y370" s="1" t="s">
        <v>404</v>
      </c>
    </row>
    <row r="371" spans="1:25" x14ac:dyDescent="0.35">
      <c r="A371" s="1" t="s">
        <v>2086</v>
      </c>
      <c r="B371" s="37">
        <v>2015</v>
      </c>
      <c r="C371" s="1" t="s">
        <v>266</v>
      </c>
      <c r="D371" s="1" t="s">
        <v>808</v>
      </c>
      <c r="E371" s="1" t="s">
        <v>809</v>
      </c>
      <c r="F371" s="1" t="s">
        <v>799</v>
      </c>
      <c r="G371" s="1" t="s">
        <v>261</v>
      </c>
      <c r="H371" s="1" t="s">
        <v>398</v>
      </c>
      <c r="I371" s="1" t="s">
        <v>1715</v>
      </c>
      <c r="J371" s="1" t="s">
        <v>283</v>
      </c>
      <c r="K371" s="2">
        <v>158.5</v>
      </c>
      <c r="L371" s="1" t="s">
        <v>1710</v>
      </c>
      <c r="M371" s="2">
        <v>4216</v>
      </c>
      <c r="N371" s="1">
        <v>26.6</v>
      </c>
      <c r="O371" s="1" t="s">
        <v>286</v>
      </c>
      <c r="P371" s="1" t="s">
        <v>1712</v>
      </c>
      <c r="Q371" s="1" t="s">
        <v>257</v>
      </c>
      <c r="R371" s="1" t="s">
        <v>265</v>
      </c>
      <c r="S371" s="1" t="s">
        <v>287</v>
      </c>
      <c r="T371" s="5">
        <v>0.64270000000000005</v>
      </c>
      <c r="U371" s="5">
        <v>0</v>
      </c>
      <c r="V371" s="5">
        <v>0.35730000000000001</v>
      </c>
      <c r="W371" s="5">
        <v>1.7500000000000002E-2</v>
      </c>
      <c r="X371" s="5">
        <v>5.9999999999999995E-4</v>
      </c>
      <c r="Y371" s="1" t="s">
        <v>404</v>
      </c>
    </row>
    <row r="372" spans="1:25" x14ac:dyDescent="0.35">
      <c r="A372" s="1" t="s">
        <v>2087</v>
      </c>
      <c r="B372" s="37">
        <v>2016</v>
      </c>
      <c r="C372" s="1" t="s">
        <v>266</v>
      </c>
      <c r="D372" s="1" t="s">
        <v>808</v>
      </c>
      <c r="E372" s="1" t="s">
        <v>809</v>
      </c>
      <c r="F372" s="1" t="s">
        <v>799</v>
      </c>
      <c r="G372" s="1" t="s">
        <v>261</v>
      </c>
      <c r="H372" s="1" t="s">
        <v>398</v>
      </c>
      <c r="I372" s="1" t="s">
        <v>399</v>
      </c>
      <c r="J372" s="1" t="s">
        <v>283</v>
      </c>
      <c r="K372" s="2">
        <v>158.5</v>
      </c>
      <c r="L372" s="1" t="s">
        <v>1710</v>
      </c>
      <c r="M372" s="2">
        <v>4216</v>
      </c>
      <c r="N372" s="1">
        <v>26.6</v>
      </c>
      <c r="O372" s="1" t="s">
        <v>286</v>
      </c>
      <c r="P372" s="1" t="s">
        <v>1712</v>
      </c>
      <c r="Q372" s="1" t="s">
        <v>257</v>
      </c>
      <c r="R372" s="1" t="s">
        <v>265</v>
      </c>
      <c r="S372" s="1" t="s">
        <v>287</v>
      </c>
      <c r="T372" s="5">
        <v>0.64290000000000003</v>
      </c>
      <c r="U372" s="5">
        <v>0</v>
      </c>
      <c r="V372" s="5">
        <v>0.35709999999999997</v>
      </c>
      <c r="W372" s="5">
        <v>1.7299999999999999E-2</v>
      </c>
      <c r="X372" s="5">
        <v>5.9999999999999995E-4</v>
      </c>
      <c r="Y372" s="1" t="s">
        <v>404</v>
      </c>
    </row>
    <row r="373" spans="1:25" x14ac:dyDescent="0.35">
      <c r="A373" s="1" t="s">
        <v>2088</v>
      </c>
      <c r="B373" s="37">
        <v>2015</v>
      </c>
      <c r="C373" s="1" t="s">
        <v>266</v>
      </c>
      <c r="D373" s="1" t="s">
        <v>810</v>
      </c>
      <c r="E373" s="1" t="s">
        <v>811</v>
      </c>
      <c r="F373" s="1" t="s">
        <v>799</v>
      </c>
      <c r="G373" s="1" t="s">
        <v>261</v>
      </c>
      <c r="H373" s="1" t="s">
        <v>398</v>
      </c>
      <c r="I373" s="1" t="s">
        <v>1715</v>
      </c>
      <c r="J373" s="1" t="s">
        <v>283</v>
      </c>
      <c r="K373" s="2">
        <v>137.19999999999999</v>
      </c>
      <c r="L373" s="1" t="s">
        <v>1710</v>
      </c>
      <c r="M373" s="2">
        <v>1300</v>
      </c>
      <c r="N373" s="1">
        <v>9.48</v>
      </c>
      <c r="O373" s="1" t="s">
        <v>286</v>
      </c>
      <c r="P373" s="1" t="s">
        <v>1712</v>
      </c>
      <c r="Q373" s="1" t="s">
        <v>257</v>
      </c>
      <c r="R373" s="1" t="s">
        <v>265</v>
      </c>
      <c r="S373" s="1" t="s">
        <v>287</v>
      </c>
      <c r="T373" s="5">
        <v>0.4758</v>
      </c>
      <c r="U373" s="5">
        <v>2.6100000000000002E-2</v>
      </c>
      <c r="V373" s="5">
        <v>0.49809999999999999</v>
      </c>
      <c r="W373" s="5">
        <v>3.8399999999999997E-2</v>
      </c>
      <c r="X373" s="5">
        <v>7.5999999999999998E-2</v>
      </c>
      <c r="Y373" s="1" t="s">
        <v>404</v>
      </c>
    </row>
    <row r="374" spans="1:25" x14ac:dyDescent="0.35">
      <c r="A374" s="1" t="s">
        <v>2089</v>
      </c>
      <c r="B374" s="37">
        <v>2016</v>
      </c>
      <c r="C374" s="1" t="s">
        <v>266</v>
      </c>
      <c r="D374" s="1" t="s">
        <v>810</v>
      </c>
      <c r="E374" s="1" t="s">
        <v>811</v>
      </c>
      <c r="F374" s="1" t="s">
        <v>799</v>
      </c>
      <c r="G374" s="1" t="s">
        <v>261</v>
      </c>
      <c r="H374" s="1" t="s">
        <v>398</v>
      </c>
      <c r="I374" s="1" t="s">
        <v>399</v>
      </c>
      <c r="J374" s="1" t="s">
        <v>283</v>
      </c>
      <c r="K374" s="2">
        <v>137.19999999999999</v>
      </c>
      <c r="L374" s="1" t="s">
        <v>1710</v>
      </c>
      <c r="M374" s="2">
        <v>1300</v>
      </c>
      <c r="N374" s="1">
        <v>9.48</v>
      </c>
      <c r="O374" s="1" t="s">
        <v>286</v>
      </c>
      <c r="P374" s="1" t="s">
        <v>1712</v>
      </c>
      <c r="Q374" s="1" t="s">
        <v>257</v>
      </c>
      <c r="R374" s="1" t="s">
        <v>265</v>
      </c>
      <c r="S374" s="1" t="s">
        <v>287</v>
      </c>
      <c r="T374" s="5">
        <v>0.4758</v>
      </c>
      <c r="U374" s="5">
        <v>2.6100000000000002E-2</v>
      </c>
      <c r="V374" s="5">
        <v>0.49809999999999999</v>
      </c>
      <c r="W374" s="5">
        <v>3.8399999999999997E-2</v>
      </c>
      <c r="X374" s="5">
        <v>7.5999999999999998E-2</v>
      </c>
      <c r="Y374" s="1" t="s">
        <v>404</v>
      </c>
    </row>
    <row r="375" spans="1:25" x14ac:dyDescent="0.35">
      <c r="A375" s="1" t="s">
        <v>2090</v>
      </c>
      <c r="B375" s="37">
        <v>2015</v>
      </c>
      <c r="C375" s="1" t="s">
        <v>266</v>
      </c>
      <c r="D375" s="1" t="s">
        <v>812</v>
      </c>
      <c r="E375" s="1" t="s">
        <v>811</v>
      </c>
      <c r="F375" s="1" t="s">
        <v>799</v>
      </c>
      <c r="G375" s="1" t="s">
        <v>261</v>
      </c>
      <c r="H375" s="1" t="s">
        <v>398</v>
      </c>
      <c r="I375" s="1" t="s">
        <v>1715</v>
      </c>
      <c r="J375" s="1" t="s">
        <v>283</v>
      </c>
      <c r="K375" s="2">
        <v>137.19999999999999</v>
      </c>
      <c r="L375" s="1" t="s">
        <v>1710</v>
      </c>
      <c r="M375" s="2">
        <v>1500</v>
      </c>
      <c r="N375" s="1">
        <v>10.93</v>
      </c>
      <c r="O375" s="1" t="s">
        <v>286</v>
      </c>
      <c r="P375" s="1" t="s">
        <v>1712</v>
      </c>
      <c r="Q375" s="1" t="s">
        <v>257</v>
      </c>
      <c r="R375" s="1" t="s">
        <v>265</v>
      </c>
      <c r="S375" s="1" t="s">
        <v>287</v>
      </c>
      <c r="T375" s="5">
        <v>0.4153</v>
      </c>
      <c r="U375" s="5">
        <v>2.2800000000000001E-2</v>
      </c>
      <c r="V375" s="5">
        <v>0.56200000000000006</v>
      </c>
      <c r="W375" s="5">
        <v>3.3500000000000002E-2</v>
      </c>
      <c r="X375" s="5">
        <v>6.6299999999999998E-2</v>
      </c>
      <c r="Y375" s="1" t="s">
        <v>404</v>
      </c>
    </row>
    <row r="376" spans="1:25" x14ac:dyDescent="0.35">
      <c r="A376" s="1" t="s">
        <v>2091</v>
      </c>
      <c r="B376" s="37">
        <v>2016</v>
      </c>
      <c r="C376" s="1" t="s">
        <v>266</v>
      </c>
      <c r="D376" s="1" t="s">
        <v>812</v>
      </c>
      <c r="E376" s="1" t="s">
        <v>811</v>
      </c>
      <c r="F376" s="1" t="s">
        <v>799</v>
      </c>
      <c r="G376" s="1" t="s">
        <v>261</v>
      </c>
      <c r="H376" s="1" t="s">
        <v>398</v>
      </c>
      <c r="I376" s="1" t="s">
        <v>399</v>
      </c>
      <c r="J376" s="1" t="s">
        <v>283</v>
      </c>
      <c r="K376" s="2">
        <v>137.19999999999999</v>
      </c>
      <c r="L376" s="1" t="s">
        <v>1710</v>
      </c>
      <c r="M376" s="2">
        <v>1500</v>
      </c>
      <c r="N376" s="1">
        <v>10.93</v>
      </c>
      <c r="O376" s="1" t="s">
        <v>286</v>
      </c>
      <c r="P376" s="1" t="s">
        <v>1712</v>
      </c>
      <c r="Q376" s="1" t="s">
        <v>257</v>
      </c>
      <c r="R376" s="1" t="s">
        <v>265</v>
      </c>
      <c r="S376" s="1" t="s">
        <v>287</v>
      </c>
      <c r="T376" s="5">
        <v>0.4153</v>
      </c>
      <c r="U376" s="5">
        <v>2.2800000000000001E-2</v>
      </c>
      <c r="V376" s="5">
        <v>0.56200000000000006</v>
      </c>
      <c r="W376" s="5">
        <v>3.3500000000000002E-2</v>
      </c>
      <c r="X376" s="5">
        <v>6.6299999999999998E-2</v>
      </c>
      <c r="Y376" s="1" t="s">
        <v>404</v>
      </c>
    </row>
    <row r="377" spans="1:25" x14ac:dyDescent="0.35">
      <c r="A377" s="1" t="s">
        <v>2092</v>
      </c>
      <c r="B377" s="37">
        <v>2015</v>
      </c>
      <c r="C377" s="1" t="s">
        <v>266</v>
      </c>
      <c r="D377" s="1" t="s">
        <v>813</v>
      </c>
      <c r="E377" s="1" t="s">
        <v>811</v>
      </c>
      <c r="F377" s="1" t="s">
        <v>799</v>
      </c>
      <c r="G377" s="1" t="s">
        <v>261</v>
      </c>
      <c r="H377" s="1" t="s">
        <v>398</v>
      </c>
      <c r="I377" s="1" t="s">
        <v>1715</v>
      </c>
      <c r="J377" s="1" t="s">
        <v>283</v>
      </c>
      <c r="K377" s="2">
        <v>137.19999999999999</v>
      </c>
      <c r="L377" s="1" t="s">
        <v>1710</v>
      </c>
      <c r="M377" s="2">
        <v>1700</v>
      </c>
      <c r="N377" s="1">
        <v>12.39</v>
      </c>
      <c r="O377" s="1" t="s">
        <v>286</v>
      </c>
      <c r="P377" s="1" t="s">
        <v>1712</v>
      </c>
      <c r="Q377" s="1" t="s">
        <v>257</v>
      </c>
      <c r="R377" s="1" t="s">
        <v>265</v>
      </c>
      <c r="S377" s="1" t="s">
        <v>287</v>
      </c>
      <c r="T377" s="5">
        <v>0.37509999999999999</v>
      </c>
      <c r="U377" s="5">
        <v>2.06E-2</v>
      </c>
      <c r="V377" s="5">
        <v>0.60440000000000005</v>
      </c>
      <c r="W377" s="5">
        <v>3.0200000000000001E-2</v>
      </c>
      <c r="X377" s="5">
        <v>5.9900000000000002E-2</v>
      </c>
      <c r="Y377" s="1" t="s">
        <v>404</v>
      </c>
    </row>
    <row r="378" spans="1:25" x14ac:dyDescent="0.35">
      <c r="A378" s="1" t="s">
        <v>2093</v>
      </c>
      <c r="B378" s="37">
        <v>2016</v>
      </c>
      <c r="C378" s="1" t="s">
        <v>266</v>
      </c>
      <c r="D378" s="1" t="s">
        <v>813</v>
      </c>
      <c r="E378" s="1" t="s">
        <v>811</v>
      </c>
      <c r="F378" s="1" t="s">
        <v>799</v>
      </c>
      <c r="G378" s="1" t="s">
        <v>261</v>
      </c>
      <c r="H378" s="1" t="s">
        <v>398</v>
      </c>
      <c r="I378" s="1" t="s">
        <v>399</v>
      </c>
      <c r="J378" s="1" t="s">
        <v>283</v>
      </c>
      <c r="K378" s="2">
        <v>137.19999999999999</v>
      </c>
      <c r="L378" s="1" t="s">
        <v>1710</v>
      </c>
      <c r="M378" s="2">
        <v>1700</v>
      </c>
      <c r="N378" s="1">
        <v>12.39</v>
      </c>
      <c r="O378" s="1" t="s">
        <v>286</v>
      </c>
      <c r="P378" s="1" t="s">
        <v>1712</v>
      </c>
      <c r="Q378" s="1" t="s">
        <v>257</v>
      </c>
      <c r="R378" s="1" t="s">
        <v>265</v>
      </c>
      <c r="S378" s="1" t="s">
        <v>287</v>
      </c>
      <c r="T378" s="5">
        <v>0.37509999999999999</v>
      </c>
      <c r="U378" s="5">
        <v>2.06E-2</v>
      </c>
      <c r="V378" s="5">
        <v>0.60440000000000005</v>
      </c>
      <c r="W378" s="5">
        <v>3.0200000000000001E-2</v>
      </c>
      <c r="X378" s="5">
        <v>5.9900000000000002E-2</v>
      </c>
      <c r="Y378" s="1" t="s">
        <v>404</v>
      </c>
    </row>
    <row r="379" spans="1:25" x14ac:dyDescent="0.35">
      <c r="A379" s="1" t="s">
        <v>2094</v>
      </c>
      <c r="B379" s="37">
        <v>2015</v>
      </c>
      <c r="C379" s="1" t="s">
        <v>266</v>
      </c>
      <c r="D379" s="1" t="s">
        <v>815</v>
      </c>
      <c r="E379" s="1" t="s">
        <v>816</v>
      </c>
      <c r="F379" s="1" t="s">
        <v>814</v>
      </c>
      <c r="G379" s="1" t="s">
        <v>282</v>
      </c>
      <c r="H379" s="1" t="s">
        <v>280</v>
      </c>
      <c r="I379" s="1" t="s">
        <v>1715</v>
      </c>
      <c r="J379" s="1" t="s">
        <v>283</v>
      </c>
      <c r="K379" s="2">
        <v>3.6</v>
      </c>
      <c r="L379" s="1" t="s">
        <v>1710</v>
      </c>
      <c r="M379" s="2">
        <v>42.2</v>
      </c>
      <c r="N379" s="1">
        <v>11.72</v>
      </c>
      <c r="O379" s="1" t="s">
        <v>286</v>
      </c>
      <c r="P379" s="1" t="s">
        <v>1712</v>
      </c>
      <c r="Q379" s="1" t="s">
        <v>257</v>
      </c>
      <c r="R379" s="1" t="s">
        <v>265</v>
      </c>
      <c r="S379" s="1" t="s">
        <v>287</v>
      </c>
      <c r="T379" s="5">
        <v>0.5423</v>
      </c>
      <c r="U379" s="5">
        <v>0.2036</v>
      </c>
      <c r="V379" s="5">
        <v>0.25409999999999999</v>
      </c>
      <c r="W379" s="5">
        <v>5.0000000000000001E-4</v>
      </c>
      <c r="X379" s="5">
        <v>2.0000000000000001E-4</v>
      </c>
      <c r="Y379" s="1" t="s">
        <v>404</v>
      </c>
    </row>
    <row r="380" spans="1:25" x14ac:dyDescent="0.35">
      <c r="A380" s="1" t="s">
        <v>2095</v>
      </c>
      <c r="B380" s="37">
        <v>2015</v>
      </c>
      <c r="C380" s="1" t="s">
        <v>266</v>
      </c>
      <c r="D380" s="1" t="s">
        <v>817</v>
      </c>
      <c r="E380" s="1" t="s">
        <v>818</v>
      </c>
      <c r="F380" s="1" t="s">
        <v>814</v>
      </c>
      <c r="G380" s="1" t="s">
        <v>282</v>
      </c>
      <c r="H380" s="1" t="s">
        <v>280</v>
      </c>
      <c r="I380" s="1" t="s">
        <v>1715</v>
      </c>
      <c r="J380" s="1" t="s">
        <v>283</v>
      </c>
      <c r="K380" s="2">
        <v>0.11</v>
      </c>
      <c r="L380" s="1" t="s">
        <v>1710</v>
      </c>
      <c r="M380" s="2">
        <v>13.8</v>
      </c>
      <c r="N380" s="1">
        <v>125.45</v>
      </c>
      <c r="O380" s="1" t="s">
        <v>286</v>
      </c>
      <c r="P380" s="1" t="s">
        <v>1712</v>
      </c>
      <c r="Q380" s="1" t="s">
        <v>257</v>
      </c>
      <c r="R380" s="1" t="s">
        <v>265</v>
      </c>
      <c r="S380" s="1" t="s">
        <v>287</v>
      </c>
      <c r="T380" s="5">
        <v>1.7000000000000001E-2</v>
      </c>
      <c r="U380" s="5">
        <v>1.2999999999999999E-3</v>
      </c>
      <c r="V380" s="5">
        <v>0.98170000000000002</v>
      </c>
      <c r="W380" s="5">
        <v>1E-4</v>
      </c>
      <c r="X380" s="5">
        <v>0</v>
      </c>
      <c r="Y380" s="1" t="s">
        <v>404</v>
      </c>
    </row>
    <row r="381" spans="1:25" x14ac:dyDescent="0.35">
      <c r="A381" s="1" t="s">
        <v>2096</v>
      </c>
      <c r="B381" s="37">
        <v>2015</v>
      </c>
      <c r="C381" s="1" t="s">
        <v>266</v>
      </c>
      <c r="D381" s="1" t="s">
        <v>819</v>
      </c>
      <c r="E381" s="1" t="s">
        <v>820</v>
      </c>
      <c r="F381" s="1" t="s">
        <v>814</v>
      </c>
      <c r="G381" s="1" t="s">
        <v>282</v>
      </c>
      <c r="H381" s="1" t="s">
        <v>280</v>
      </c>
      <c r="I381" s="1" t="s">
        <v>1715</v>
      </c>
      <c r="J381" s="1" t="s">
        <v>283</v>
      </c>
      <c r="K381" s="2">
        <v>0.11</v>
      </c>
      <c r="L381" s="1" t="s">
        <v>1710</v>
      </c>
      <c r="M381" s="2">
        <v>2.5</v>
      </c>
      <c r="N381" s="1">
        <v>22.73</v>
      </c>
      <c r="O381" s="1" t="s">
        <v>286</v>
      </c>
      <c r="P381" s="1" t="s">
        <v>1712</v>
      </c>
      <c r="Q381" s="1" t="s">
        <v>257</v>
      </c>
      <c r="R381" s="1" t="s">
        <v>265</v>
      </c>
      <c r="S381" s="1" t="s">
        <v>287</v>
      </c>
      <c r="T381" s="5">
        <v>0.96</v>
      </c>
      <c r="U381" s="5">
        <v>2.8000000000000001E-2</v>
      </c>
      <c r="V381" s="5">
        <v>1.2E-2</v>
      </c>
      <c r="W381" s="1" t="s">
        <v>1717</v>
      </c>
      <c r="X381" s="1" t="s">
        <v>1713</v>
      </c>
      <c r="Y381" s="1" t="s">
        <v>404</v>
      </c>
    </row>
    <row r="382" spans="1:25" x14ac:dyDescent="0.35">
      <c r="A382" s="1" t="s">
        <v>2097</v>
      </c>
      <c r="B382" s="37">
        <v>2015</v>
      </c>
      <c r="C382" s="1" t="s">
        <v>266</v>
      </c>
      <c r="D382" s="1" t="s">
        <v>821</v>
      </c>
      <c r="E382" s="1" t="s">
        <v>822</v>
      </c>
      <c r="F382" s="1" t="s">
        <v>814</v>
      </c>
      <c r="G382" s="1" t="s">
        <v>282</v>
      </c>
      <c r="H382" s="1" t="s">
        <v>280</v>
      </c>
      <c r="I382" s="1" t="s">
        <v>1715</v>
      </c>
      <c r="J382" s="1" t="s">
        <v>283</v>
      </c>
      <c r="K382" s="2">
        <v>0.24</v>
      </c>
      <c r="L382" s="1" t="s">
        <v>1710</v>
      </c>
      <c r="M382" s="2">
        <v>8.3000000000000007</v>
      </c>
      <c r="N382" s="1">
        <v>34.58</v>
      </c>
      <c r="O382" s="1" t="s">
        <v>286</v>
      </c>
      <c r="P382" s="1" t="s">
        <v>1712</v>
      </c>
      <c r="Q382" s="1" t="s">
        <v>257</v>
      </c>
      <c r="R382" s="1" t="s">
        <v>265</v>
      </c>
      <c r="S382" s="1" t="s">
        <v>287</v>
      </c>
      <c r="T382" s="5">
        <v>0.99809999999999999</v>
      </c>
      <c r="U382" s="5">
        <v>0</v>
      </c>
      <c r="V382" s="5">
        <v>1.9E-3</v>
      </c>
      <c r="W382" s="5">
        <v>1.2999999999999999E-3</v>
      </c>
      <c r="X382" s="5">
        <v>2.0000000000000001E-4</v>
      </c>
      <c r="Y382" s="1" t="s">
        <v>404</v>
      </c>
    </row>
    <row r="383" spans="1:25" x14ac:dyDescent="0.35">
      <c r="A383" s="1" t="s">
        <v>2098</v>
      </c>
      <c r="B383" s="37">
        <v>2014</v>
      </c>
      <c r="C383" s="1" t="s">
        <v>266</v>
      </c>
      <c r="D383" s="1" t="s">
        <v>824</v>
      </c>
      <c r="E383" s="1" t="s">
        <v>825</v>
      </c>
      <c r="F383" s="1" t="s">
        <v>823</v>
      </c>
      <c r="G383" s="1" t="s">
        <v>282</v>
      </c>
      <c r="H383" s="1" t="s">
        <v>749</v>
      </c>
      <c r="I383" s="1" t="s">
        <v>758</v>
      </c>
      <c r="J383" s="1" t="s">
        <v>752</v>
      </c>
      <c r="K383" s="2">
        <v>8.6999999999999993</v>
      </c>
      <c r="L383" s="1" t="s">
        <v>1710</v>
      </c>
      <c r="M383" s="2">
        <v>256.5</v>
      </c>
      <c r="N383" s="1">
        <v>29.48</v>
      </c>
      <c r="O383" s="1" t="s">
        <v>1711</v>
      </c>
      <c r="P383" s="1" t="s">
        <v>1712</v>
      </c>
      <c r="Q383" s="1" t="s">
        <v>257</v>
      </c>
      <c r="R383" s="1" t="s">
        <v>277</v>
      </c>
      <c r="S383" s="1" t="s">
        <v>287</v>
      </c>
      <c r="T383" s="5">
        <v>9.3600000000000003E-2</v>
      </c>
      <c r="U383" s="5">
        <v>2.7300000000000001E-2</v>
      </c>
      <c r="V383" s="5">
        <v>0.87909999999999999</v>
      </c>
      <c r="W383" s="5">
        <v>5.7999999999999996E-3</v>
      </c>
      <c r="X383" s="5">
        <v>5.1499999999999997E-2</v>
      </c>
      <c r="Y383" s="1" t="s">
        <v>826</v>
      </c>
    </row>
    <row r="384" spans="1:25" x14ac:dyDescent="0.35">
      <c r="A384" s="1" t="s">
        <v>2099</v>
      </c>
      <c r="B384" s="37">
        <v>2015</v>
      </c>
      <c r="C384" s="1" t="s">
        <v>266</v>
      </c>
      <c r="D384" s="1" t="s">
        <v>824</v>
      </c>
      <c r="E384" s="1" t="s">
        <v>828</v>
      </c>
      <c r="F384" s="1" t="s">
        <v>823</v>
      </c>
      <c r="G384" s="1" t="s">
        <v>282</v>
      </c>
      <c r="H384" s="1" t="s">
        <v>827</v>
      </c>
      <c r="I384" s="1" t="s">
        <v>1715</v>
      </c>
      <c r="J384" s="1" t="s">
        <v>752</v>
      </c>
      <c r="K384" s="2">
        <v>8.6999999999999993</v>
      </c>
      <c r="L384" s="1" t="s">
        <v>1710</v>
      </c>
      <c r="M384" s="2">
        <v>287.68</v>
      </c>
      <c r="N384" s="1">
        <v>33.07</v>
      </c>
      <c r="O384" s="1" t="s">
        <v>1711</v>
      </c>
      <c r="P384" s="5">
        <v>-0.14000000000000001</v>
      </c>
      <c r="Q384" s="1" t="s">
        <v>257</v>
      </c>
      <c r="R384" s="1" t="s">
        <v>358</v>
      </c>
      <c r="S384" s="1" t="s">
        <v>287</v>
      </c>
      <c r="T384" s="5">
        <v>0.13769999999999999</v>
      </c>
      <c r="U384" s="5">
        <v>0.04</v>
      </c>
      <c r="V384" s="5">
        <v>0.82240000000000002</v>
      </c>
      <c r="W384" s="5">
        <v>3.3999999999999998E-3</v>
      </c>
      <c r="X384" s="5">
        <v>8.6199999999999999E-2</v>
      </c>
      <c r="Y384" s="1" t="s">
        <v>829</v>
      </c>
    </row>
    <row r="385" spans="1:25" x14ac:dyDescent="0.35">
      <c r="A385" s="1" t="s">
        <v>2100</v>
      </c>
      <c r="B385" s="37">
        <v>2014</v>
      </c>
      <c r="C385" s="1" t="s">
        <v>287</v>
      </c>
      <c r="D385" s="1" t="s">
        <v>830</v>
      </c>
      <c r="E385" s="1" t="s">
        <v>825</v>
      </c>
      <c r="F385" s="1" t="s">
        <v>823</v>
      </c>
      <c r="G385" s="1" t="s">
        <v>282</v>
      </c>
      <c r="H385" s="1" t="s">
        <v>749</v>
      </c>
      <c r="I385" s="1" t="s">
        <v>758</v>
      </c>
      <c r="J385" s="1" t="s">
        <v>752</v>
      </c>
      <c r="K385" s="2">
        <v>160</v>
      </c>
      <c r="L385" s="1" t="s">
        <v>1710</v>
      </c>
      <c r="M385" s="2">
        <v>1881</v>
      </c>
      <c r="N385" s="1">
        <v>11.76</v>
      </c>
      <c r="O385" s="1" t="s">
        <v>1711</v>
      </c>
      <c r="P385" s="1" t="s">
        <v>1712</v>
      </c>
      <c r="Q385" s="1" t="s">
        <v>257</v>
      </c>
      <c r="R385" s="1" t="s">
        <v>277</v>
      </c>
      <c r="S385" s="1" t="s">
        <v>1723</v>
      </c>
      <c r="T385" s="1" t="s">
        <v>1723</v>
      </c>
      <c r="U385" s="1" t="s">
        <v>1723</v>
      </c>
      <c r="V385" s="1" t="s">
        <v>1723</v>
      </c>
      <c r="W385" s="1" t="s">
        <v>1723</v>
      </c>
      <c r="X385" s="1" t="s">
        <v>1723</v>
      </c>
      <c r="Y385" s="1" t="s">
        <v>404</v>
      </c>
    </row>
    <row r="386" spans="1:25" x14ac:dyDescent="0.35">
      <c r="A386" s="1" t="s">
        <v>2101</v>
      </c>
      <c r="B386" s="37">
        <v>2015</v>
      </c>
      <c r="C386" s="1" t="s">
        <v>287</v>
      </c>
      <c r="D386" s="1" t="s">
        <v>830</v>
      </c>
      <c r="E386" s="1" t="s">
        <v>831</v>
      </c>
      <c r="F386" s="1" t="s">
        <v>823</v>
      </c>
      <c r="G386" s="1" t="s">
        <v>282</v>
      </c>
      <c r="H386" s="1" t="s">
        <v>827</v>
      </c>
      <c r="I386" s="1" t="s">
        <v>1715</v>
      </c>
      <c r="J386" s="1" t="s">
        <v>752</v>
      </c>
      <c r="K386" s="2">
        <v>160</v>
      </c>
      <c r="L386" s="1" t="s">
        <v>1710</v>
      </c>
      <c r="M386" s="2">
        <v>1734</v>
      </c>
      <c r="N386" s="1">
        <v>10.84</v>
      </c>
      <c r="O386" s="1" t="s">
        <v>1711</v>
      </c>
      <c r="P386" s="5">
        <v>-7.8E-2</v>
      </c>
      <c r="Q386" s="1" t="s">
        <v>257</v>
      </c>
      <c r="R386" s="1" t="s">
        <v>358</v>
      </c>
      <c r="S386" s="1" t="s">
        <v>1723</v>
      </c>
      <c r="T386" s="1" t="s">
        <v>1723</v>
      </c>
      <c r="U386" s="1" t="s">
        <v>1723</v>
      </c>
      <c r="V386" s="1" t="s">
        <v>1723</v>
      </c>
      <c r="W386" s="1" t="s">
        <v>1723</v>
      </c>
      <c r="X386" s="1" t="s">
        <v>1723</v>
      </c>
      <c r="Y386" s="1" t="s">
        <v>404</v>
      </c>
    </row>
    <row r="387" spans="1:25" x14ac:dyDescent="0.35">
      <c r="A387" s="1" t="s">
        <v>2102</v>
      </c>
      <c r="B387" s="37">
        <v>2015</v>
      </c>
      <c r="C387" s="1" t="s">
        <v>287</v>
      </c>
      <c r="D387" s="1" t="s">
        <v>835</v>
      </c>
      <c r="E387" s="1" t="s">
        <v>836</v>
      </c>
      <c r="F387" s="1" t="s">
        <v>832</v>
      </c>
      <c r="G387" s="1" t="s">
        <v>834</v>
      </c>
      <c r="H387" s="1" t="s">
        <v>833</v>
      </c>
      <c r="I387" s="1" t="s">
        <v>1715</v>
      </c>
      <c r="J387" s="1" t="s">
        <v>274</v>
      </c>
      <c r="K387" s="2">
        <v>31.8</v>
      </c>
      <c r="L387" s="1" t="s">
        <v>1710</v>
      </c>
      <c r="M387" s="2">
        <v>40.79</v>
      </c>
      <c r="N387" s="1">
        <v>1.28</v>
      </c>
      <c r="O387" s="1" t="s">
        <v>286</v>
      </c>
      <c r="P387" s="1" t="s">
        <v>1712</v>
      </c>
      <c r="Q387" s="1" t="s">
        <v>257</v>
      </c>
      <c r="R387" s="1" t="s">
        <v>265</v>
      </c>
      <c r="S387" s="1" t="s">
        <v>1723</v>
      </c>
      <c r="T387" s="1" t="s">
        <v>1723</v>
      </c>
      <c r="U387" s="1" t="s">
        <v>1723</v>
      </c>
      <c r="V387" s="1" t="s">
        <v>1723</v>
      </c>
      <c r="W387" s="1" t="s">
        <v>1723</v>
      </c>
      <c r="X387" s="1" t="s">
        <v>1723</v>
      </c>
      <c r="Y387" s="1" t="s">
        <v>404</v>
      </c>
    </row>
    <row r="388" spans="1:25" x14ac:dyDescent="0.35">
      <c r="A388" s="1" t="s">
        <v>2103</v>
      </c>
      <c r="B388" s="37">
        <v>2015</v>
      </c>
      <c r="C388" s="1" t="s">
        <v>287</v>
      </c>
      <c r="D388" s="1" t="s">
        <v>837</v>
      </c>
      <c r="E388" s="1" t="s">
        <v>836</v>
      </c>
      <c r="F388" s="1" t="s">
        <v>832</v>
      </c>
      <c r="G388" s="1" t="s">
        <v>834</v>
      </c>
      <c r="H388" s="1" t="s">
        <v>833</v>
      </c>
      <c r="I388" s="1" t="s">
        <v>1715</v>
      </c>
      <c r="J388" s="1" t="s">
        <v>274</v>
      </c>
      <c r="K388" s="2">
        <v>31.8</v>
      </c>
      <c r="L388" s="1" t="s">
        <v>1710</v>
      </c>
      <c r="M388" s="2">
        <v>35.159999999999997</v>
      </c>
      <c r="N388" s="1">
        <v>1.1100000000000001</v>
      </c>
      <c r="O388" s="1" t="s">
        <v>286</v>
      </c>
      <c r="P388" s="1" t="s">
        <v>1712</v>
      </c>
      <c r="Q388" s="1" t="s">
        <v>257</v>
      </c>
      <c r="R388" s="1" t="s">
        <v>265</v>
      </c>
      <c r="S388" s="1" t="s">
        <v>1723</v>
      </c>
      <c r="T388" s="1" t="s">
        <v>1723</v>
      </c>
      <c r="U388" s="1" t="s">
        <v>1723</v>
      </c>
      <c r="V388" s="1" t="s">
        <v>1723</v>
      </c>
      <c r="W388" s="1" t="s">
        <v>1723</v>
      </c>
      <c r="X388" s="1" t="s">
        <v>1723</v>
      </c>
      <c r="Y388" s="1" t="s">
        <v>404</v>
      </c>
    </row>
    <row r="389" spans="1:25" x14ac:dyDescent="0.35">
      <c r="A389" s="1" t="s">
        <v>2104</v>
      </c>
      <c r="B389" s="37">
        <v>2015</v>
      </c>
      <c r="C389" s="1" t="s">
        <v>287</v>
      </c>
      <c r="D389" s="1" t="s">
        <v>838</v>
      </c>
      <c r="E389" s="1" t="s">
        <v>2678</v>
      </c>
      <c r="F389" s="1" t="s">
        <v>832</v>
      </c>
      <c r="G389" s="1" t="s">
        <v>834</v>
      </c>
      <c r="H389" s="1" t="s">
        <v>833</v>
      </c>
      <c r="I389" s="1" t="s">
        <v>1715</v>
      </c>
      <c r="J389" s="1" t="s">
        <v>274</v>
      </c>
      <c r="K389" s="2">
        <v>2.5</v>
      </c>
      <c r="L389" s="1" t="s">
        <v>1710</v>
      </c>
      <c r="M389" s="2">
        <v>20.04</v>
      </c>
      <c r="N389" s="1">
        <v>8.02</v>
      </c>
      <c r="O389" s="1" t="s">
        <v>286</v>
      </c>
      <c r="P389" s="1" t="s">
        <v>1712</v>
      </c>
      <c r="Q389" s="1" t="s">
        <v>257</v>
      </c>
      <c r="R389" s="1" t="s">
        <v>265</v>
      </c>
      <c r="S389" s="1" t="s">
        <v>1723</v>
      </c>
      <c r="T389" s="1" t="s">
        <v>1723</v>
      </c>
      <c r="U389" s="1" t="s">
        <v>1723</v>
      </c>
      <c r="V389" s="1" t="s">
        <v>1723</v>
      </c>
      <c r="W389" s="1" t="s">
        <v>1723</v>
      </c>
      <c r="X389" s="1" t="s">
        <v>1723</v>
      </c>
      <c r="Y389" s="1" t="s">
        <v>404</v>
      </c>
    </row>
    <row r="390" spans="1:25" x14ac:dyDescent="0.35">
      <c r="A390" s="1" t="s">
        <v>2105</v>
      </c>
      <c r="B390" s="37">
        <v>2015</v>
      </c>
      <c r="C390" s="1" t="s">
        <v>287</v>
      </c>
      <c r="D390" s="1" t="s">
        <v>839</v>
      </c>
      <c r="E390" s="1" t="s">
        <v>840</v>
      </c>
      <c r="F390" s="1" t="s">
        <v>832</v>
      </c>
      <c r="G390" s="1" t="s">
        <v>834</v>
      </c>
      <c r="H390" s="1" t="s">
        <v>833</v>
      </c>
      <c r="I390" s="1" t="s">
        <v>1715</v>
      </c>
      <c r="J390" s="1" t="s">
        <v>274</v>
      </c>
      <c r="K390" s="2">
        <v>15.9</v>
      </c>
      <c r="L390" s="1" t="s">
        <v>1710</v>
      </c>
      <c r="M390" s="2">
        <v>18.760000000000002</v>
      </c>
      <c r="N390" s="1">
        <v>1.18</v>
      </c>
      <c r="O390" s="1" t="s">
        <v>286</v>
      </c>
      <c r="P390" s="1" t="s">
        <v>1712</v>
      </c>
      <c r="Q390" s="1" t="s">
        <v>257</v>
      </c>
      <c r="R390" s="1" t="s">
        <v>265</v>
      </c>
      <c r="S390" s="1" t="s">
        <v>1723</v>
      </c>
      <c r="T390" s="1" t="s">
        <v>1723</v>
      </c>
      <c r="U390" s="1" t="s">
        <v>1723</v>
      </c>
      <c r="V390" s="1" t="s">
        <v>1723</v>
      </c>
      <c r="W390" s="1" t="s">
        <v>1723</v>
      </c>
      <c r="X390" s="1" t="s">
        <v>1723</v>
      </c>
      <c r="Y390" s="1" t="s">
        <v>404</v>
      </c>
    </row>
    <row r="391" spans="1:25" x14ac:dyDescent="0.35">
      <c r="A391" s="1" t="s">
        <v>2106</v>
      </c>
      <c r="B391" s="37">
        <v>2015</v>
      </c>
      <c r="C391" s="1" t="s">
        <v>287</v>
      </c>
      <c r="D391" s="1" t="s">
        <v>841</v>
      </c>
      <c r="E391" s="1" t="s">
        <v>2679</v>
      </c>
      <c r="F391" s="1" t="s">
        <v>832</v>
      </c>
      <c r="G391" s="1" t="s">
        <v>834</v>
      </c>
      <c r="H391" s="1" t="s">
        <v>833</v>
      </c>
      <c r="I391" s="1" t="s">
        <v>1715</v>
      </c>
      <c r="J391" s="1" t="s">
        <v>274</v>
      </c>
      <c r="K391" s="2">
        <v>2.4062000000000001</v>
      </c>
      <c r="L391" s="1" t="s">
        <v>1710</v>
      </c>
      <c r="M391" s="2">
        <v>89.566999999999993</v>
      </c>
      <c r="N391" s="1">
        <v>37.22</v>
      </c>
      <c r="O391" s="1" t="s">
        <v>286</v>
      </c>
      <c r="P391" s="1" t="s">
        <v>1712</v>
      </c>
      <c r="Q391" s="1" t="s">
        <v>257</v>
      </c>
      <c r="R391" s="1" t="s">
        <v>265</v>
      </c>
      <c r="S391" s="1" t="s">
        <v>1723</v>
      </c>
      <c r="T391" s="1" t="s">
        <v>1723</v>
      </c>
      <c r="U391" s="1" t="s">
        <v>1723</v>
      </c>
      <c r="V391" s="1" t="s">
        <v>1723</v>
      </c>
      <c r="W391" s="1" t="s">
        <v>1723</v>
      </c>
      <c r="X391" s="1" t="s">
        <v>1723</v>
      </c>
      <c r="Y391" s="1" t="s">
        <v>404</v>
      </c>
    </row>
    <row r="392" spans="1:25" x14ac:dyDescent="0.35">
      <c r="A392" s="1" t="s">
        <v>2107</v>
      </c>
      <c r="B392" s="37">
        <v>2015</v>
      </c>
      <c r="C392" s="1" t="s">
        <v>287</v>
      </c>
      <c r="D392" s="1" t="s">
        <v>842</v>
      </c>
      <c r="E392" s="1" t="s">
        <v>2680</v>
      </c>
      <c r="F392" s="1" t="s">
        <v>832</v>
      </c>
      <c r="G392" s="1" t="s">
        <v>834</v>
      </c>
      <c r="H392" s="1" t="s">
        <v>833</v>
      </c>
      <c r="I392" s="1" t="s">
        <v>1715</v>
      </c>
      <c r="J392" s="1" t="s">
        <v>274</v>
      </c>
      <c r="K392" s="2">
        <v>2.4062000000000001</v>
      </c>
      <c r="L392" s="1" t="s">
        <v>1710</v>
      </c>
      <c r="M392" s="2">
        <v>34.15</v>
      </c>
      <c r="N392" s="1">
        <v>14.19</v>
      </c>
      <c r="O392" s="1" t="s">
        <v>286</v>
      </c>
      <c r="P392" s="1" t="s">
        <v>1712</v>
      </c>
      <c r="Q392" s="1" t="s">
        <v>257</v>
      </c>
      <c r="R392" s="1" t="s">
        <v>265</v>
      </c>
      <c r="S392" s="1" t="s">
        <v>1723</v>
      </c>
      <c r="T392" s="1" t="s">
        <v>1723</v>
      </c>
      <c r="U392" s="1" t="s">
        <v>1723</v>
      </c>
      <c r="V392" s="1" t="s">
        <v>1723</v>
      </c>
      <c r="W392" s="1" t="s">
        <v>1723</v>
      </c>
      <c r="X392" s="1" t="s">
        <v>1723</v>
      </c>
      <c r="Y392" s="1" t="s">
        <v>404</v>
      </c>
    </row>
    <row r="393" spans="1:25" x14ac:dyDescent="0.35">
      <c r="A393" s="1" t="s">
        <v>2108</v>
      </c>
      <c r="B393" s="37">
        <v>2013</v>
      </c>
      <c r="C393" s="1" t="s">
        <v>266</v>
      </c>
      <c r="D393" s="1" t="s">
        <v>2681</v>
      </c>
      <c r="E393" s="1" t="s">
        <v>2681</v>
      </c>
      <c r="F393" s="1" t="s">
        <v>843</v>
      </c>
      <c r="G393" s="1" t="s">
        <v>391</v>
      </c>
      <c r="H393" s="1" t="s">
        <v>291</v>
      </c>
      <c r="I393" s="1" t="s">
        <v>292</v>
      </c>
      <c r="J393" s="1" t="s">
        <v>292</v>
      </c>
      <c r="K393" s="2">
        <v>1</v>
      </c>
      <c r="L393" s="1" t="s">
        <v>1722</v>
      </c>
      <c r="M393" s="2">
        <v>1.32</v>
      </c>
      <c r="N393" s="1">
        <v>1.32</v>
      </c>
      <c r="O393" s="1" t="s">
        <v>305</v>
      </c>
      <c r="P393" s="1" t="s">
        <v>1712</v>
      </c>
      <c r="Q393" s="1" t="s">
        <v>257</v>
      </c>
      <c r="R393" s="1" t="s">
        <v>277</v>
      </c>
      <c r="S393" s="1" t="s">
        <v>287</v>
      </c>
      <c r="T393" s="5">
        <v>0.82399999999999995</v>
      </c>
      <c r="U393" s="5">
        <v>0.17599999999999999</v>
      </c>
      <c r="V393" s="5">
        <v>0</v>
      </c>
      <c r="W393" s="5">
        <v>4.5999999999999999E-3</v>
      </c>
      <c r="X393" s="1" t="s">
        <v>1713</v>
      </c>
      <c r="Y393" s="1" t="s">
        <v>404</v>
      </c>
    </row>
    <row r="394" spans="1:25" x14ac:dyDescent="0.35">
      <c r="A394" s="1" t="s">
        <v>2109</v>
      </c>
      <c r="B394" s="37">
        <v>2014</v>
      </c>
      <c r="C394" s="1" t="s">
        <v>287</v>
      </c>
      <c r="D394" s="1" t="s">
        <v>844</v>
      </c>
      <c r="E394" s="1" t="s">
        <v>2681</v>
      </c>
      <c r="F394" s="1" t="s">
        <v>843</v>
      </c>
      <c r="G394" s="1" t="s">
        <v>391</v>
      </c>
      <c r="H394" s="1" t="s">
        <v>291</v>
      </c>
      <c r="I394" s="1" t="s">
        <v>292</v>
      </c>
      <c r="J394" s="1" t="s">
        <v>292</v>
      </c>
      <c r="K394" s="2">
        <v>1</v>
      </c>
      <c r="L394" s="1" t="s">
        <v>1722</v>
      </c>
      <c r="M394" s="2">
        <v>1.32</v>
      </c>
      <c r="N394" s="1">
        <v>1.32</v>
      </c>
      <c r="O394" s="1" t="s">
        <v>305</v>
      </c>
      <c r="P394" s="1" t="s">
        <v>1712</v>
      </c>
      <c r="Q394" s="1" t="s">
        <v>257</v>
      </c>
      <c r="R394" s="1" t="s">
        <v>265</v>
      </c>
      <c r="S394" s="1" t="s">
        <v>1723</v>
      </c>
      <c r="T394" s="1" t="s">
        <v>1723</v>
      </c>
      <c r="U394" s="1" t="s">
        <v>1723</v>
      </c>
      <c r="V394" s="1" t="s">
        <v>1723</v>
      </c>
      <c r="W394" s="1" t="s">
        <v>1723</v>
      </c>
      <c r="X394" s="1" t="s">
        <v>1723</v>
      </c>
      <c r="Y394" s="1" t="s">
        <v>404</v>
      </c>
    </row>
    <row r="395" spans="1:25" x14ac:dyDescent="0.35">
      <c r="A395" s="1" t="s">
        <v>2110</v>
      </c>
      <c r="B395" s="37">
        <v>2015</v>
      </c>
      <c r="C395" s="1" t="s">
        <v>287</v>
      </c>
      <c r="D395" s="1" t="s">
        <v>844</v>
      </c>
      <c r="E395" s="1" t="s">
        <v>2681</v>
      </c>
      <c r="F395" s="1" t="s">
        <v>843</v>
      </c>
      <c r="G395" s="1" t="s">
        <v>391</v>
      </c>
      <c r="H395" s="1" t="s">
        <v>292</v>
      </c>
      <c r="I395" s="1" t="s">
        <v>1715</v>
      </c>
      <c r="J395" s="1" t="s">
        <v>292</v>
      </c>
      <c r="K395" s="2">
        <v>1</v>
      </c>
      <c r="L395" s="1" t="s">
        <v>1722</v>
      </c>
      <c r="M395" s="2">
        <v>1.32</v>
      </c>
      <c r="N395" s="1">
        <v>1.32</v>
      </c>
      <c r="O395" s="1" t="s">
        <v>305</v>
      </c>
      <c r="P395" s="1" t="s">
        <v>1712</v>
      </c>
      <c r="Q395" s="1" t="s">
        <v>257</v>
      </c>
      <c r="R395" s="1" t="s">
        <v>265</v>
      </c>
      <c r="S395" s="1" t="s">
        <v>1723</v>
      </c>
      <c r="T395" s="1" t="s">
        <v>1723</v>
      </c>
      <c r="U395" s="1" t="s">
        <v>1723</v>
      </c>
      <c r="V395" s="1" t="s">
        <v>1723</v>
      </c>
      <c r="W395" s="1" t="s">
        <v>1723</v>
      </c>
      <c r="X395" s="1" t="s">
        <v>1723</v>
      </c>
      <c r="Y395" s="1" t="s">
        <v>404</v>
      </c>
    </row>
    <row r="396" spans="1:25" x14ac:dyDescent="0.35">
      <c r="A396" s="1" t="s">
        <v>2111</v>
      </c>
      <c r="B396" s="37">
        <v>2016</v>
      </c>
      <c r="C396" s="1" t="s">
        <v>287</v>
      </c>
      <c r="D396" s="1" t="s">
        <v>844</v>
      </c>
      <c r="E396" s="1" t="s">
        <v>2681</v>
      </c>
      <c r="F396" s="1" t="s">
        <v>843</v>
      </c>
      <c r="G396" s="1" t="s">
        <v>391</v>
      </c>
      <c r="H396" s="1" t="s">
        <v>291</v>
      </c>
      <c r="I396" s="1" t="s">
        <v>292</v>
      </c>
      <c r="J396" s="1" t="s">
        <v>292</v>
      </c>
      <c r="K396" s="2">
        <v>1000</v>
      </c>
      <c r="L396" s="1" t="s">
        <v>1722</v>
      </c>
      <c r="M396" s="2">
        <v>1320</v>
      </c>
      <c r="N396" s="1">
        <v>1.32</v>
      </c>
      <c r="O396" s="1" t="s">
        <v>305</v>
      </c>
      <c r="P396" s="1" t="s">
        <v>1712</v>
      </c>
      <c r="Q396" s="1" t="s">
        <v>257</v>
      </c>
      <c r="R396" s="1" t="s">
        <v>265</v>
      </c>
      <c r="S396" s="1" t="s">
        <v>1723</v>
      </c>
      <c r="T396" s="1" t="s">
        <v>1723</v>
      </c>
      <c r="U396" s="1" t="s">
        <v>1723</v>
      </c>
      <c r="V396" s="1" t="s">
        <v>1723</v>
      </c>
      <c r="W396" s="1" t="s">
        <v>1723</v>
      </c>
      <c r="X396" s="1" t="s">
        <v>1723</v>
      </c>
      <c r="Y396" s="1" t="s">
        <v>845</v>
      </c>
    </row>
    <row r="397" spans="1:25" x14ac:dyDescent="0.35">
      <c r="A397" s="1" t="s">
        <v>2112</v>
      </c>
      <c r="B397" s="37">
        <v>2013</v>
      </c>
      <c r="C397" s="1" t="s">
        <v>266</v>
      </c>
      <c r="D397" s="1" t="s">
        <v>2682</v>
      </c>
      <c r="E397" s="1" t="s">
        <v>2682</v>
      </c>
      <c r="F397" s="1" t="s">
        <v>843</v>
      </c>
      <c r="G397" s="1" t="s">
        <v>391</v>
      </c>
      <c r="H397" s="1" t="s">
        <v>291</v>
      </c>
      <c r="I397" s="1" t="s">
        <v>292</v>
      </c>
      <c r="J397" s="1" t="s">
        <v>292</v>
      </c>
      <c r="K397" s="2">
        <v>1</v>
      </c>
      <c r="L397" s="1" t="s">
        <v>1722</v>
      </c>
      <c r="M397" s="2">
        <v>1.33</v>
      </c>
      <c r="N397" s="1">
        <v>1.33</v>
      </c>
      <c r="O397" s="1" t="s">
        <v>305</v>
      </c>
      <c r="P397" s="1" t="s">
        <v>1712</v>
      </c>
      <c r="Q397" s="1" t="s">
        <v>257</v>
      </c>
      <c r="R397" s="1" t="s">
        <v>277</v>
      </c>
      <c r="S397" s="1" t="s">
        <v>287</v>
      </c>
      <c r="T397" s="5">
        <v>0.81689999999999996</v>
      </c>
      <c r="U397" s="5">
        <v>0.18310000000000001</v>
      </c>
      <c r="V397" s="5">
        <v>0</v>
      </c>
      <c r="W397" s="5">
        <v>1E-4</v>
      </c>
      <c r="X397" s="1" t="s">
        <v>1713</v>
      </c>
      <c r="Y397" s="1" t="s">
        <v>404</v>
      </c>
    </row>
    <row r="398" spans="1:25" x14ac:dyDescent="0.35">
      <c r="A398" s="1" t="s">
        <v>2113</v>
      </c>
      <c r="B398" s="37">
        <v>2014</v>
      </c>
      <c r="C398" s="1" t="s">
        <v>287</v>
      </c>
      <c r="D398" s="1" t="s">
        <v>846</v>
      </c>
      <c r="E398" s="1" t="s">
        <v>2682</v>
      </c>
      <c r="F398" s="1" t="s">
        <v>843</v>
      </c>
      <c r="G398" s="1" t="s">
        <v>391</v>
      </c>
      <c r="H398" s="1" t="s">
        <v>291</v>
      </c>
      <c r="I398" s="1" t="s">
        <v>292</v>
      </c>
      <c r="J398" s="1" t="s">
        <v>292</v>
      </c>
      <c r="K398" s="2">
        <v>1</v>
      </c>
      <c r="L398" s="1" t="s">
        <v>1722</v>
      </c>
      <c r="M398" s="2">
        <v>1.33</v>
      </c>
      <c r="N398" s="1">
        <v>1.33</v>
      </c>
      <c r="O398" s="1" t="s">
        <v>305</v>
      </c>
      <c r="P398" s="1" t="s">
        <v>1712</v>
      </c>
      <c r="Q398" s="1" t="s">
        <v>257</v>
      </c>
      <c r="R398" s="1" t="s">
        <v>265</v>
      </c>
      <c r="S398" s="1" t="s">
        <v>1723</v>
      </c>
      <c r="T398" s="1" t="s">
        <v>1723</v>
      </c>
      <c r="U398" s="1" t="s">
        <v>1723</v>
      </c>
      <c r="V398" s="1" t="s">
        <v>1723</v>
      </c>
      <c r="W398" s="1" t="s">
        <v>1723</v>
      </c>
      <c r="X398" s="1" t="s">
        <v>1723</v>
      </c>
      <c r="Y398" s="1" t="s">
        <v>404</v>
      </c>
    </row>
    <row r="399" spans="1:25" x14ac:dyDescent="0.35">
      <c r="A399" s="1" t="s">
        <v>2114</v>
      </c>
      <c r="B399" s="37">
        <v>2015</v>
      </c>
      <c r="C399" s="1" t="s">
        <v>287</v>
      </c>
      <c r="D399" s="1" t="s">
        <v>846</v>
      </c>
      <c r="E399" s="1" t="s">
        <v>2682</v>
      </c>
      <c r="F399" s="1" t="s">
        <v>843</v>
      </c>
      <c r="G399" s="1" t="s">
        <v>391</v>
      </c>
      <c r="H399" s="1" t="s">
        <v>292</v>
      </c>
      <c r="I399" s="1" t="s">
        <v>1715</v>
      </c>
      <c r="J399" s="1" t="s">
        <v>292</v>
      </c>
      <c r="K399" s="2">
        <v>1</v>
      </c>
      <c r="L399" s="1" t="s">
        <v>1722</v>
      </c>
      <c r="M399" s="2">
        <v>1.33</v>
      </c>
      <c r="N399" s="1">
        <v>1.33</v>
      </c>
      <c r="O399" s="1" t="s">
        <v>305</v>
      </c>
      <c r="P399" s="1" t="s">
        <v>1712</v>
      </c>
      <c r="Q399" s="1" t="s">
        <v>257</v>
      </c>
      <c r="R399" s="1" t="s">
        <v>265</v>
      </c>
      <c r="S399" s="1" t="s">
        <v>1723</v>
      </c>
      <c r="T399" s="1" t="s">
        <v>1723</v>
      </c>
      <c r="U399" s="1" t="s">
        <v>1723</v>
      </c>
      <c r="V399" s="1" t="s">
        <v>1723</v>
      </c>
      <c r="W399" s="1" t="s">
        <v>1723</v>
      </c>
      <c r="X399" s="1" t="s">
        <v>1723</v>
      </c>
      <c r="Y399" s="1" t="s">
        <v>404</v>
      </c>
    </row>
    <row r="400" spans="1:25" x14ac:dyDescent="0.35">
      <c r="A400" s="1" t="s">
        <v>2115</v>
      </c>
      <c r="B400" s="37">
        <v>2016</v>
      </c>
      <c r="C400" s="1" t="s">
        <v>287</v>
      </c>
      <c r="D400" s="1" t="s">
        <v>846</v>
      </c>
      <c r="E400" s="1" t="s">
        <v>2683</v>
      </c>
      <c r="F400" s="1" t="s">
        <v>843</v>
      </c>
      <c r="G400" s="1" t="s">
        <v>391</v>
      </c>
      <c r="H400" s="1" t="s">
        <v>291</v>
      </c>
      <c r="I400" s="1" t="s">
        <v>292</v>
      </c>
      <c r="J400" s="1" t="s">
        <v>292</v>
      </c>
      <c r="K400" s="2">
        <v>1000</v>
      </c>
      <c r="L400" s="1" t="s">
        <v>1722</v>
      </c>
      <c r="M400" s="2">
        <v>1330</v>
      </c>
      <c r="N400" s="1">
        <v>1.33</v>
      </c>
      <c r="O400" s="1" t="s">
        <v>305</v>
      </c>
      <c r="P400" s="1" t="s">
        <v>1712</v>
      </c>
      <c r="Q400" s="1" t="s">
        <v>257</v>
      </c>
      <c r="R400" s="1" t="s">
        <v>265</v>
      </c>
      <c r="S400" s="1" t="s">
        <v>1723</v>
      </c>
      <c r="T400" s="1" t="s">
        <v>1723</v>
      </c>
      <c r="U400" s="1" t="s">
        <v>1723</v>
      </c>
      <c r="V400" s="1" t="s">
        <v>1723</v>
      </c>
      <c r="W400" s="1" t="s">
        <v>1723</v>
      </c>
      <c r="X400" s="1" t="s">
        <v>1723</v>
      </c>
      <c r="Y400" s="1" t="s">
        <v>845</v>
      </c>
    </row>
    <row r="401" spans="1:25" x14ac:dyDescent="0.35">
      <c r="A401" s="1" t="s">
        <v>2116</v>
      </c>
      <c r="B401" s="37">
        <v>2013</v>
      </c>
      <c r="C401" s="1" t="s">
        <v>266</v>
      </c>
      <c r="D401" s="1" t="s">
        <v>2684</v>
      </c>
      <c r="E401" s="1" t="s">
        <v>2684</v>
      </c>
      <c r="F401" s="1" t="s">
        <v>843</v>
      </c>
      <c r="G401" s="1" t="s">
        <v>391</v>
      </c>
      <c r="H401" s="1" t="s">
        <v>291</v>
      </c>
      <c r="I401" s="1" t="s">
        <v>292</v>
      </c>
      <c r="J401" s="1" t="s">
        <v>292</v>
      </c>
      <c r="K401" s="2">
        <v>1</v>
      </c>
      <c r="L401" s="1" t="s">
        <v>1722</v>
      </c>
      <c r="M401" s="2">
        <v>1.77</v>
      </c>
      <c r="N401" s="1">
        <v>1.77</v>
      </c>
      <c r="O401" s="1" t="s">
        <v>305</v>
      </c>
      <c r="P401" s="1" t="s">
        <v>1712</v>
      </c>
      <c r="Q401" s="1" t="s">
        <v>257</v>
      </c>
      <c r="R401" s="1" t="s">
        <v>277</v>
      </c>
      <c r="S401" s="1" t="s">
        <v>287</v>
      </c>
      <c r="T401" s="5">
        <v>0.44069999999999998</v>
      </c>
      <c r="U401" s="5">
        <v>0.1356</v>
      </c>
      <c r="V401" s="5">
        <v>0.42370000000000002</v>
      </c>
      <c r="W401" s="5">
        <v>0.42370000000000002</v>
      </c>
      <c r="X401" s="1" t="s">
        <v>1713</v>
      </c>
      <c r="Y401" s="1" t="s">
        <v>404</v>
      </c>
    </row>
    <row r="402" spans="1:25" x14ac:dyDescent="0.35">
      <c r="A402" s="1" t="s">
        <v>2117</v>
      </c>
      <c r="B402" s="37">
        <v>2014</v>
      </c>
      <c r="C402" s="1" t="s">
        <v>287</v>
      </c>
      <c r="D402" s="1" t="s">
        <v>847</v>
      </c>
      <c r="E402" s="1" t="s">
        <v>2684</v>
      </c>
      <c r="F402" s="1" t="s">
        <v>843</v>
      </c>
      <c r="G402" s="1" t="s">
        <v>391</v>
      </c>
      <c r="H402" s="1" t="s">
        <v>291</v>
      </c>
      <c r="I402" s="1" t="s">
        <v>292</v>
      </c>
      <c r="J402" s="1" t="s">
        <v>292</v>
      </c>
      <c r="K402" s="2">
        <v>1</v>
      </c>
      <c r="L402" s="1" t="s">
        <v>1722</v>
      </c>
      <c r="M402" s="2">
        <v>1.77</v>
      </c>
      <c r="N402" s="1">
        <v>1.77</v>
      </c>
      <c r="O402" s="1" t="s">
        <v>305</v>
      </c>
      <c r="P402" s="1" t="s">
        <v>1712</v>
      </c>
      <c r="Q402" s="1" t="s">
        <v>257</v>
      </c>
      <c r="R402" s="1" t="s">
        <v>265</v>
      </c>
      <c r="S402" s="1" t="s">
        <v>1723</v>
      </c>
      <c r="T402" s="1" t="s">
        <v>1723</v>
      </c>
      <c r="U402" s="1" t="s">
        <v>1723</v>
      </c>
      <c r="V402" s="1" t="s">
        <v>1723</v>
      </c>
      <c r="W402" s="1" t="s">
        <v>1723</v>
      </c>
      <c r="X402" s="1" t="s">
        <v>1723</v>
      </c>
      <c r="Y402" s="1" t="s">
        <v>404</v>
      </c>
    </row>
    <row r="403" spans="1:25" x14ac:dyDescent="0.35">
      <c r="A403" s="1" t="s">
        <v>2118</v>
      </c>
      <c r="B403" s="37">
        <v>2015</v>
      </c>
      <c r="C403" s="1" t="s">
        <v>287</v>
      </c>
      <c r="D403" s="1" t="s">
        <v>847</v>
      </c>
      <c r="E403" s="1" t="s">
        <v>2684</v>
      </c>
      <c r="F403" s="1" t="s">
        <v>843</v>
      </c>
      <c r="G403" s="1" t="s">
        <v>391</v>
      </c>
      <c r="H403" s="1" t="s">
        <v>292</v>
      </c>
      <c r="I403" s="1" t="s">
        <v>1715</v>
      </c>
      <c r="J403" s="1" t="s">
        <v>292</v>
      </c>
      <c r="K403" s="2">
        <v>1</v>
      </c>
      <c r="L403" s="1" t="s">
        <v>1722</v>
      </c>
      <c r="M403" s="2">
        <v>1.77</v>
      </c>
      <c r="N403" s="1">
        <v>1.77</v>
      </c>
      <c r="O403" s="1" t="s">
        <v>1711</v>
      </c>
      <c r="P403" s="1" t="s">
        <v>1712</v>
      </c>
      <c r="Q403" s="1" t="s">
        <v>257</v>
      </c>
      <c r="R403" s="1" t="s">
        <v>265</v>
      </c>
      <c r="S403" s="1" t="s">
        <v>1723</v>
      </c>
      <c r="T403" s="1" t="s">
        <v>1723</v>
      </c>
      <c r="U403" s="1" t="s">
        <v>1723</v>
      </c>
      <c r="V403" s="1" t="s">
        <v>1723</v>
      </c>
      <c r="W403" s="1" t="s">
        <v>1723</v>
      </c>
      <c r="X403" s="1" t="s">
        <v>1723</v>
      </c>
      <c r="Y403" s="1" t="s">
        <v>404</v>
      </c>
    </row>
    <row r="404" spans="1:25" x14ac:dyDescent="0.35">
      <c r="A404" s="1" t="s">
        <v>2119</v>
      </c>
      <c r="B404" s="37">
        <v>2016</v>
      </c>
      <c r="C404" s="1" t="s">
        <v>287</v>
      </c>
      <c r="D404" s="1" t="s">
        <v>847</v>
      </c>
      <c r="E404" s="1" t="s">
        <v>2684</v>
      </c>
      <c r="F404" s="1" t="s">
        <v>843</v>
      </c>
      <c r="G404" s="1" t="s">
        <v>391</v>
      </c>
      <c r="H404" s="1" t="s">
        <v>291</v>
      </c>
      <c r="I404" s="1" t="s">
        <v>292</v>
      </c>
      <c r="J404" s="1" t="s">
        <v>292</v>
      </c>
      <c r="K404" s="2">
        <v>1000</v>
      </c>
      <c r="L404" s="1" t="s">
        <v>1722</v>
      </c>
      <c r="M404" s="2">
        <v>1770</v>
      </c>
      <c r="N404" s="1">
        <v>1.77</v>
      </c>
      <c r="O404" s="1" t="s">
        <v>305</v>
      </c>
      <c r="P404" s="1" t="s">
        <v>1712</v>
      </c>
      <c r="Q404" s="1" t="s">
        <v>257</v>
      </c>
      <c r="R404" s="1" t="s">
        <v>265</v>
      </c>
      <c r="S404" s="1" t="s">
        <v>1723</v>
      </c>
      <c r="T404" s="1" t="s">
        <v>1723</v>
      </c>
      <c r="U404" s="1" t="s">
        <v>1723</v>
      </c>
      <c r="V404" s="1" t="s">
        <v>1723</v>
      </c>
      <c r="W404" s="1" t="s">
        <v>1723</v>
      </c>
      <c r="X404" s="1" t="s">
        <v>1723</v>
      </c>
      <c r="Y404" s="1" t="s">
        <v>845</v>
      </c>
    </row>
    <row r="405" spans="1:25" x14ac:dyDescent="0.35">
      <c r="A405" s="1" t="s">
        <v>2120</v>
      </c>
      <c r="B405" s="37">
        <v>2013</v>
      </c>
      <c r="C405" s="1" t="s">
        <v>287</v>
      </c>
      <c r="D405" s="1" t="s">
        <v>849</v>
      </c>
      <c r="E405" s="1" t="s">
        <v>276</v>
      </c>
      <c r="F405" s="1" t="s">
        <v>848</v>
      </c>
      <c r="G405" s="1" t="s">
        <v>395</v>
      </c>
      <c r="H405" s="1" t="s">
        <v>280</v>
      </c>
      <c r="I405" s="1" t="s">
        <v>318</v>
      </c>
      <c r="J405" s="1" t="s">
        <v>283</v>
      </c>
      <c r="K405" s="2">
        <v>2.3586800000000001</v>
      </c>
      <c r="L405" s="1" t="s">
        <v>1710</v>
      </c>
      <c r="M405" s="2">
        <v>8.8000000000000007</v>
      </c>
      <c r="N405" s="1">
        <v>3.73</v>
      </c>
      <c r="O405" s="1" t="s">
        <v>305</v>
      </c>
      <c r="P405" s="1" t="s">
        <v>1712</v>
      </c>
      <c r="Q405" s="1" t="s">
        <v>257</v>
      </c>
      <c r="R405" s="1" t="s">
        <v>265</v>
      </c>
      <c r="S405" s="1" t="s">
        <v>1723</v>
      </c>
      <c r="T405" s="1" t="s">
        <v>1723</v>
      </c>
      <c r="U405" s="1" t="s">
        <v>1723</v>
      </c>
      <c r="V405" s="1" t="s">
        <v>1723</v>
      </c>
      <c r="W405" s="1" t="s">
        <v>1723</v>
      </c>
      <c r="X405" s="1" t="s">
        <v>1723</v>
      </c>
      <c r="Y405" s="1" t="s">
        <v>404</v>
      </c>
    </row>
    <row r="406" spans="1:25" x14ac:dyDescent="0.35">
      <c r="A406" s="1" t="s">
        <v>2121</v>
      </c>
      <c r="B406" s="37">
        <v>2015</v>
      </c>
      <c r="C406" s="1" t="s">
        <v>287</v>
      </c>
      <c r="D406" s="1" t="s">
        <v>854</v>
      </c>
      <c r="E406" s="1" t="s">
        <v>855</v>
      </c>
      <c r="F406" s="1" t="s">
        <v>850</v>
      </c>
      <c r="G406" s="1" t="s">
        <v>395</v>
      </c>
      <c r="H406" s="1" t="s">
        <v>280</v>
      </c>
      <c r="I406" s="1" t="s">
        <v>1715</v>
      </c>
      <c r="J406" s="1" t="s">
        <v>283</v>
      </c>
      <c r="K406" s="2">
        <v>1000</v>
      </c>
      <c r="L406" s="1" t="s">
        <v>1722</v>
      </c>
      <c r="M406" s="2">
        <v>1600</v>
      </c>
      <c r="N406" s="1">
        <v>1.6</v>
      </c>
      <c r="O406" s="1" t="s">
        <v>354</v>
      </c>
      <c r="P406" s="5">
        <v>-0.158</v>
      </c>
      <c r="Q406" s="1" t="s">
        <v>853</v>
      </c>
      <c r="R406" s="1" t="s">
        <v>355</v>
      </c>
      <c r="S406" s="1" t="s">
        <v>1723</v>
      </c>
      <c r="T406" s="1" t="s">
        <v>1723</v>
      </c>
      <c r="U406" s="1" t="s">
        <v>1723</v>
      </c>
      <c r="V406" s="1" t="s">
        <v>1723</v>
      </c>
      <c r="W406" s="1" t="s">
        <v>1723</v>
      </c>
      <c r="X406" s="1" t="s">
        <v>1723</v>
      </c>
      <c r="Y406" s="1" t="s">
        <v>404</v>
      </c>
    </row>
    <row r="407" spans="1:25" x14ac:dyDescent="0.35">
      <c r="A407" s="1" t="s">
        <v>2122</v>
      </c>
      <c r="B407" s="37">
        <v>2015</v>
      </c>
      <c r="C407" s="1" t="s">
        <v>287</v>
      </c>
      <c r="D407" s="1" t="s">
        <v>856</v>
      </c>
      <c r="E407" s="1" t="s">
        <v>857</v>
      </c>
      <c r="F407" s="1" t="s">
        <v>850</v>
      </c>
      <c r="G407" s="1" t="s">
        <v>395</v>
      </c>
      <c r="H407" s="1" t="s">
        <v>280</v>
      </c>
      <c r="I407" s="1" t="s">
        <v>1715</v>
      </c>
      <c r="J407" s="1" t="s">
        <v>283</v>
      </c>
      <c r="K407" s="2">
        <v>1000</v>
      </c>
      <c r="L407" s="1" t="s">
        <v>1722</v>
      </c>
      <c r="M407" s="2">
        <v>10202</v>
      </c>
      <c r="N407" s="1">
        <v>10.199999999999999</v>
      </c>
      <c r="O407" s="1" t="s">
        <v>354</v>
      </c>
      <c r="P407" s="5">
        <v>0.3</v>
      </c>
      <c r="Q407" s="1" t="s">
        <v>858</v>
      </c>
      <c r="R407" s="1" t="s">
        <v>355</v>
      </c>
      <c r="S407" s="1" t="s">
        <v>1723</v>
      </c>
      <c r="T407" s="1" t="s">
        <v>1723</v>
      </c>
      <c r="U407" s="1" t="s">
        <v>1723</v>
      </c>
      <c r="V407" s="1" t="s">
        <v>1723</v>
      </c>
      <c r="W407" s="1" t="s">
        <v>1723</v>
      </c>
      <c r="X407" s="1" t="s">
        <v>1723</v>
      </c>
      <c r="Y407" s="1" t="s">
        <v>404</v>
      </c>
    </row>
    <row r="408" spans="1:25" x14ac:dyDescent="0.35">
      <c r="A408" s="1" t="s">
        <v>2123</v>
      </c>
      <c r="B408" s="37">
        <v>2015</v>
      </c>
      <c r="C408" s="1" t="s">
        <v>287</v>
      </c>
      <c r="D408" s="1" t="s">
        <v>851</v>
      </c>
      <c r="E408" s="1" t="s">
        <v>852</v>
      </c>
      <c r="F408" s="1" t="s">
        <v>850</v>
      </c>
      <c r="G408" s="1" t="s">
        <v>395</v>
      </c>
      <c r="H408" s="1" t="s">
        <v>280</v>
      </c>
      <c r="I408" s="1" t="s">
        <v>1715</v>
      </c>
      <c r="J408" s="1" t="s">
        <v>283</v>
      </c>
      <c r="K408" s="2">
        <v>1000</v>
      </c>
      <c r="L408" s="1" t="s">
        <v>1722</v>
      </c>
      <c r="M408" s="2">
        <v>1330</v>
      </c>
      <c r="N408" s="1">
        <v>1.33</v>
      </c>
      <c r="O408" s="1" t="s">
        <v>354</v>
      </c>
      <c r="P408" s="5">
        <v>-0.21</v>
      </c>
      <c r="Q408" s="1" t="s">
        <v>853</v>
      </c>
      <c r="R408" s="1" t="s">
        <v>355</v>
      </c>
      <c r="S408" s="1" t="s">
        <v>1723</v>
      </c>
      <c r="T408" s="1" t="s">
        <v>1723</v>
      </c>
      <c r="U408" s="1" t="s">
        <v>1723</v>
      </c>
      <c r="V408" s="1" t="s">
        <v>1723</v>
      </c>
      <c r="W408" s="1" t="s">
        <v>1723</v>
      </c>
      <c r="X408" s="1" t="s">
        <v>1723</v>
      </c>
      <c r="Y408" s="1" t="s">
        <v>404</v>
      </c>
    </row>
    <row r="409" spans="1:25" x14ac:dyDescent="0.35">
      <c r="A409" s="1" t="s">
        <v>2124</v>
      </c>
      <c r="B409" s="37">
        <v>2015</v>
      </c>
      <c r="C409" s="1" t="s">
        <v>287</v>
      </c>
      <c r="D409" s="1" t="s">
        <v>859</v>
      </c>
      <c r="E409" s="1" t="s">
        <v>860</v>
      </c>
      <c r="F409" s="1" t="s">
        <v>850</v>
      </c>
      <c r="G409" s="1" t="s">
        <v>395</v>
      </c>
      <c r="H409" s="1" t="s">
        <v>280</v>
      </c>
      <c r="I409" s="1" t="s">
        <v>1715</v>
      </c>
      <c r="J409" s="1" t="s">
        <v>283</v>
      </c>
      <c r="K409" s="2">
        <v>1000</v>
      </c>
      <c r="L409" s="1" t="s">
        <v>1722</v>
      </c>
      <c r="M409" s="2">
        <v>10202</v>
      </c>
      <c r="N409" s="1">
        <v>10.199999999999999</v>
      </c>
      <c r="O409" s="1" t="s">
        <v>354</v>
      </c>
      <c r="P409" s="5">
        <v>0.3</v>
      </c>
      <c r="Q409" s="1" t="s">
        <v>858</v>
      </c>
      <c r="R409" s="1" t="s">
        <v>355</v>
      </c>
      <c r="S409" s="1" t="s">
        <v>1723</v>
      </c>
      <c r="T409" s="1" t="s">
        <v>1723</v>
      </c>
      <c r="U409" s="1" t="s">
        <v>1723</v>
      </c>
      <c r="V409" s="1" t="s">
        <v>1723</v>
      </c>
      <c r="W409" s="1" t="s">
        <v>1723</v>
      </c>
      <c r="X409" s="1" t="s">
        <v>1723</v>
      </c>
      <c r="Y409" s="1" t="s">
        <v>404</v>
      </c>
    </row>
    <row r="410" spans="1:25" x14ac:dyDescent="0.35">
      <c r="A410" s="1" t="s">
        <v>2125</v>
      </c>
      <c r="B410" s="37">
        <v>2015</v>
      </c>
      <c r="C410" s="1" t="s">
        <v>287</v>
      </c>
      <c r="D410" s="1" t="s">
        <v>861</v>
      </c>
      <c r="E410" s="1" t="s">
        <v>862</v>
      </c>
      <c r="F410" s="1" t="s">
        <v>850</v>
      </c>
      <c r="G410" s="1" t="s">
        <v>395</v>
      </c>
      <c r="H410" s="1" t="s">
        <v>280</v>
      </c>
      <c r="I410" s="1" t="s">
        <v>1715</v>
      </c>
      <c r="J410" s="1" t="s">
        <v>283</v>
      </c>
      <c r="K410" s="2">
        <v>1000</v>
      </c>
      <c r="L410" s="1" t="s">
        <v>1722</v>
      </c>
      <c r="M410" s="2">
        <v>10202</v>
      </c>
      <c r="N410" s="1">
        <v>10.199999999999999</v>
      </c>
      <c r="O410" s="1" t="s">
        <v>354</v>
      </c>
      <c r="P410" s="5">
        <v>0.3</v>
      </c>
      <c r="Q410" s="1" t="s">
        <v>858</v>
      </c>
      <c r="R410" s="1" t="s">
        <v>355</v>
      </c>
      <c r="S410" s="1" t="s">
        <v>1723</v>
      </c>
      <c r="T410" s="1" t="s">
        <v>1723</v>
      </c>
      <c r="U410" s="1" t="s">
        <v>1723</v>
      </c>
      <c r="V410" s="1" t="s">
        <v>1723</v>
      </c>
      <c r="W410" s="1" t="s">
        <v>1723</v>
      </c>
      <c r="X410" s="1" t="s">
        <v>1723</v>
      </c>
      <c r="Y410" s="1" t="s">
        <v>404</v>
      </c>
    </row>
    <row r="411" spans="1:25" x14ac:dyDescent="0.35">
      <c r="A411" s="1" t="s">
        <v>2126</v>
      </c>
      <c r="B411" s="37">
        <v>2015</v>
      </c>
      <c r="C411" s="1" t="s">
        <v>287</v>
      </c>
      <c r="D411" s="1" t="s">
        <v>863</v>
      </c>
      <c r="E411" s="1" t="s">
        <v>864</v>
      </c>
      <c r="F411" s="1" t="s">
        <v>850</v>
      </c>
      <c r="G411" s="1" t="s">
        <v>395</v>
      </c>
      <c r="H411" s="1" t="s">
        <v>280</v>
      </c>
      <c r="I411" s="1" t="s">
        <v>1715</v>
      </c>
      <c r="J411" s="1" t="s">
        <v>283</v>
      </c>
      <c r="K411" s="2">
        <v>1000</v>
      </c>
      <c r="L411" s="1" t="s">
        <v>1722</v>
      </c>
      <c r="M411" s="2">
        <v>10202</v>
      </c>
      <c r="N411" s="1">
        <v>10.199999999999999</v>
      </c>
      <c r="O411" s="1" t="s">
        <v>354</v>
      </c>
      <c r="P411" s="5">
        <v>0.3</v>
      </c>
      <c r="Q411" s="1" t="s">
        <v>858</v>
      </c>
      <c r="R411" s="1" t="s">
        <v>355</v>
      </c>
      <c r="S411" s="1" t="s">
        <v>1723</v>
      </c>
      <c r="T411" s="1" t="s">
        <v>1723</v>
      </c>
      <c r="U411" s="1" t="s">
        <v>1723</v>
      </c>
      <c r="V411" s="1" t="s">
        <v>1723</v>
      </c>
      <c r="W411" s="1" t="s">
        <v>1723</v>
      </c>
      <c r="X411" s="1" t="s">
        <v>1723</v>
      </c>
      <c r="Y411" s="1" t="s">
        <v>404</v>
      </c>
    </row>
    <row r="412" spans="1:25" x14ac:dyDescent="0.35">
      <c r="A412" s="1" t="s">
        <v>2127</v>
      </c>
      <c r="B412" s="37">
        <v>2016</v>
      </c>
      <c r="C412" s="1" t="s">
        <v>287</v>
      </c>
      <c r="D412" s="1" t="s">
        <v>863</v>
      </c>
      <c r="E412" s="1" t="s">
        <v>865</v>
      </c>
      <c r="F412" s="1" t="s">
        <v>850</v>
      </c>
      <c r="G412" s="1" t="s">
        <v>395</v>
      </c>
      <c r="H412" s="1" t="s">
        <v>280</v>
      </c>
      <c r="I412" s="1" t="s">
        <v>281</v>
      </c>
      <c r="J412" s="1" t="s">
        <v>283</v>
      </c>
      <c r="K412" s="2">
        <v>0.25</v>
      </c>
      <c r="L412" s="1" t="s">
        <v>1710</v>
      </c>
      <c r="M412" s="2">
        <v>5.3</v>
      </c>
      <c r="N412" s="1">
        <v>21.2</v>
      </c>
      <c r="O412" s="1" t="s">
        <v>354</v>
      </c>
      <c r="P412" s="1" t="s">
        <v>1712</v>
      </c>
      <c r="Q412" s="1" t="s">
        <v>257</v>
      </c>
      <c r="R412" s="1" t="s">
        <v>277</v>
      </c>
      <c r="S412" s="1" t="s">
        <v>1723</v>
      </c>
      <c r="T412" s="1" t="s">
        <v>1723</v>
      </c>
      <c r="U412" s="1" t="s">
        <v>1723</v>
      </c>
      <c r="V412" s="1" t="s">
        <v>1723</v>
      </c>
      <c r="W412" s="1" t="s">
        <v>1723</v>
      </c>
      <c r="X412" s="1" t="s">
        <v>1723</v>
      </c>
      <c r="Y412" s="1" t="s">
        <v>404</v>
      </c>
    </row>
    <row r="413" spans="1:25" x14ac:dyDescent="0.35">
      <c r="A413" s="1" t="s">
        <v>2128</v>
      </c>
      <c r="B413" s="37">
        <v>2016</v>
      </c>
      <c r="C413" s="1" t="s">
        <v>287</v>
      </c>
      <c r="D413" s="1" t="s">
        <v>866</v>
      </c>
      <c r="E413" s="1" t="s">
        <v>867</v>
      </c>
      <c r="F413" s="1" t="s">
        <v>850</v>
      </c>
      <c r="G413" s="1" t="s">
        <v>395</v>
      </c>
      <c r="H413" s="1" t="s">
        <v>280</v>
      </c>
      <c r="I413" s="1" t="s">
        <v>281</v>
      </c>
      <c r="J413" s="1" t="s">
        <v>283</v>
      </c>
      <c r="K413" s="2">
        <v>8.0500000000000007</v>
      </c>
      <c r="L413" s="1" t="s">
        <v>1710</v>
      </c>
      <c r="M413" s="2">
        <v>5.4</v>
      </c>
      <c r="N413" s="1">
        <v>0.67</v>
      </c>
      <c r="O413" s="1" t="s">
        <v>354</v>
      </c>
      <c r="P413" s="1" t="s">
        <v>1712</v>
      </c>
      <c r="Q413" s="1" t="s">
        <v>257</v>
      </c>
      <c r="R413" s="1" t="s">
        <v>277</v>
      </c>
      <c r="S413" s="1" t="s">
        <v>1723</v>
      </c>
      <c r="T413" s="1" t="s">
        <v>1723</v>
      </c>
      <c r="U413" s="1" t="s">
        <v>1723</v>
      </c>
      <c r="V413" s="1" t="s">
        <v>1723</v>
      </c>
      <c r="W413" s="1" t="s">
        <v>1723</v>
      </c>
      <c r="X413" s="1" t="s">
        <v>1723</v>
      </c>
      <c r="Y413" s="1" t="s">
        <v>404</v>
      </c>
    </row>
    <row r="414" spans="1:25" x14ac:dyDescent="0.35">
      <c r="A414" s="1" t="s">
        <v>2129</v>
      </c>
      <c r="B414" s="37">
        <v>2016</v>
      </c>
      <c r="C414" s="1" t="s">
        <v>287</v>
      </c>
      <c r="D414" s="1" t="s">
        <v>866</v>
      </c>
      <c r="E414" s="1" t="s">
        <v>868</v>
      </c>
      <c r="F414" s="1" t="s">
        <v>850</v>
      </c>
      <c r="G414" s="1" t="s">
        <v>395</v>
      </c>
      <c r="H414" s="1" t="s">
        <v>280</v>
      </c>
      <c r="I414" s="1" t="s">
        <v>281</v>
      </c>
      <c r="J414" s="1" t="s">
        <v>283</v>
      </c>
      <c r="K414" s="2">
        <v>8.0500000000000007</v>
      </c>
      <c r="L414" s="1" t="s">
        <v>1710</v>
      </c>
      <c r="M414" s="2">
        <v>5.3</v>
      </c>
      <c r="N414" s="1">
        <v>0.66</v>
      </c>
      <c r="O414" s="1" t="s">
        <v>354</v>
      </c>
      <c r="P414" s="5">
        <v>0.2326</v>
      </c>
      <c r="Q414" s="1" t="s">
        <v>869</v>
      </c>
      <c r="R414" s="1" t="s">
        <v>355</v>
      </c>
      <c r="S414" s="1" t="s">
        <v>1723</v>
      </c>
      <c r="T414" s="1" t="s">
        <v>1723</v>
      </c>
      <c r="U414" s="1" t="s">
        <v>1723</v>
      </c>
      <c r="V414" s="1" t="s">
        <v>1723</v>
      </c>
      <c r="W414" s="1" t="s">
        <v>1723</v>
      </c>
      <c r="X414" s="1" t="s">
        <v>1723</v>
      </c>
      <c r="Y414" s="1" t="s">
        <v>404</v>
      </c>
    </row>
    <row r="415" spans="1:25" x14ac:dyDescent="0.35">
      <c r="A415" s="1" t="s">
        <v>2130</v>
      </c>
      <c r="B415" s="37">
        <v>2016</v>
      </c>
      <c r="C415" s="1" t="s">
        <v>287</v>
      </c>
      <c r="D415" s="1" t="s">
        <v>870</v>
      </c>
      <c r="E415" s="1" t="s">
        <v>871</v>
      </c>
      <c r="F415" s="1" t="s">
        <v>850</v>
      </c>
      <c r="G415" s="1" t="s">
        <v>395</v>
      </c>
      <c r="H415" s="1" t="s">
        <v>280</v>
      </c>
      <c r="I415" s="1" t="s">
        <v>281</v>
      </c>
      <c r="J415" s="1" t="s">
        <v>283</v>
      </c>
      <c r="K415" s="2">
        <v>2.95</v>
      </c>
      <c r="L415" s="1" t="s">
        <v>1710</v>
      </c>
      <c r="M415" s="2">
        <v>5.4</v>
      </c>
      <c r="N415" s="1">
        <v>1.83</v>
      </c>
      <c r="O415" s="1" t="s">
        <v>354</v>
      </c>
      <c r="P415" s="5">
        <v>-3.4000000000000002E-2</v>
      </c>
      <c r="Q415" s="1" t="s">
        <v>872</v>
      </c>
      <c r="R415" s="1" t="s">
        <v>355</v>
      </c>
      <c r="S415" s="1" t="s">
        <v>1723</v>
      </c>
      <c r="T415" s="1" t="s">
        <v>1723</v>
      </c>
      <c r="U415" s="1" t="s">
        <v>1723</v>
      </c>
      <c r="V415" s="1" t="s">
        <v>1723</v>
      </c>
      <c r="W415" s="1" t="s">
        <v>1723</v>
      </c>
      <c r="X415" s="1" t="s">
        <v>1723</v>
      </c>
      <c r="Y415" s="1" t="s">
        <v>404</v>
      </c>
    </row>
    <row r="416" spans="1:25" x14ac:dyDescent="0.35">
      <c r="A416" s="1" t="s">
        <v>2131</v>
      </c>
      <c r="B416" s="37">
        <v>2016</v>
      </c>
      <c r="C416" s="1" t="s">
        <v>287</v>
      </c>
      <c r="D416" s="1" t="s">
        <v>457</v>
      </c>
      <c r="E416" s="1" t="s">
        <v>876</v>
      </c>
      <c r="F416" s="1" t="s">
        <v>850</v>
      </c>
      <c r="G416" s="1" t="s">
        <v>395</v>
      </c>
      <c r="H416" s="1" t="s">
        <v>280</v>
      </c>
      <c r="I416" s="1" t="s">
        <v>281</v>
      </c>
      <c r="J416" s="1" t="s">
        <v>283</v>
      </c>
      <c r="K416" s="2">
        <v>19.97</v>
      </c>
      <c r="L416" s="1" t="s">
        <v>1710</v>
      </c>
      <c r="M416" s="2">
        <v>2.4</v>
      </c>
      <c r="N416" s="1">
        <v>0.12</v>
      </c>
      <c r="O416" s="1" t="s">
        <v>354</v>
      </c>
      <c r="P416" s="5">
        <v>-0.80200000000000005</v>
      </c>
      <c r="Q416" s="1" t="s">
        <v>877</v>
      </c>
      <c r="R416" s="1" t="s">
        <v>355</v>
      </c>
      <c r="S416" s="1" t="s">
        <v>1723</v>
      </c>
      <c r="T416" s="1" t="s">
        <v>1723</v>
      </c>
      <c r="U416" s="1" t="s">
        <v>1723</v>
      </c>
      <c r="V416" s="1" t="s">
        <v>1723</v>
      </c>
      <c r="W416" s="1" t="s">
        <v>1723</v>
      </c>
      <c r="X416" s="1" t="s">
        <v>1723</v>
      </c>
      <c r="Y416" s="1" t="s">
        <v>404</v>
      </c>
    </row>
    <row r="417" spans="1:25" x14ac:dyDescent="0.35">
      <c r="A417" s="1" t="s">
        <v>2132</v>
      </c>
      <c r="B417" s="37">
        <v>2016</v>
      </c>
      <c r="C417" s="1" t="s">
        <v>287</v>
      </c>
      <c r="D417" s="1" t="s">
        <v>878</v>
      </c>
      <c r="E417" s="1" t="s">
        <v>879</v>
      </c>
      <c r="F417" s="1" t="s">
        <v>850</v>
      </c>
      <c r="G417" s="1" t="s">
        <v>395</v>
      </c>
      <c r="H417" s="1" t="s">
        <v>280</v>
      </c>
      <c r="I417" s="1" t="s">
        <v>281</v>
      </c>
      <c r="J417" s="1" t="s">
        <v>283</v>
      </c>
      <c r="K417" s="2">
        <v>0.35</v>
      </c>
      <c r="L417" s="1" t="s">
        <v>1710</v>
      </c>
      <c r="M417" s="2">
        <v>5.3</v>
      </c>
      <c r="N417" s="1">
        <v>15.14</v>
      </c>
      <c r="O417" s="1" t="s">
        <v>354</v>
      </c>
      <c r="P417" s="5">
        <v>0.2326</v>
      </c>
      <c r="Q417" s="1" t="s">
        <v>869</v>
      </c>
      <c r="R417" s="1" t="s">
        <v>355</v>
      </c>
      <c r="S417" s="1" t="s">
        <v>1723</v>
      </c>
      <c r="T417" s="1" t="s">
        <v>1723</v>
      </c>
      <c r="U417" s="1" t="s">
        <v>1723</v>
      </c>
      <c r="V417" s="1" t="s">
        <v>1723</v>
      </c>
      <c r="W417" s="1" t="s">
        <v>1723</v>
      </c>
      <c r="X417" s="1" t="s">
        <v>1723</v>
      </c>
      <c r="Y417" s="1" t="s">
        <v>404</v>
      </c>
    </row>
    <row r="418" spans="1:25" x14ac:dyDescent="0.35">
      <c r="A418" s="1" t="s">
        <v>2133</v>
      </c>
      <c r="B418" s="37">
        <v>2015</v>
      </c>
      <c r="C418" s="1" t="s">
        <v>287</v>
      </c>
      <c r="D418" s="1" t="s">
        <v>873</v>
      </c>
      <c r="E418" s="1" t="s">
        <v>874</v>
      </c>
      <c r="F418" s="1" t="s">
        <v>850</v>
      </c>
      <c r="G418" s="1" t="s">
        <v>395</v>
      </c>
      <c r="H418" s="1" t="s">
        <v>280</v>
      </c>
      <c r="I418" s="1" t="s">
        <v>1715</v>
      </c>
      <c r="J418" s="1" t="s">
        <v>283</v>
      </c>
      <c r="K418" s="2">
        <v>1000</v>
      </c>
      <c r="L418" s="1" t="s">
        <v>1722</v>
      </c>
      <c r="M418" s="2">
        <v>3248</v>
      </c>
      <c r="N418" s="1">
        <v>3.25</v>
      </c>
      <c r="O418" s="1" t="s">
        <v>354</v>
      </c>
      <c r="P418" s="5">
        <v>-0.26</v>
      </c>
      <c r="Q418" s="1" t="s">
        <v>875</v>
      </c>
      <c r="R418" s="1" t="s">
        <v>355</v>
      </c>
      <c r="S418" s="1" t="s">
        <v>1723</v>
      </c>
      <c r="T418" s="1" t="s">
        <v>1723</v>
      </c>
      <c r="U418" s="1" t="s">
        <v>1723</v>
      </c>
      <c r="V418" s="1" t="s">
        <v>1723</v>
      </c>
      <c r="W418" s="1" t="s">
        <v>1723</v>
      </c>
      <c r="X418" s="1" t="s">
        <v>1723</v>
      </c>
      <c r="Y418" s="1" t="s">
        <v>404</v>
      </c>
    </row>
    <row r="419" spans="1:25" x14ac:dyDescent="0.35">
      <c r="A419" s="1" t="s">
        <v>2134</v>
      </c>
      <c r="B419" s="37">
        <v>2016</v>
      </c>
      <c r="C419" s="1" t="s">
        <v>287</v>
      </c>
      <c r="D419" s="1" t="s">
        <v>880</v>
      </c>
      <c r="E419" s="1" t="s">
        <v>881</v>
      </c>
      <c r="F419" s="1" t="s">
        <v>850</v>
      </c>
      <c r="G419" s="1" t="s">
        <v>395</v>
      </c>
      <c r="H419" s="1" t="s">
        <v>280</v>
      </c>
      <c r="I419" s="1" t="s">
        <v>281</v>
      </c>
      <c r="J419" s="1" t="s">
        <v>283</v>
      </c>
      <c r="K419" s="2">
        <v>0.35</v>
      </c>
      <c r="L419" s="1" t="s">
        <v>1710</v>
      </c>
      <c r="M419" s="2">
        <v>3.6</v>
      </c>
      <c r="N419" s="1">
        <v>10.29</v>
      </c>
      <c r="O419" s="1" t="s">
        <v>354</v>
      </c>
      <c r="P419" s="1" t="s">
        <v>1712</v>
      </c>
      <c r="Q419" s="1" t="s">
        <v>257</v>
      </c>
      <c r="R419" s="1" t="s">
        <v>277</v>
      </c>
      <c r="S419" s="1" t="s">
        <v>1723</v>
      </c>
      <c r="T419" s="1" t="s">
        <v>1723</v>
      </c>
      <c r="U419" s="1" t="s">
        <v>1723</v>
      </c>
      <c r="V419" s="1" t="s">
        <v>1723</v>
      </c>
      <c r="W419" s="1" t="s">
        <v>1723</v>
      </c>
      <c r="X419" s="1" t="s">
        <v>1723</v>
      </c>
      <c r="Y419" s="1" t="s">
        <v>404</v>
      </c>
    </row>
    <row r="420" spans="1:25" x14ac:dyDescent="0.35">
      <c r="A420" s="1" t="s">
        <v>2135</v>
      </c>
      <c r="B420" s="37">
        <v>2015</v>
      </c>
      <c r="C420" s="1" t="s">
        <v>287</v>
      </c>
      <c r="D420" s="1" t="s">
        <v>882</v>
      </c>
      <c r="E420" s="1" t="s">
        <v>883</v>
      </c>
      <c r="F420" s="1" t="s">
        <v>850</v>
      </c>
      <c r="G420" s="1" t="s">
        <v>395</v>
      </c>
      <c r="H420" s="1" t="s">
        <v>280</v>
      </c>
      <c r="I420" s="1" t="s">
        <v>1715</v>
      </c>
      <c r="J420" s="1" t="s">
        <v>283</v>
      </c>
      <c r="K420" s="2">
        <v>1000</v>
      </c>
      <c r="L420" s="1" t="s">
        <v>1722</v>
      </c>
      <c r="M420" s="2">
        <v>1600</v>
      </c>
      <c r="N420" s="1">
        <v>1.6</v>
      </c>
      <c r="O420" s="1" t="s">
        <v>354</v>
      </c>
      <c r="P420" s="5">
        <v>-0.158</v>
      </c>
      <c r="Q420" s="1" t="s">
        <v>853</v>
      </c>
      <c r="R420" s="1" t="s">
        <v>355</v>
      </c>
      <c r="S420" s="1" t="s">
        <v>1723</v>
      </c>
      <c r="T420" s="1" t="s">
        <v>1723</v>
      </c>
      <c r="U420" s="1" t="s">
        <v>1723</v>
      </c>
      <c r="V420" s="1" t="s">
        <v>1723</v>
      </c>
      <c r="W420" s="1" t="s">
        <v>1723</v>
      </c>
      <c r="X420" s="1" t="s">
        <v>1723</v>
      </c>
      <c r="Y420" s="1" t="s">
        <v>404</v>
      </c>
    </row>
    <row r="421" spans="1:25" x14ac:dyDescent="0.35">
      <c r="A421" s="1" t="s">
        <v>2136</v>
      </c>
      <c r="B421" s="37">
        <v>2015</v>
      </c>
      <c r="C421" s="1" t="s">
        <v>287</v>
      </c>
      <c r="D421" s="1" t="s">
        <v>884</v>
      </c>
      <c r="E421" s="1" t="s">
        <v>885</v>
      </c>
      <c r="F421" s="1" t="s">
        <v>850</v>
      </c>
      <c r="G421" s="1" t="s">
        <v>395</v>
      </c>
      <c r="H421" s="1" t="s">
        <v>280</v>
      </c>
      <c r="I421" s="1" t="s">
        <v>1715</v>
      </c>
      <c r="J421" s="1" t="s">
        <v>283</v>
      </c>
      <c r="K421" s="2">
        <v>1000</v>
      </c>
      <c r="L421" s="1" t="s">
        <v>1722</v>
      </c>
      <c r="M421" s="2">
        <v>1600</v>
      </c>
      <c r="N421" s="1">
        <v>1.6</v>
      </c>
      <c r="O421" s="1" t="s">
        <v>354</v>
      </c>
      <c r="P421" s="5">
        <v>-0.158</v>
      </c>
      <c r="Q421" s="1" t="s">
        <v>853</v>
      </c>
      <c r="R421" s="1" t="s">
        <v>355</v>
      </c>
      <c r="S421" s="1" t="s">
        <v>1723</v>
      </c>
      <c r="T421" s="1" t="s">
        <v>1723</v>
      </c>
      <c r="U421" s="1" t="s">
        <v>1723</v>
      </c>
      <c r="V421" s="1" t="s">
        <v>1723</v>
      </c>
      <c r="W421" s="1" t="s">
        <v>1723</v>
      </c>
      <c r="X421" s="1" t="s">
        <v>1723</v>
      </c>
      <c r="Y421" s="1" t="s">
        <v>404</v>
      </c>
    </row>
    <row r="422" spans="1:25" x14ac:dyDescent="0.35">
      <c r="A422" s="1" t="s">
        <v>2137</v>
      </c>
      <c r="B422" s="37">
        <v>2015</v>
      </c>
      <c r="C422" s="1" t="s">
        <v>287</v>
      </c>
      <c r="D422" s="1" t="s">
        <v>886</v>
      </c>
      <c r="E422" s="1" t="s">
        <v>887</v>
      </c>
      <c r="F422" s="1" t="s">
        <v>850</v>
      </c>
      <c r="G422" s="1" t="s">
        <v>395</v>
      </c>
      <c r="H422" s="1" t="s">
        <v>280</v>
      </c>
      <c r="I422" s="1" t="s">
        <v>1715</v>
      </c>
      <c r="J422" s="1" t="s">
        <v>283</v>
      </c>
      <c r="K422" s="2">
        <v>1000</v>
      </c>
      <c r="L422" s="1" t="s">
        <v>1722</v>
      </c>
      <c r="M422" s="2">
        <v>1600</v>
      </c>
      <c r="N422" s="1">
        <v>1.6</v>
      </c>
      <c r="O422" s="1" t="s">
        <v>354</v>
      </c>
      <c r="P422" s="5">
        <v>-0.158</v>
      </c>
      <c r="Q422" s="1" t="s">
        <v>853</v>
      </c>
      <c r="R422" s="1" t="s">
        <v>355</v>
      </c>
      <c r="S422" s="1" t="s">
        <v>1723</v>
      </c>
      <c r="T422" s="1" t="s">
        <v>1723</v>
      </c>
      <c r="U422" s="1" t="s">
        <v>1723</v>
      </c>
      <c r="V422" s="1" t="s">
        <v>1723</v>
      </c>
      <c r="W422" s="1" t="s">
        <v>1723</v>
      </c>
      <c r="X422" s="1" t="s">
        <v>1723</v>
      </c>
      <c r="Y422" s="1" t="s">
        <v>404</v>
      </c>
    </row>
    <row r="423" spans="1:25" x14ac:dyDescent="0.35">
      <c r="A423" s="1" t="s">
        <v>2138</v>
      </c>
      <c r="B423" s="37">
        <v>2015</v>
      </c>
      <c r="C423" s="1" t="s">
        <v>287</v>
      </c>
      <c r="D423" s="1" t="s">
        <v>888</v>
      </c>
      <c r="E423" s="1" t="s">
        <v>889</v>
      </c>
      <c r="F423" s="1" t="s">
        <v>850</v>
      </c>
      <c r="G423" s="1" t="s">
        <v>395</v>
      </c>
      <c r="H423" s="1" t="s">
        <v>280</v>
      </c>
      <c r="I423" s="1" t="s">
        <v>1715</v>
      </c>
      <c r="J423" s="1" t="s">
        <v>283</v>
      </c>
      <c r="K423" s="2">
        <v>1000</v>
      </c>
      <c r="L423" s="1" t="s">
        <v>1722</v>
      </c>
      <c r="M423" s="2">
        <v>1600</v>
      </c>
      <c r="N423" s="1">
        <v>1.6</v>
      </c>
      <c r="O423" s="1" t="s">
        <v>354</v>
      </c>
      <c r="P423" s="5">
        <v>-0.158</v>
      </c>
      <c r="Q423" s="1" t="s">
        <v>853</v>
      </c>
      <c r="R423" s="1" t="s">
        <v>355</v>
      </c>
      <c r="S423" s="1" t="s">
        <v>1723</v>
      </c>
      <c r="T423" s="1" t="s">
        <v>1723</v>
      </c>
      <c r="U423" s="1" t="s">
        <v>1723</v>
      </c>
      <c r="V423" s="1" t="s">
        <v>1723</v>
      </c>
      <c r="W423" s="1" t="s">
        <v>1723</v>
      </c>
      <c r="X423" s="1" t="s">
        <v>1723</v>
      </c>
      <c r="Y423" s="1" t="s">
        <v>404</v>
      </c>
    </row>
    <row r="424" spans="1:25" x14ac:dyDescent="0.35">
      <c r="A424" s="1" t="s">
        <v>2139</v>
      </c>
      <c r="B424" s="37">
        <v>2015</v>
      </c>
      <c r="C424" s="1" t="s">
        <v>287</v>
      </c>
      <c r="D424" s="1" t="s">
        <v>890</v>
      </c>
      <c r="E424" s="1" t="s">
        <v>891</v>
      </c>
      <c r="F424" s="1" t="s">
        <v>850</v>
      </c>
      <c r="G424" s="1" t="s">
        <v>395</v>
      </c>
      <c r="H424" s="1" t="s">
        <v>280</v>
      </c>
      <c r="I424" s="1" t="s">
        <v>1715</v>
      </c>
      <c r="J424" s="1" t="s">
        <v>283</v>
      </c>
      <c r="K424" s="2">
        <v>1000</v>
      </c>
      <c r="L424" s="1" t="s">
        <v>1722</v>
      </c>
      <c r="M424" s="2">
        <v>1600</v>
      </c>
      <c r="N424" s="1">
        <v>1.6</v>
      </c>
      <c r="O424" s="1" t="s">
        <v>354</v>
      </c>
      <c r="P424" s="5">
        <v>-0.158</v>
      </c>
      <c r="Q424" s="1" t="s">
        <v>853</v>
      </c>
      <c r="R424" s="1" t="s">
        <v>355</v>
      </c>
      <c r="S424" s="1" t="s">
        <v>1723</v>
      </c>
      <c r="T424" s="1" t="s">
        <v>1723</v>
      </c>
      <c r="U424" s="1" t="s">
        <v>1723</v>
      </c>
      <c r="V424" s="1" t="s">
        <v>1723</v>
      </c>
      <c r="W424" s="1" t="s">
        <v>1723</v>
      </c>
      <c r="X424" s="1" t="s">
        <v>1723</v>
      </c>
      <c r="Y424" s="1" t="s">
        <v>404</v>
      </c>
    </row>
    <row r="425" spans="1:25" x14ac:dyDescent="0.35">
      <c r="A425" s="1" t="s">
        <v>2140</v>
      </c>
      <c r="B425" s="37">
        <v>2015</v>
      </c>
      <c r="C425" s="1" t="s">
        <v>287</v>
      </c>
      <c r="D425" s="1" t="s">
        <v>892</v>
      </c>
      <c r="E425" s="1" t="s">
        <v>893</v>
      </c>
      <c r="F425" s="1" t="s">
        <v>850</v>
      </c>
      <c r="G425" s="1" t="s">
        <v>395</v>
      </c>
      <c r="H425" s="1" t="s">
        <v>280</v>
      </c>
      <c r="I425" s="1" t="s">
        <v>1715</v>
      </c>
      <c r="J425" s="1" t="s">
        <v>283</v>
      </c>
      <c r="K425" s="2">
        <v>1000</v>
      </c>
      <c r="L425" s="1" t="s">
        <v>1722</v>
      </c>
      <c r="M425" s="2">
        <v>1600</v>
      </c>
      <c r="N425" s="1">
        <v>1.6</v>
      </c>
      <c r="O425" s="1" t="s">
        <v>354</v>
      </c>
      <c r="P425" s="5">
        <v>-0.158</v>
      </c>
      <c r="Q425" s="1" t="s">
        <v>853</v>
      </c>
      <c r="R425" s="1" t="s">
        <v>355</v>
      </c>
      <c r="S425" s="1" t="s">
        <v>1723</v>
      </c>
      <c r="T425" s="1" t="s">
        <v>1723</v>
      </c>
      <c r="U425" s="1" t="s">
        <v>1723</v>
      </c>
      <c r="V425" s="1" t="s">
        <v>1723</v>
      </c>
      <c r="W425" s="1" t="s">
        <v>1723</v>
      </c>
      <c r="X425" s="1" t="s">
        <v>1723</v>
      </c>
      <c r="Y425" s="1" t="s">
        <v>404</v>
      </c>
    </row>
    <row r="426" spans="1:25" x14ac:dyDescent="0.35">
      <c r="A426" s="1" t="s">
        <v>2141</v>
      </c>
      <c r="B426" s="37">
        <v>2015</v>
      </c>
      <c r="C426" s="1" t="s">
        <v>287</v>
      </c>
      <c r="D426" s="1" t="s">
        <v>894</v>
      </c>
      <c r="E426" s="1" t="s">
        <v>895</v>
      </c>
      <c r="F426" s="1" t="s">
        <v>850</v>
      </c>
      <c r="G426" s="1" t="s">
        <v>395</v>
      </c>
      <c r="H426" s="1" t="s">
        <v>280</v>
      </c>
      <c r="I426" s="1" t="s">
        <v>1715</v>
      </c>
      <c r="J426" s="1" t="s">
        <v>283</v>
      </c>
      <c r="K426" s="2">
        <v>1000</v>
      </c>
      <c r="L426" s="1" t="s">
        <v>1722</v>
      </c>
      <c r="M426" s="2">
        <v>1600</v>
      </c>
      <c r="N426" s="1">
        <v>1.6</v>
      </c>
      <c r="O426" s="1" t="s">
        <v>354</v>
      </c>
      <c r="P426" s="5">
        <v>-0.158</v>
      </c>
      <c r="Q426" s="1" t="s">
        <v>853</v>
      </c>
      <c r="R426" s="1" t="s">
        <v>355</v>
      </c>
      <c r="S426" s="1" t="s">
        <v>1723</v>
      </c>
      <c r="T426" s="1" t="s">
        <v>1723</v>
      </c>
      <c r="U426" s="1" t="s">
        <v>1723</v>
      </c>
      <c r="V426" s="1" t="s">
        <v>1723</v>
      </c>
      <c r="W426" s="1" t="s">
        <v>1723</v>
      </c>
      <c r="X426" s="1" t="s">
        <v>1723</v>
      </c>
      <c r="Y426" s="1" t="s">
        <v>404</v>
      </c>
    </row>
    <row r="427" spans="1:25" x14ac:dyDescent="0.35">
      <c r="A427" s="1" t="s">
        <v>2142</v>
      </c>
      <c r="B427" s="37">
        <v>2016</v>
      </c>
      <c r="C427" s="1" t="s">
        <v>266</v>
      </c>
      <c r="D427" s="1" t="s">
        <v>897</v>
      </c>
      <c r="E427" s="1" t="s">
        <v>2685</v>
      </c>
      <c r="F427" s="1" t="s">
        <v>896</v>
      </c>
      <c r="G427" s="1" t="s">
        <v>282</v>
      </c>
      <c r="H427" s="1" t="s">
        <v>749</v>
      </c>
      <c r="I427" s="1" t="s">
        <v>758</v>
      </c>
      <c r="J427" s="1" t="s">
        <v>752</v>
      </c>
      <c r="K427" s="2">
        <v>9.0718499999999995</v>
      </c>
      <c r="L427" s="1" t="s">
        <v>1710</v>
      </c>
      <c r="M427" s="2">
        <v>118</v>
      </c>
      <c r="N427" s="1">
        <v>13.01</v>
      </c>
      <c r="O427" s="1" t="s">
        <v>898</v>
      </c>
      <c r="P427" s="1" t="s">
        <v>1712</v>
      </c>
      <c r="Q427" s="1" t="s">
        <v>257</v>
      </c>
      <c r="R427" s="1" t="s">
        <v>265</v>
      </c>
      <c r="S427" s="1" t="s">
        <v>287</v>
      </c>
      <c r="T427" s="5">
        <v>9.1899999999999996E-2</v>
      </c>
      <c r="U427" s="5">
        <v>3.8800000000000001E-2</v>
      </c>
      <c r="V427" s="5">
        <v>0.86929999999999996</v>
      </c>
      <c r="W427" s="5">
        <v>2.8E-3</v>
      </c>
      <c r="X427" s="5">
        <v>0.1368</v>
      </c>
      <c r="Y427" s="1" t="s">
        <v>724</v>
      </c>
    </row>
    <row r="428" spans="1:25" x14ac:dyDescent="0.35">
      <c r="A428" s="1" t="s">
        <v>2143</v>
      </c>
      <c r="B428" s="37">
        <v>2014</v>
      </c>
      <c r="C428" s="1" t="s">
        <v>266</v>
      </c>
      <c r="D428" s="1" t="s">
        <v>900</v>
      </c>
      <c r="E428" s="1" t="s">
        <v>901</v>
      </c>
      <c r="F428" s="1" t="s">
        <v>899</v>
      </c>
      <c r="G428" s="1" t="s">
        <v>352</v>
      </c>
      <c r="H428" s="1" t="s">
        <v>301</v>
      </c>
      <c r="I428" s="1" t="s">
        <v>375</v>
      </c>
      <c r="J428" s="1" t="s">
        <v>303</v>
      </c>
      <c r="K428" s="2">
        <v>7.2</v>
      </c>
      <c r="L428" s="1" t="s">
        <v>1710</v>
      </c>
      <c r="M428" s="2">
        <v>126</v>
      </c>
      <c r="N428" s="1">
        <v>17.5</v>
      </c>
      <c r="O428" s="1" t="s">
        <v>902</v>
      </c>
      <c r="P428" s="1" t="s">
        <v>1712</v>
      </c>
      <c r="Q428" s="1" t="s">
        <v>257</v>
      </c>
      <c r="R428" s="1" t="s">
        <v>277</v>
      </c>
      <c r="S428" s="1" t="s">
        <v>287</v>
      </c>
      <c r="T428" s="5">
        <v>0.26579999999999998</v>
      </c>
      <c r="U428" s="5">
        <v>7.9000000000000008E-3</v>
      </c>
      <c r="V428" s="5">
        <v>0.72629999999999995</v>
      </c>
      <c r="W428" s="1" t="s">
        <v>1717</v>
      </c>
      <c r="X428" s="5">
        <v>5.4600000000000003E-2</v>
      </c>
      <c r="Y428" s="1" t="s">
        <v>404</v>
      </c>
    </row>
    <row r="429" spans="1:25" x14ac:dyDescent="0.35">
      <c r="A429" s="1" t="s">
        <v>2144</v>
      </c>
      <c r="B429" s="37">
        <v>2013</v>
      </c>
      <c r="C429" s="1" t="s">
        <v>287</v>
      </c>
      <c r="D429" s="1" t="s">
        <v>905</v>
      </c>
      <c r="E429" s="1" t="s">
        <v>905</v>
      </c>
      <c r="F429" s="1" t="s">
        <v>903</v>
      </c>
      <c r="G429" s="1" t="s">
        <v>904</v>
      </c>
      <c r="H429" s="1" t="s">
        <v>291</v>
      </c>
      <c r="I429" s="1" t="s">
        <v>412</v>
      </c>
      <c r="J429" s="1" t="s">
        <v>298</v>
      </c>
      <c r="K429" s="2">
        <v>1000</v>
      </c>
      <c r="L429" s="1" t="s">
        <v>1722</v>
      </c>
      <c r="M429" s="2">
        <v>549.20000000000005</v>
      </c>
      <c r="N429" s="1">
        <v>0.55000000000000004</v>
      </c>
      <c r="O429" s="1" t="s">
        <v>354</v>
      </c>
      <c r="P429" s="1" t="s">
        <v>1712</v>
      </c>
      <c r="Q429" s="1" t="s">
        <v>257</v>
      </c>
      <c r="R429" s="1" t="s">
        <v>265</v>
      </c>
      <c r="S429" s="1" t="s">
        <v>1723</v>
      </c>
      <c r="T429" s="1" t="s">
        <v>1723</v>
      </c>
      <c r="U429" s="1" t="s">
        <v>1723</v>
      </c>
      <c r="V429" s="1" t="s">
        <v>1723</v>
      </c>
      <c r="W429" s="1" t="s">
        <v>1723</v>
      </c>
      <c r="X429" s="1" t="s">
        <v>1723</v>
      </c>
      <c r="Y429" s="1" t="s">
        <v>404</v>
      </c>
    </row>
    <row r="430" spans="1:25" x14ac:dyDescent="0.35">
      <c r="A430" s="1" t="s">
        <v>2145</v>
      </c>
      <c r="B430" s="37">
        <v>2014</v>
      </c>
      <c r="C430" s="1" t="s">
        <v>266</v>
      </c>
      <c r="D430" s="1" t="s">
        <v>906</v>
      </c>
      <c r="E430" s="1" t="s">
        <v>905</v>
      </c>
      <c r="F430" s="1" t="s">
        <v>903</v>
      </c>
      <c r="G430" s="1" t="s">
        <v>904</v>
      </c>
      <c r="H430" s="1" t="s">
        <v>291</v>
      </c>
      <c r="I430" s="1" t="s">
        <v>412</v>
      </c>
      <c r="J430" s="1" t="s">
        <v>298</v>
      </c>
      <c r="K430" s="2">
        <v>1000</v>
      </c>
      <c r="L430" s="1" t="s">
        <v>1722</v>
      </c>
      <c r="M430" s="2">
        <v>554.94000000000005</v>
      </c>
      <c r="N430" s="1">
        <v>0.55000000000000004</v>
      </c>
      <c r="O430" s="1" t="s">
        <v>354</v>
      </c>
      <c r="P430" s="5">
        <v>1.0500000000000001E-2</v>
      </c>
      <c r="Q430" s="1" t="s">
        <v>2686</v>
      </c>
      <c r="R430" s="1" t="s">
        <v>355</v>
      </c>
      <c r="S430" s="1" t="s">
        <v>266</v>
      </c>
      <c r="T430" s="5">
        <v>0.26419999999999999</v>
      </c>
      <c r="U430" s="5">
        <v>0.73580000000000001</v>
      </c>
      <c r="V430" s="5">
        <v>0</v>
      </c>
      <c r="W430" s="1" t="s">
        <v>1717</v>
      </c>
      <c r="X430" s="1" t="s">
        <v>1713</v>
      </c>
      <c r="Y430" s="1" t="s">
        <v>404</v>
      </c>
    </row>
    <row r="431" spans="1:25" x14ac:dyDescent="0.35">
      <c r="A431" s="1" t="s">
        <v>2146</v>
      </c>
      <c r="B431" s="37">
        <v>2015</v>
      </c>
      <c r="C431" s="1" t="s">
        <v>266</v>
      </c>
      <c r="D431" s="1" t="s">
        <v>906</v>
      </c>
      <c r="E431" s="1" t="s">
        <v>905</v>
      </c>
      <c r="F431" s="1" t="s">
        <v>903</v>
      </c>
      <c r="G431" s="1" t="s">
        <v>904</v>
      </c>
      <c r="H431" s="1" t="s">
        <v>907</v>
      </c>
      <c r="I431" s="1" t="s">
        <v>1715</v>
      </c>
      <c r="J431" s="1" t="s">
        <v>298</v>
      </c>
      <c r="K431" s="2">
        <v>1000</v>
      </c>
      <c r="L431" s="1" t="s">
        <v>1722</v>
      </c>
      <c r="M431" s="2">
        <v>451.46</v>
      </c>
      <c r="N431" s="1">
        <v>0.45</v>
      </c>
      <c r="O431" s="1" t="s">
        <v>354</v>
      </c>
      <c r="P431" s="5">
        <v>-0.1865</v>
      </c>
      <c r="Q431" s="1" t="s">
        <v>2687</v>
      </c>
      <c r="R431" s="1" t="s">
        <v>355</v>
      </c>
      <c r="S431" s="1" t="s">
        <v>266</v>
      </c>
      <c r="T431" s="5">
        <v>0.26419999999999999</v>
      </c>
      <c r="U431" s="5">
        <v>0.73580000000000001</v>
      </c>
      <c r="V431" s="5">
        <v>0</v>
      </c>
      <c r="W431" s="1" t="s">
        <v>1717</v>
      </c>
      <c r="X431" s="1" t="s">
        <v>1713</v>
      </c>
      <c r="Y431" s="1" t="s">
        <v>404</v>
      </c>
    </row>
    <row r="432" spans="1:25" x14ac:dyDescent="0.35">
      <c r="A432" s="1" t="s">
        <v>2147</v>
      </c>
      <c r="B432" s="37">
        <v>2015</v>
      </c>
      <c r="C432" s="1" t="s">
        <v>266</v>
      </c>
      <c r="D432" s="1" t="s">
        <v>914</v>
      </c>
      <c r="E432" s="1" t="s">
        <v>915</v>
      </c>
      <c r="F432" s="1" t="s">
        <v>908</v>
      </c>
      <c r="G432" s="1" t="s">
        <v>472</v>
      </c>
      <c r="H432" s="1" t="s">
        <v>907</v>
      </c>
      <c r="I432" s="1" t="s">
        <v>1715</v>
      </c>
      <c r="J432" s="1" t="s">
        <v>298</v>
      </c>
      <c r="K432" s="2">
        <v>1000</v>
      </c>
      <c r="L432" s="1" t="s">
        <v>1722</v>
      </c>
      <c r="M432" s="2">
        <v>918</v>
      </c>
      <c r="N432" s="1">
        <v>0.92</v>
      </c>
      <c r="O432" s="1" t="s">
        <v>1711</v>
      </c>
      <c r="P432" s="5">
        <v>-0.01</v>
      </c>
      <c r="Q432" s="1" t="s">
        <v>913</v>
      </c>
      <c r="R432" s="1" t="s">
        <v>355</v>
      </c>
      <c r="S432" s="1" t="s">
        <v>287</v>
      </c>
      <c r="T432" s="5">
        <v>0.11</v>
      </c>
      <c r="U432" s="5">
        <v>0.83550000000000002</v>
      </c>
      <c r="V432" s="5">
        <v>5.45E-2</v>
      </c>
      <c r="W432" s="5">
        <v>5.45E-2</v>
      </c>
      <c r="X432" s="1" t="s">
        <v>1713</v>
      </c>
      <c r="Y432" s="1" t="s">
        <v>404</v>
      </c>
    </row>
    <row r="433" spans="1:25" x14ac:dyDescent="0.35">
      <c r="A433" s="1" t="s">
        <v>2148</v>
      </c>
      <c r="B433" s="37">
        <v>2015</v>
      </c>
      <c r="C433" s="1" t="s">
        <v>266</v>
      </c>
      <c r="D433" s="1" t="s">
        <v>916</v>
      </c>
      <c r="E433" s="1" t="s">
        <v>917</v>
      </c>
      <c r="F433" s="1" t="s">
        <v>908</v>
      </c>
      <c r="G433" s="1" t="s">
        <v>472</v>
      </c>
      <c r="H433" s="1" t="s">
        <v>907</v>
      </c>
      <c r="I433" s="1" t="s">
        <v>1715</v>
      </c>
      <c r="J433" s="1" t="s">
        <v>298</v>
      </c>
      <c r="K433" s="2">
        <v>1000</v>
      </c>
      <c r="L433" s="1" t="s">
        <v>1722</v>
      </c>
      <c r="M433" s="2">
        <v>918</v>
      </c>
      <c r="N433" s="1">
        <v>0.92</v>
      </c>
      <c r="O433" s="1" t="s">
        <v>1711</v>
      </c>
      <c r="P433" s="5">
        <v>-0.01</v>
      </c>
      <c r="Q433" s="1" t="s">
        <v>913</v>
      </c>
      <c r="R433" s="1" t="s">
        <v>355</v>
      </c>
      <c r="S433" s="1" t="s">
        <v>287</v>
      </c>
      <c r="T433" s="5">
        <v>0.11</v>
      </c>
      <c r="U433" s="5">
        <v>0.83550000000000002</v>
      </c>
      <c r="V433" s="5">
        <v>5.45E-2</v>
      </c>
      <c r="W433" s="5">
        <v>5.45E-2</v>
      </c>
      <c r="X433" s="1" t="s">
        <v>1713</v>
      </c>
      <c r="Y433" s="1" t="s">
        <v>404</v>
      </c>
    </row>
    <row r="434" spans="1:25" x14ac:dyDescent="0.35">
      <c r="A434" s="1" t="s">
        <v>2149</v>
      </c>
      <c r="B434" s="37">
        <v>2013</v>
      </c>
      <c r="C434" s="1" t="s">
        <v>266</v>
      </c>
      <c r="D434" s="1" t="s">
        <v>909</v>
      </c>
      <c r="E434" s="1" t="s">
        <v>910</v>
      </c>
      <c r="F434" s="1" t="s">
        <v>908</v>
      </c>
      <c r="G434" s="1" t="s">
        <v>472</v>
      </c>
      <c r="H434" s="1" t="s">
        <v>291</v>
      </c>
      <c r="I434" s="1" t="s">
        <v>412</v>
      </c>
      <c r="J434" s="1" t="s">
        <v>298</v>
      </c>
      <c r="K434" s="2">
        <v>1000</v>
      </c>
      <c r="L434" s="1" t="s">
        <v>1722</v>
      </c>
      <c r="M434" s="2">
        <v>597</v>
      </c>
      <c r="N434" s="1">
        <v>0.6</v>
      </c>
      <c r="O434" s="1" t="s">
        <v>1711</v>
      </c>
      <c r="P434" s="5">
        <v>-0.12</v>
      </c>
      <c r="Q434" s="1" t="s">
        <v>911</v>
      </c>
      <c r="R434" s="1" t="s">
        <v>355</v>
      </c>
      <c r="S434" s="1" t="s">
        <v>287</v>
      </c>
      <c r="T434" s="5">
        <v>0.2127</v>
      </c>
      <c r="U434" s="5">
        <v>0.71189999999999998</v>
      </c>
      <c r="V434" s="5">
        <v>7.5399999999999995E-2</v>
      </c>
      <c r="W434" s="5">
        <v>7.5399999999999995E-2</v>
      </c>
      <c r="X434" s="1" t="s">
        <v>1713</v>
      </c>
      <c r="Y434" s="1" t="s">
        <v>404</v>
      </c>
    </row>
    <row r="435" spans="1:25" x14ac:dyDescent="0.35">
      <c r="A435" s="1" t="s">
        <v>2150</v>
      </c>
      <c r="B435" s="37">
        <v>2015</v>
      </c>
      <c r="C435" s="1" t="s">
        <v>266</v>
      </c>
      <c r="D435" s="1" t="s">
        <v>912</v>
      </c>
      <c r="E435" s="1" t="s">
        <v>909</v>
      </c>
      <c r="F435" s="1" t="s">
        <v>908</v>
      </c>
      <c r="G435" s="1" t="s">
        <v>472</v>
      </c>
      <c r="H435" s="1" t="s">
        <v>907</v>
      </c>
      <c r="I435" s="1" t="s">
        <v>1715</v>
      </c>
      <c r="J435" s="1" t="s">
        <v>298</v>
      </c>
      <c r="K435" s="2">
        <v>1000</v>
      </c>
      <c r="L435" s="1" t="s">
        <v>1722</v>
      </c>
      <c r="M435" s="2">
        <v>782</v>
      </c>
      <c r="N435" s="1">
        <v>0.78</v>
      </c>
      <c r="O435" s="1" t="s">
        <v>1711</v>
      </c>
      <c r="P435" s="5">
        <v>-0.02</v>
      </c>
      <c r="Q435" s="1" t="s">
        <v>913</v>
      </c>
      <c r="R435" s="1" t="s">
        <v>355</v>
      </c>
      <c r="S435" s="1" t="s">
        <v>287</v>
      </c>
      <c r="T435" s="5">
        <v>0.1573</v>
      </c>
      <c r="U435" s="5">
        <v>0.78010000000000002</v>
      </c>
      <c r="V435" s="5">
        <v>6.2700000000000006E-2</v>
      </c>
      <c r="W435" s="5">
        <v>6.2700000000000006E-2</v>
      </c>
      <c r="X435" s="1" t="s">
        <v>1713</v>
      </c>
      <c r="Y435" s="1" t="s">
        <v>404</v>
      </c>
    </row>
    <row r="436" spans="1:25" x14ac:dyDescent="0.35">
      <c r="A436" s="1" t="s">
        <v>2151</v>
      </c>
      <c r="B436" s="37">
        <v>2015</v>
      </c>
      <c r="C436" s="1" t="s">
        <v>266</v>
      </c>
      <c r="D436" s="1" t="s">
        <v>918</v>
      </c>
      <c r="E436" s="1" t="s">
        <v>919</v>
      </c>
      <c r="F436" s="1" t="s">
        <v>908</v>
      </c>
      <c r="G436" s="1" t="s">
        <v>472</v>
      </c>
      <c r="H436" s="1" t="s">
        <v>907</v>
      </c>
      <c r="I436" s="1" t="s">
        <v>1715</v>
      </c>
      <c r="J436" s="1" t="s">
        <v>298</v>
      </c>
      <c r="K436" s="2">
        <v>1000</v>
      </c>
      <c r="L436" s="1" t="s">
        <v>1722</v>
      </c>
      <c r="M436" s="2">
        <v>918</v>
      </c>
      <c r="N436" s="1">
        <v>0.92</v>
      </c>
      <c r="O436" s="1" t="s">
        <v>1711</v>
      </c>
      <c r="P436" s="1" t="s">
        <v>1712</v>
      </c>
      <c r="Q436" s="1" t="s">
        <v>257</v>
      </c>
      <c r="R436" s="1" t="s">
        <v>277</v>
      </c>
      <c r="S436" s="1" t="s">
        <v>287</v>
      </c>
      <c r="T436" s="5">
        <v>0.11</v>
      </c>
      <c r="U436" s="5">
        <v>0.83550000000000002</v>
      </c>
      <c r="V436" s="5">
        <v>5.45E-2</v>
      </c>
      <c r="W436" s="5">
        <v>5.45E-2</v>
      </c>
      <c r="X436" s="1" t="s">
        <v>1713</v>
      </c>
      <c r="Y436" s="1" t="s">
        <v>404</v>
      </c>
    </row>
    <row r="437" spans="1:25" x14ac:dyDescent="0.35">
      <c r="A437" s="1" t="s">
        <v>2152</v>
      </c>
      <c r="B437" s="37">
        <v>2015</v>
      </c>
      <c r="C437" s="1" t="s">
        <v>266</v>
      </c>
      <c r="D437" s="1" t="s">
        <v>920</v>
      </c>
      <c r="E437" s="1" t="s">
        <v>921</v>
      </c>
      <c r="F437" s="1" t="s">
        <v>908</v>
      </c>
      <c r="G437" s="1" t="s">
        <v>472</v>
      </c>
      <c r="H437" s="1" t="s">
        <v>907</v>
      </c>
      <c r="I437" s="1" t="s">
        <v>1715</v>
      </c>
      <c r="J437" s="1" t="s">
        <v>298</v>
      </c>
      <c r="K437" s="2">
        <v>1000</v>
      </c>
      <c r="L437" s="1" t="s">
        <v>1722</v>
      </c>
      <c r="M437" s="2">
        <v>918</v>
      </c>
      <c r="N437" s="1">
        <v>0.92</v>
      </c>
      <c r="O437" s="1" t="s">
        <v>1711</v>
      </c>
      <c r="P437" s="5">
        <v>-0.01</v>
      </c>
      <c r="Q437" s="1" t="s">
        <v>913</v>
      </c>
      <c r="R437" s="1" t="s">
        <v>355</v>
      </c>
      <c r="S437" s="1" t="s">
        <v>287</v>
      </c>
      <c r="T437" s="5">
        <v>0.11</v>
      </c>
      <c r="U437" s="5">
        <v>0.83550000000000002</v>
      </c>
      <c r="V437" s="5">
        <v>5.45E-2</v>
      </c>
      <c r="W437" s="5">
        <v>5.45E-2</v>
      </c>
      <c r="X437" s="1" t="s">
        <v>1713</v>
      </c>
      <c r="Y437" s="1" t="s">
        <v>404</v>
      </c>
    </row>
    <row r="438" spans="1:25" x14ac:dyDescent="0.35">
      <c r="A438" s="1" t="s">
        <v>2153</v>
      </c>
      <c r="B438" s="37">
        <v>2015</v>
      </c>
      <c r="C438" s="1" t="s">
        <v>266</v>
      </c>
      <c r="D438" s="1" t="s">
        <v>922</v>
      </c>
      <c r="E438" s="1" t="s">
        <v>923</v>
      </c>
      <c r="F438" s="1" t="s">
        <v>908</v>
      </c>
      <c r="G438" s="1" t="s">
        <v>472</v>
      </c>
      <c r="H438" s="1" t="s">
        <v>907</v>
      </c>
      <c r="I438" s="1" t="s">
        <v>1715</v>
      </c>
      <c r="J438" s="1" t="s">
        <v>298</v>
      </c>
      <c r="K438" s="2">
        <v>1000</v>
      </c>
      <c r="L438" s="1" t="s">
        <v>1722</v>
      </c>
      <c r="M438" s="2">
        <v>900</v>
      </c>
      <c r="N438" s="1">
        <v>0.9</v>
      </c>
      <c r="O438" s="1" t="s">
        <v>1711</v>
      </c>
      <c r="P438" s="5">
        <v>-0.03</v>
      </c>
      <c r="Q438" s="1" t="s">
        <v>913</v>
      </c>
      <c r="R438" s="1" t="s">
        <v>355</v>
      </c>
      <c r="S438" s="1" t="s">
        <v>287</v>
      </c>
      <c r="T438" s="5">
        <v>0.11219999999999999</v>
      </c>
      <c r="U438" s="5">
        <v>0.83220000000000005</v>
      </c>
      <c r="V438" s="5">
        <v>5.5599999999999997E-2</v>
      </c>
      <c r="W438" s="5">
        <v>5.5599999999999997E-2</v>
      </c>
      <c r="X438" s="1" t="s">
        <v>1713</v>
      </c>
      <c r="Y438" s="1" t="s">
        <v>404</v>
      </c>
    </row>
    <row r="439" spans="1:25" x14ac:dyDescent="0.35">
      <c r="A439" s="1" t="s">
        <v>2154</v>
      </c>
      <c r="B439" s="37">
        <v>2016</v>
      </c>
      <c r="C439" s="1" t="s">
        <v>287</v>
      </c>
      <c r="D439" s="1" t="s">
        <v>924</v>
      </c>
      <c r="E439" s="1" t="s">
        <v>925</v>
      </c>
      <c r="F439" s="1" t="s">
        <v>908</v>
      </c>
      <c r="G439" s="1" t="s">
        <v>472</v>
      </c>
      <c r="H439" s="1" t="s">
        <v>291</v>
      </c>
      <c r="I439" s="1" t="s">
        <v>412</v>
      </c>
      <c r="J439" s="1" t="s">
        <v>298</v>
      </c>
      <c r="K439" s="2">
        <v>1000</v>
      </c>
      <c r="L439" s="1" t="s">
        <v>1722</v>
      </c>
      <c r="M439" s="2">
        <v>807</v>
      </c>
      <c r="N439" s="1">
        <v>0.81</v>
      </c>
      <c r="O439" s="1" t="s">
        <v>926</v>
      </c>
      <c r="P439" s="5">
        <v>0.03</v>
      </c>
      <c r="Q439" s="1" t="s">
        <v>927</v>
      </c>
      <c r="R439" s="1" t="s">
        <v>355</v>
      </c>
      <c r="S439" s="1" t="s">
        <v>1723</v>
      </c>
      <c r="T439" s="1" t="s">
        <v>1723</v>
      </c>
      <c r="U439" s="1" t="s">
        <v>1723</v>
      </c>
      <c r="V439" s="1" t="s">
        <v>1723</v>
      </c>
      <c r="W439" s="1" t="s">
        <v>1723</v>
      </c>
      <c r="X439" s="1" t="s">
        <v>1723</v>
      </c>
      <c r="Y439" s="1" t="s">
        <v>404</v>
      </c>
    </row>
    <row r="440" spans="1:25" x14ac:dyDescent="0.35">
      <c r="A440" s="1" t="s">
        <v>2155</v>
      </c>
      <c r="B440" s="37">
        <v>2016</v>
      </c>
      <c r="C440" s="1" t="s">
        <v>266</v>
      </c>
      <c r="D440" s="1" t="s">
        <v>928</v>
      </c>
      <c r="E440" s="1" t="s">
        <v>929</v>
      </c>
      <c r="F440" s="1" t="s">
        <v>908</v>
      </c>
      <c r="G440" s="1" t="s">
        <v>472</v>
      </c>
      <c r="H440" s="1" t="s">
        <v>291</v>
      </c>
      <c r="I440" s="1" t="s">
        <v>412</v>
      </c>
      <c r="J440" s="1" t="s">
        <v>298</v>
      </c>
      <c r="K440" s="2">
        <v>1000</v>
      </c>
      <c r="L440" s="1" t="s">
        <v>1722</v>
      </c>
      <c r="M440" s="2">
        <v>767</v>
      </c>
      <c r="N440" s="1">
        <v>0.77</v>
      </c>
      <c r="O440" s="1" t="s">
        <v>926</v>
      </c>
      <c r="P440" s="5">
        <v>-0.15</v>
      </c>
      <c r="Q440" s="1" t="s">
        <v>930</v>
      </c>
      <c r="R440" s="1" t="s">
        <v>355</v>
      </c>
      <c r="S440" s="1" t="s">
        <v>287</v>
      </c>
      <c r="T440" s="5">
        <v>0.25030000000000002</v>
      </c>
      <c r="U440" s="5">
        <v>0.74970000000000003</v>
      </c>
      <c r="V440" s="5">
        <v>0</v>
      </c>
      <c r="W440" s="1" t="s">
        <v>1717</v>
      </c>
      <c r="X440" s="1" t="s">
        <v>1713</v>
      </c>
      <c r="Y440" s="1" t="s">
        <v>404</v>
      </c>
    </row>
    <row r="441" spans="1:25" x14ac:dyDescent="0.35">
      <c r="A441" s="1" t="s">
        <v>2156</v>
      </c>
      <c r="B441" s="37">
        <v>2016</v>
      </c>
      <c r="C441" s="1" t="s">
        <v>266</v>
      </c>
      <c r="D441" s="1" t="s">
        <v>931</v>
      </c>
      <c r="E441" s="1" t="s">
        <v>932</v>
      </c>
      <c r="F441" s="1" t="s">
        <v>908</v>
      </c>
      <c r="G441" s="1" t="s">
        <v>472</v>
      </c>
      <c r="H441" s="1" t="s">
        <v>291</v>
      </c>
      <c r="I441" s="1" t="s">
        <v>412</v>
      </c>
      <c r="J441" s="1" t="s">
        <v>298</v>
      </c>
      <c r="K441" s="2">
        <v>1000</v>
      </c>
      <c r="L441" s="1" t="s">
        <v>1722</v>
      </c>
      <c r="M441" s="2">
        <v>369</v>
      </c>
      <c r="N441" s="1">
        <v>0.37</v>
      </c>
      <c r="O441" s="1" t="s">
        <v>926</v>
      </c>
      <c r="P441" s="1" t="s">
        <v>1712</v>
      </c>
      <c r="Q441" s="1" t="s">
        <v>257</v>
      </c>
      <c r="R441" s="1" t="s">
        <v>277</v>
      </c>
      <c r="S441" s="1" t="s">
        <v>287</v>
      </c>
      <c r="T441" s="5">
        <v>0.48509999999999998</v>
      </c>
      <c r="U441" s="5">
        <v>0.51490000000000002</v>
      </c>
      <c r="V441" s="5">
        <v>0</v>
      </c>
      <c r="W441" s="1" t="s">
        <v>1717</v>
      </c>
      <c r="X441" s="1" t="s">
        <v>1713</v>
      </c>
      <c r="Y441" s="1" t="s">
        <v>404</v>
      </c>
    </row>
    <row r="442" spans="1:25" x14ac:dyDescent="0.35">
      <c r="A442" s="1" t="s">
        <v>2157</v>
      </c>
      <c r="B442" s="37">
        <v>2016</v>
      </c>
      <c r="C442" s="1" t="s">
        <v>266</v>
      </c>
      <c r="D442" s="1" t="s">
        <v>933</v>
      </c>
      <c r="E442" s="1" t="s">
        <v>934</v>
      </c>
      <c r="F442" s="1" t="s">
        <v>908</v>
      </c>
      <c r="G442" s="1" t="s">
        <v>472</v>
      </c>
      <c r="H442" s="1" t="s">
        <v>291</v>
      </c>
      <c r="I442" s="1" t="s">
        <v>412</v>
      </c>
      <c r="J442" s="1" t="s">
        <v>298</v>
      </c>
      <c r="K442" s="2">
        <v>1000</v>
      </c>
      <c r="L442" s="1" t="s">
        <v>1722</v>
      </c>
      <c r="M442" s="2">
        <v>804</v>
      </c>
      <c r="N442" s="1">
        <v>0.8</v>
      </c>
      <c r="O442" s="1" t="s">
        <v>926</v>
      </c>
      <c r="P442" s="5">
        <v>0.02</v>
      </c>
      <c r="Q442" s="1" t="s">
        <v>935</v>
      </c>
      <c r="R442" s="1" t="s">
        <v>355</v>
      </c>
      <c r="S442" s="1" t="s">
        <v>287</v>
      </c>
      <c r="T442" s="5">
        <v>0.22869999999999999</v>
      </c>
      <c r="U442" s="5">
        <v>0.77129999999999999</v>
      </c>
      <c r="V442" s="5">
        <v>0</v>
      </c>
      <c r="W442" s="1" t="s">
        <v>1717</v>
      </c>
      <c r="X442" s="1" t="s">
        <v>1713</v>
      </c>
      <c r="Y442" s="1" t="s">
        <v>404</v>
      </c>
    </row>
    <row r="443" spans="1:25" x14ac:dyDescent="0.35">
      <c r="A443" s="1" t="s">
        <v>2158</v>
      </c>
      <c r="B443" s="37">
        <v>2016</v>
      </c>
      <c r="C443" s="1" t="s">
        <v>266</v>
      </c>
      <c r="D443" s="1" t="s">
        <v>936</v>
      </c>
      <c r="E443" s="1" t="s">
        <v>937</v>
      </c>
      <c r="F443" s="1" t="s">
        <v>908</v>
      </c>
      <c r="G443" s="1" t="s">
        <v>472</v>
      </c>
      <c r="H443" s="1" t="s">
        <v>291</v>
      </c>
      <c r="I443" s="1" t="s">
        <v>412</v>
      </c>
      <c r="J443" s="1" t="s">
        <v>298</v>
      </c>
      <c r="K443" s="2">
        <v>1000</v>
      </c>
      <c r="L443" s="1" t="s">
        <v>1722</v>
      </c>
      <c r="M443" s="2">
        <v>534</v>
      </c>
      <c r="N443" s="1">
        <v>0.53</v>
      </c>
      <c r="O443" s="1" t="s">
        <v>926</v>
      </c>
      <c r="P443" s="5">
        <v>-0.04</v>
      </c>
      <c r="Q443" s="1" t="s">
        <v>927</v>
      </c>
      <c r="R443" s="1" t="s">
        <v>355</v>
      </c>
      <c r="S443" s="1" t="s">
        <v>287</v>
      </c>
      <c r="T443" s="5">
        <v>0.36699999999999999</v>
      </c>
      <c r="U443" s="5">
        <v>0.63300000000000001</v>
      </c>
      <c r="V443" s="5">
        <v>0</v>
      </c>
      <c r="W443" s="1" t="s">
        <v>1717</v>
      </c>
      <c r="X443" s="1" t="s">
        <v>1713</v>
      </c>
      <c r="Y443" s="1" t="s">
        <v>404</v>
      </c>
    </row>
    <row r="444" spans="1:25" x14ac:dyDescent="0.35">
      <c r="A444" s="1" t="s">
        <v>2159</v>
      </c>
      <c r="B444" s="37">
        <v>2016</v>
      </c>
      <c r="C444" s="1" t="s">
        <v>266</v>
      </c>
      <c r="D444" s="1" t="s">
        <v>943</v>
      </c>
      <c r="E444" s="1" t="s">
        <v>944</v>
      </c>
      <c r="F444" s="1" t="s">
        <v>908</v>
      </c>
      <c r="G444" s="1" t="s">
        <v>472</v>
      </c>
      <c r="H444" s="1" t="s">
        <v>291</v>
      </c>
      <c r="I444" s="1" t="s">
        <v>412</v>
      </c>
      <c r="J444" s="1" t="s">
        <v>298</v>
      </c>
      <c r="K444" s="2">
        <v>1000</v>
      </c>
      <c r="L444" s="1" t="s">
        <v>1722</v>
      </c>
      <c r="M444" s="2">
        <v>767</v>
      </c>
      <c r="N444" s="1">
        <v>0.77</v>
      </c>
      <c r="O444" s="1" t="s">
        <v>926</v>
      </c>
      <c r="P444" s="5">
        <v>-0.14000000000000001</v>
      </c>
      <c r="Q444" s="1" t="s">
        <v>930</v>
      </c>
      <c r="R444" s="1" t="s">
        <v>355</v>
      </c>
      <c r="S444" s="1" t="s">
        <v>287</v>
      </c>
      <c r="T444" s="5">
        <v>0.28070000000000001</v>
      </c>
      <c r="U444" s="5">
        <v>0.71930000000000005</v>
      </c>
      <c r="V444" s="5">
        <v>0</v>
      </c>
      <c r="W444" s="1" t="s">
        <v>1717</v>
      </c>
      <c r="X444" s="1" t="s">
        <v>1713</v>
      </c>
      <c r="Y444" s="1" t="s">
        <v>404</v>
      </c>
    </row>
    <row r="445" spans="1:25" x14ac:dyDescent="0.35">
      <c r="A445" s="1" t="s">
        <v>2160</v>
      </c>
      <c r="B445" s="37">
        <v>2016</v>
      </c>
      <c r="C445" s="1" t="s">
        <v>266</v>
      </c>
      <c r="D445" s="1" t="s">
        <v>945</v>
      </c>
      <c r="E445" s="1" t="s">
        <v>946</v>
      </c>
      <c r="F445" s="1" t="s">
        <v>908</v>
      </c>
      <c r="G445" s="1" t="s">
        <v>472</v>
      </c>
      <c r="H445" s="1" t="s">
        <v>291</v>
      </c>
      <c r="I445" s="1" t="s">
        <v>412</v>
      </c>
      <c r="J445" s="1" t="s">
        <v>298</v>
      </c>
      <c r="K445" s="2">
        <v>1000</v>
      </c>
      <c r="L445" s="1" t="s">
        <v>1722</v>
      </c>
      <c r="M445" s="2">
        <v>766</v>
      </c>
      <c r="N445" s="1">
        <v>0.77</v>
      </c>
      <c r="O445" s="1" t="s">
        <v>926</v>
      </c>
      <c r="P445" s="5">
        <v>-0.13</v>
      </c>
      <c r="Q445" s="1" t="s">
        <v>930</v>
      </c>
      <c r="R445" s="1" t="s">
        <v>355</v>
      </c>
      <c r="S445" s="1" t="s">
        <v>287</v>
      </c>
      <c r="T445" s="5">
        <v>0.2732</v>
      </c>
      <c r="U445" s="5">
        <v>0.7268</v>
      </c>
      <c r="V445" s="5">
        <v>0</v>
      </c>
      <c r="W445" s="1" t="s">
        <v>1717</v>
      </c>
      <c r="X445" s="1" t="s">
        <v>1713</v>
      </c>
      <c r="Y445" s="1" t="s">
        <v>404</v>
      </c>
    </row>
    <row r="446" spans="1:25" x14ac:dyDescent="0.35">
      <c r="A446" s="1" t="s">
        <v>2161</v>
      </c>
      <c r="B446" s="37">
        <v>2013</v>
      </c>
      <c r="C446" s="1" t="s">
        <v>266</v>
      </c>
      <c r="D446" s="1" t="s">
        <v>938</v>
      </c>
      <c r="E446" s="1" t="s">
        <v>939</v>
      </c>
      <c r="F446" s="1" t="s">
        <v>908</v>
      </c>
      <c r="G446" s="1" t="s">
        <v>472</v>
      </c>
      <c r="H446" s="1" t="s">
        <v>291</v>
      </c>
      <c r="I446" s="1" t="s">
        <v>412</v>
      </c>
      <c r="J446" s="1" t="s">
        <v>298</v>
      </c>
      <c r="K446" s="2">
        <v>1000</v>
      </c>
      <c r="L446" s="1" t="s">
        <v>1722</v>
      </c>
      <c r="M446" s="2">
        <v>482</v>
      </c>
      <c r="N446" s="1">
        <v>0.48</v>
      </c>
      <c r="O446" s="1" t="s">
        <v>1711</v>
      </c>
      <c r="P446" s="5">
        <v>-0.54</v>
      </c>
      <c r="Q446" s="1" t="s">
        <v>940</v>
      </c>
      <c r="R446" s="1" t="s">
        <v>355</v>
      </c>
      <c r="S446" s="1" t="s">
        <v>287</v>
      </c>
      <c r="T446" s="5">
        <v>0.26350000000000001</v>
      </c>
      <c r="U446" s="5">
        <v>0.62450000000000006</v>
      </c>
      <c r="V446" s="5">
        <v>0.112</v>
      </c>
      <c r="W446" s="5">
        <v>0.112</v>
      </c>
      <c r="X446" s="1" t="s">
        <v>1713</v>
      </c>
      <c r="Y446" s="1" t="s">
        <v>404</v>
      </c>
    </row>
    <row r="447" spans="1:25" x14ac:dyDescent="0.35">
      <c r="A447" s="1" t="s">
        <v>2162</v>
      </c>
      <c r="B447" s="37">
        <v>2015</v>
      </c>
      <c r="C447" s="1" t="s">
        <v>266</v>
      </c>
      <c r="D447" s="1" t="s">
        <v>941</v>
      </c>
      <c r="E447" s="1" t="s">
        <v>938</v>
      </c>
      <c r="F447" s="1" t="s">
        <v>908</v>
      </c>
      <c r="G447" s="1" t="s">
        <v>472</v>
      </c>
      <c r="H447" s="1" t="s">
        <v>907</v>
      </c>
      <c r="I447" s="1" t="s">
        <v>1715</v>
      </c>
      <c r="J447" s="1" t="s">
        <v>298</v>
      </c>
      <c r="K447" s="2">
        <v>1000</v>
      </c>
      <c r="L447" s="1" t="s">
        <v>1722</v>
      </c>
      <c r="M447" s="2">
        <v>804</v>
      </c>
      <c r="N447" s="1">
        <v>0.8</v>
      </c>
      <c r="O447" s="1" t="s">
        <v>1711</v>
      </c>
      <c r="P447" s="5">
        <v>0.11</v>
      </c>
      <c r="Q447" s="1" t="s">
        <v>942</v>
      </c>
      <c r="R447" s="1" t="s">
        <v>355</v>
      </c>
      <c r="S447" s="1" t="s">
        <v>287</v>
      </c>
      <c r="T447" s="5">
        <v>0.1555</v>
      </c>
      <c r="U447" s="5">
        <v>0.77110000000000001</v>
      </c>
      <c r="V447" s="5">
        <v>7.3400000000000007E-2</v>
      </c>
      <c r="W447" s="5">
        <v>7.3400000000000007E-2</v>
      </c>
      <c r="X447" s="1" t="s">
        <v>1713</v>
      </c>
      <c r="Y447" s="1" t="s">
        <v>404</v>
      </c>
    </row>
    <row r="448" spans="1:25" x14ac:dyDescent="0.35">
      <c r="A448" s="1" t="s">
        <v>2163</v>
      </c>
      <c r="B448" s="37">
        <v>2016</v>
      </c>
      <c r="C448" s="1" t="s">
        <v>287</v>
      </c>
      <c r="D448" s="1" t="s">
        <v>947</v>
      </c>
      <c r="E448" s="1" t="s">
        <v>948</v>
      </c>
      <c r="F448" s="1" t="s">
        <v>908</v>
      </c>
      <c r="G448" s="1" t="s">
        <v>472</v>
      </c>
      <c r="H448" s="1" t="s">
        <v>291</v>
      </c>
      <c r="I448" s="1" t="s">
        <v>412</v>
      </c>
      <c r="J448" s="1" t="s">
        <v>298</v>
      </c>
      <c r="K448" s="2">
        <v>1000</v>
      </c>
      <c r="L448" s="1" t="s">
        <v>1722</v>
      </c>
      <c r="M448" s="2">
        <v>767</v>
      </c>
      <c r="N448" s="1">
        <v>0.77</v>
      </c>
      <c r="O448" s="1" t="s">
        <v>926</v>
      </c>
      <c r="P448" s="5">
        <v>-0.13</v>
      </c>
      <c r="Q448" s="1" t="s">
        <v>930</v>
      </c>
      <c r="R448" s="1" t="s">
        <v>355</v>
      </c>
      <c r="S448" s="1" t="s">
        <v>1723</v>
      </c>
      <c r="T448" s="1" t="s">
        <v>1723</v>
      </c>
      <c r="U448" s="1" t="s">
        <v>1723</v>
      </c>
      <c r="V448" s="1" t="s">
        <v>1723</v>
      </c>
      <c r="W448" s="1" t="s">
        <v>1723</v>
      </c>
      <c r="X448" s="1" t="s">
        <v>1723</v>
      </c>
      <c r="Y448" s="1" t="s">
        <v>404</v>
      </c>
    </row>
    <row r="449" spans="1:25" x14ac:dyDescent="0.35">
      <c r="A449" s="1" t="s">
        <v>2164</v>
      </c>
      <c r="B449" s="37">
        <v>2016</v>
      </c>
      <c r="C449" s="1" t="s">
        <v>266</v>
      </c>
      <c r="D449" s="1" t="s">
        <v>949</v>
      </c>
      <c r="E449" s="1" t="s">
        <v>950</v>
      </c>
      <c r="F449" s="1" t="s">
        <v>908</v>
      </c>
      <c r="G449" s="1" t="s">
        <v>472</v>
      </c>
      <c r="H449" s="1" t="s">
        <v>291</v>
      </c>
      <c r="I449" s="1" t="s">
        <v>412</v>
      </c>
      <c r="J449" s="1" t="s">
        <v>298</v>
      </c>
      <c r="K449" s="2">
        <v>1000</v>
      </c>
      <c r="L449" s="1" t="s">
        <v>1722</v>
      </c>
      <c r="M449" s="2">
        <v>767</v>
      </c>
      <c r="N449" s="1">
        <v>0.77</v>
      </c>
      <c r="O449" s="1" t="s">
        <v>926</v>
      </c>
      <c r="P449" s="5">
        <v>-0.13</v>
      </c>
      <c r="Q449" s="1" t="s">
        <v>930</v>
      </c>
      <c r="R449" s="1" t="s">
        <v>355</v>
      </c>
      <c r="S449" s="1" t="s">
        <v>287</v>
      </c>
      <c r="T449" s="5">
        <v>0.28070000000000001</v>
      </c>
      <c r="U449" s="5">
        <v>0.71930000000000005</v>
      </c>
      <c r="V449" s="5">
        <v>0</v>
      </c>
      <c r="W449" s="1" t="s">
        <v>1717</v>
      </c>
      <c r="X449" s="1" t="s">
        <v>1713</v>
      </c>
      <c r="Y449" s="1" t="s">
        <v>404</v>
      </c>
    </row>
    <row r="450" spans="1:25" x14ac:dyDescent="0.35">
      <c r="A450" s="1" t="s">
        <v>2165</v>
      </c>
      <c r="B450" s="37">
        <v>2016</v>
      </c>
      <c r="C450" s="1" t="s">
        <v>266</v>
      </c>
      <c r="D450" s="1" t="s">
        <v>951</v>
      </c>
      <c r="E450" s="1" t="s">
        <v>952</v>
      </c>
      <c r="F450" s="1" t="s">
        <v>908</v>
      </c>
      <c r="G450" s="1" t="s">
        <v>472</v>
      </c>
      <c r="H450" s="1" t="s">
        <v>291</v>
      </c>
      <c r="I450" s="1" t="s">
        <v>412</v>
      </c>
      <c r="J450" s="1" t="s">
        <v>298</v>
      </c>
      <c r="K450" s="2">
        <v>1000</v>
      </c>
      <c r="L450" s="1" t="s">
        <v>1722</v>
      </c>
      <c r="M450" s="2">
        <v>811</v>
      </c>
      <c r="N450" s="1">
        <v>0.81</v>
      </c>
      <c r="O450" s="1" t="s">
        <v>926</v>
      </c>
      <c r="P450" s="5">
        <v>0.03</v>
      </c>
      <c r="Q450" s="1" t="s">
        <v>953</v>
      </c>
      <c r="R450" s="1" t="s">
        <v>355</v>
      </c>
      <c r="S450" s="1" t="s">
        <v>287</v>
      </c>
      <c r="T450" s="5">
        <v>0.21210000000000001</v>
      </c>
      <c r="U450" s="5">
        <v>0.78790000000000004</v>
      </c>
      <c r="V450" s="5">
        <v>0</v>
      </c>
      <c r="W450" s="1" t="s">
        <v>1717</v>
      </c>
      <c r="X450" s="1" t="s">
        <v>1713</v>
      </c>
      <c r="Y450" s="1" t="s">
        <v>404</v>
      </c>
    </row>
    <row r="451" spans="1:25" x14ac:dyDescent="0.35">
      <c r="A451" s="1" t="s">
        <v>2166</v>
      </c>
      <c r="B451" s="37">
        <v>2016</v>
      </c>
      <c r="C451" s="1" t="s">
        <v>266</v>
      </c>
      <c r="D451" s="1" t="s">
        <v>954</v>
      </c>
      <c r="E451" s="1" t="s">
        <v>955</v>
      </c>
      <c r="F451" s="1" t="s">
        <v>908</v>
      </c>
      <c r="G451" s="1" t="s">
        <v>472</v>
      </c>
      <c r="H451" s="1" t="s">
        <v>291</v>
      </c>
      <c r="I451" s="1" t="s">
        <v>412</v>
      </c>
      <c r="J451" s="1" t="s">
        <v>298</v>
      </c>
      <c r="K451" s="2">
        <v>1000</v>
      </c>
      <c r="L451" s="1" t="s">
        <v>1722</v>
      </c>
      <c r="M451" s="2">
        <v>534</v>
      </c>
      <c r="N451" s="1">
        <v>0.53</v>
      </c>
      <c r="O451" s="1" t="s">
        <v>926</v>
      </c>
      <c r="P451" s="5">
        <v>-0.04</v>
      </c>
      <c r="Q451" s="1" t="s">
        <v>927</v>
      </c>
      <c r="R451" s="1" t="s">
        <v>355</v>
      </c>
      <c r="S451" s="1" t="s">
        <v>287</v>
      </c>
      <c r="T451" s="5">
        <v>0.36699999999999999</v>
      </c>
      <c r="U451" s="5">
        <v>0.63300000000000001</v>
      </c>
      <c r="V451" s="5">
        <v>0</v>
      </c>
      <c r="W451" s="1" t="s">
        <v>1717</v>
      </c>
      <c r="X451" s="1" t="s">
        <v>1713</v>
      </c>
      <c r="Y451" s="1" t="s">
        <v>404</v>
      </c>
    </row>
    <row r="452" spans="1:25" x14ac:dyDescent="0.35">
      <c r="A452" s="1" t="s">
        <v>2167</v>
      </c>
      <c r="B452" s="37">
        <v>2016</v>
      </c>
      <c r="C452" s="1" t="s">
        <v>266</v>
      </c>
      <c r="D452" s="1" t="s">
        <v>956</v>
      </c>
      <c r="E452" s="1" t="s">
        <v>957</v>
      </c>
      <c r="F452" s="1" t="s">
        <v>908</v>
      </c>
      <c r="G452" s="1" t="s">
        <v>472</v>
      </c>
      <c r="H452" s="1" t="s">
        <v>291</v>
      </c>
      <c r="I452" s="1" t="s">
        <v>412</v>
      </c>
      <c r="J452" s="1" t="s">
        <v>298</v>
      </c>
      <c r="K452" s="2">
        <v>1000</v>
      </c>
      <c r="L452" s="1" t="s">
        <v>1722</v>
      </c>
      <c r="M452" s="2">
        <v>776</v>
      </c>
      <c r="N452" s="1">
        <v>0.78</v>
      </c>
      <c r="O452" s="1" t="s">
        <v>926</v>
      </c>
      <c r="P452" s="5">
        <v>-0.13</v>
      </c>
      <c r="Q452" s="1" t="s">
        <v>930</v>
      </c>
      <c r="R452" s="1" t="s">
        <v>355</v>
      </c>
      <c r="S452" s="1" t="s">
        <v>287</v>
      </c>
      <c r="T452" s="5">
        <v>0.25900000000000001</v>
      </c>
      <c r="U452" s="5">
        <v>0.74099999999999999</v>
      </c>
      <c r="V452" s="5">
        <v>0</v>
      </c>
      <c r="W452" s="1" t="s">
        <v>1717</v>
      </c>
      <c r="X452" s="1" t="s">
        <v>1713</v>
      </c>
      <c r="Y452" s="1" t="s">
        <v>404</v>
      </c>
    </row>
    <row r="453" spans="1:25" x14ac:dyDescent="0.35">
      <c r="A453" s="1" t="s">
        <v>2168</v>
      </c>
      <c r="B453" s="37">
        <v>2013</v>
      </c>
      <c r="C453" s="1" t="s">
        <v>266</v>
      </c>
      <c r="D453" s="1" t="s">
        <v>958</v>
      </c>
      <c r="E453" s="1" t="s">
        <v>959</v>
      </c>
      <c r="F453" s="1" t="s">
        <v>908</v>
      </c>
      <c r="G453" s="1" t="s">
        <v>472</v>
      </c>
      <c r="H453" s="1" t="s">
        <v>291</v>
      </c>
      <c r="I453" s="1" t="s">
        <v>412</v>
      </c>
      <c r="J453" s="1" t="s">
        <v>298</v>
      </c>
      <c r="K453" s="2">
        <v>1000</v>
      </c>
      <c r="L453" s="1" t="s">
        <v>1722</v>
      </c>
      <c r="M453" s="2">
        <v>478</v>
      </c>
      <c r="N453" s="1">
        <v>0.48</v>
      </c>
      <c r="O453" s="1" t="s">
        <v>1711</v>
      </c>
      <c r="P453" s="5">
        <v>-0.5</v>
      </c>
      <c r="Q453" s="1" t="s">
        <v>940</v>
      </c>
      <c r="R453" s="1" t="s">
        <v>355</v>
      </c>
      <c r="S453" s="1" t="s">
        <v>287</v>
      </c>
      <c r="T453" s="5">
        <v>0.24429999999999999</v>
      </c>
      <c r="U453" s="5">
        <v>0.64300000000000002</v>
      </c>
      <c r="V453" s="5">
        <v>0.11269999999999999</v>
      </c>
      <c r="W453" s="5">
        <v>0.11269999999999999</v>
      </c>
      <c r="X453" s="1" t="s">
        <v>1713</v>
      </c>
      <c r="Y453" s="1" t="s">
        <v>404</v>
      </c>
    </row>
    <row r="454" spans="1:25" x14ac:dyDescent="0.35">
      <c r="A454" s="1" t="s">
        <v>2169</v>
      </c>
      <c r="B454" s="37">
        <v>2015</v>
      </c>
      <c r="C454" s="1" t="s">
        <v>266</v>
      </c>
      <c r="D454" s="1" t="s">
        <v>960</v>
      </c>
      <c r="E454" s="1" t="s">
        <v>958</v>
      </c>
      <c r="F454" s="1" t="s">
        <v>908</v>
      </c>
      <c r="G454" s="1" t="s">
        <v>472</v>
      </c>
      <c r="H454" s="1" t="s">
        <v>907</v>
      </c>
      <c r="I454" s="1" t="s">
        <v>1715</v>
      </c>
      <c r="J454" s="1" t="s">
        <v>298</v>
      </c>
      <c r="K454" s="2">
        <v>1000</v>
      </c>
      <c r="L454" s="1" t="s">
        <v>1722</v>
      </c>
      <c r="M454" s="2">
        <v>811</v>
      </c>
      <c r="N454" s="1">
        <v>0.81</v>
      </c>
      <c r="O454" s="1" t="s">
        <v>1711</v>
      </c>
      <c r="P454" s="5">
        <v>0.14000000000000001</v>
      </c>
      <c r="Q454" s="1" t="s">
        <v>942</v>
      </c>
      <c r="R454" s="1" t="s">
        <v>355</v>
      </c>
      <c r="S454" s="1" t="s">
        <v>287</v>
      </c>
      <c r="T454" s="5">
        <v>0.1406</v>
      </c>
      <c r="U454" s="5">
        <v>0.78420000000000001</v>
      </c>
      <c r="V454" s="5">
        <v>7.5200000000000003E-2</v>
      </c>
      <c r="W454" s="5">
        <v>7.5200000000000003E-2</v>
      </c>
      <c r="X454" s="1" t="s">
        <v>1713</v>
      </c>
      <c r="Y454" s="1" t="s">
        <v>404</v>
      </c>
    </row>
    <row r="455" spans="1:25" x14ac:dyDescent="0.35">
      <c r="A455" s="1" t="s">
        <v>2170</v>
      </c>
      <c r="B455" s="37">
        <v>2013</v>
      </c>
      <c r="C455" s="1" t="s">
        <v>266</v>
      </c>
      <c r="D455" s="1" t="s">
        <v>961</v>
      </c>
      <c r="E455" s="1" t="s">
        <v>962</v>
      </c>
      <c r="F455" s="1" t="s">
        <v>908</v>
      </c>
      <c r="G455" s="1" t="s">
        <v>472</v>
      </c>
      <c r="H455" s="1" t="s">
        <v>291</v>
      </c>
      <c r="I455" s="1" t="s">
        <v>412</v>
      </c>
      <c r="J455" s="1" t="s">
        <v>298</v>
      </c>
      <c r="K455" s="2">
        <v>1000</v>
      </c>
      <c r="L455" s="1" t="s">
        <v>1722</v>
      </c>
      <c r="M455" s="2">
        <v>359</v>
      </c>
      <c r="N455" s="1">
        <v>0.36</v>
      </c>
      <c r="O455" s="1" t="s">
        <v>1711</v>
      </c>
      <c r="P455" s="5">
        <v>3.5000000000000003E-2</v>
      </c>
      <c r="Q455" s="1" t="s">
        <v>963</v>
      </c>
      <c r="R455" s="1" t="s">
        <v>355</v>
      </c>
      <c r="S455" s="1" t="s">
        <v>287</v>
      </c>
      <c r="T455" s="5">
        <v>0.4234</v>
      </c>
      <c r="U455" s="5">
        <v>0.44009999999999999</v>
      </c>
      <c r="V455" s="5">
        <v>0.13650000000000001</v>
      </c>
      <c r="W455" s="5">
        <v>0.13650000000000001</v>
      </c>
      <c r="X455" s="1" t="s">
        <v>1713</v>
      </c>
      <c r="Y455" s="1" t="s">
        <v>404</v>
      </c>
    </row>
    <row r="456" spans="1:25" x14ac:dyDescent="0.35">
      <c r="A456" s="1" t="s">
        <v>2171</v>
      </c>
      <c r="B456" s="37">
        <v>2015</v>
      </c>
      <c r="C456" s="1" t="s">
        <v>266</v>
      </c>
      <c r="D456" s="1" t="s">
        <v>964</v>
      </c>
      <c r="E456" s="1" t="s">
        <v>961</v>
      </c>
      <c r="F456" s="1" t="s">
        <v>908</v>
      </c>
      <c r="G456" s="1" t="s">
        <v>472</v>
      </c>
      <c r="H456" s="1" t="s">
        <v>907</v>
      </c>
      <c r="I456" s="1" t="s">
        <v>1715</v>
      </c>
      <c r="J456" s="1" t="s">
        <v>298</v>
      </c>
      <c r="K456" s="2">
        <v>1000</v>
      </c>
      <c r="L456" s="1" t="s">
        <v>1722</v>
      </c>
      <c r="M456" s="2">
        <v>534</v>
      </c>
      <c r="N456" s="1">
        <v>0.53</v>
      </c>
      <c r="O456" s="1" t="s">
        <v>1711</v>
      </c>
      <c r="P456" s="5">
        <v>-0.01</v>
      </c>
      <c r="Q456" s="1" t="s">
        <v>913</v>
      </c>
      <c r="R456" s="1" t="s">
        <v>355</v>
      </c>
      <c r="S456" s="1" t="s">
        <v>287</v>
      </c>
      <c r="T456" s="5">
        <v>0.27529999999999999</v>
      </c>
      <c r="U456" s="5">
        <v>0.63300000000000001</v>
      </c>
      <c r="V456" s="5">
        <v>9.1800000000000007E-2</v>
      </c>
      <c r="W456" s="5">
        <v>9.1800000000000007E-2</v>
      </c>
      <c r="X456" s="1" t="s">
        <v>1713</v>
      </c>
      <c r="Y456" s="1" t="s">
        <v>404</v>
      </c>
    </row>
    <row r="457" spans="1:25" x14ac:dyDescent="0.35">
      <c r="A457" s="1" t="s">
        <v>2172</v>
      </c>
      <c r="B457" s="37">
        <v>2013</v>
      </c>
      <c r="C457" s="1" t="s">
        <v>266</v>
      </c>
      <c r="D457" s="1" t="s">
        <v>965</v>
      </c>
      <c r="E457" s="1" t="s">
        <v>966</v>
      </c>
      <c r="F457" s="1" t="s">
        <v>908</v>
      </c>
      <c r="G457" s="1" t="s">
        <v>472</v>
      </c>
      <c r="H457" s="1" t="s">
        <v>291</v>
      </c>
      <c r="I457" s="1" t="s">
        <v>412</v>
      </c>
      <c r="J457" s="1" t="s">
        <v>298</v>
      </c>
      <c r="K457" s="2">
        <v>1000</v>
      </c>
      <c r="L457" s="1" t="s">
        <v>1722</v>
      </c>
      <c r="M457" s="2">
        <v>359</v>
      </c>
      <c r="N457" s="1">
        <v>0.36</v>
      </c>
      <c r="O457" s="1" t="s">
        <v>1711</v>
      </c>
      <c r="P457" s="1" t="s">
        <v>1712</v>
      </c>
      <c r="Q457" s="1" t="s">
        <v>257</v>
      </c>
      <c r="R457" s="1" t="s">
        <v>265</v>
      </c>
      <c r="S457" s="1" t="s">
        <v>287</v>
      </c>
      <c r="T457" s="5">
        <v>0.4234</v>
      </c>
      <c r="U457" s="5">
        <v>0.44009999999999999</v>
      </c>
      <c r="V457" s="5">
        <v>0.13650000000000001</v>
      </c>
      <c r="W457" s="5">
        <v>0.13650000000000001</v>
      </c>
      <c r="X457" s="1" t="s">
        <v>1713</v>
      </c>
      <c r="Y457" s="1" t="s">
        <v>404</v>
      </c>
    </row>
    <row r="458" spans="1:25" x14ac:dyDescent="0.35">
      <c r="A458" s="1" t="s">
        <v>2173</v>
      </c>
      <c r="B458" s="37">
        <v>2015</v>
      </c>
      <c r="C458" s="1" t="s">
        <v>266</v>
      </c>
      <c r="D458" s="1" t="s">
        <v>967</v>
      </c>
      <c r="E458" s="1" t="s">
        <v>968</v>
      </c>
      <c r="F458" s="1" t="s">
        <v>908</v>
      </c>
      <c r="G458" s="1" t="s">
        <v>472</v>
      </c>
      <c r="H458" s="1" t="s">
        <v>907</v>
      </c>
      <c r="I458" s="1" t="s">
        <v>1715</v>
      </c>
      <c r="J458" s="1" t="s">
        <v>298</v>
      </c>
      <c r="K458" s="2">
        <v>1000</v>
      </c>
      <c r="L458" s="1" t="s">
        <v>1722</v>
      </c>
      <c r="M458" s="2">
        <v>534</v>
      </c>
      <c r="N458" s="1">
        <v>0.53</v>
      </c>
      <c r="O458" s="1" t="s">
        <v>1711</v>
      </c>
      <c r="P458" s="5">
        <v>-0.01</v>
      </c>
      <c r="Q458" s="1" t="s">
        <v>913</v>
      </c>
      <c r="R458" s="1" t="s">
        <v>355</v>
      </c>
      <c r="S458" s="1" t="s">
        <v>287</v>
      </c>
      <c r="T458" s="5">
        <v>0.27529999999999999</v>
      </c>
      <c r="U458" s="5">
        <v>0.63300000000000001</v>
      </c>
      <c r="V458" s="5">
        <v>9.1800000000000007E-2</v>
      </c>
      <c r="W458" s="5">
        <v>9.1800000000000007E-2</v>
      </c>
      <c r="X458" s="1" t="s">
        <v>1713</v>
      </c>
      <c r="Y458" s="1" t="s">
        <v>404</v>
      </c>
    </row>
    <row r="459" spans="1:25" x14ac:dyDescent="0.35">
      <c r="A459" s="1" t="s">
        <v>2174</v>
      </c>
      <c r="B459" s="37">
        <v>2013</v>
      </c>
      <c r="C459" s="1" t="s">
        <v>266</v>
      </c>
      <c r="D459" s="1" t="s">
        <v>969</v>
      </c>
      <c r="E459" s="1" t="s">
        <v>970</v>
      </c>
      <c r="F459" s="1" t="s">
        <v>908</v>
      </c>
      <c r="G459" s="1" t="s">
        <v>472</v>
      </c>
      <c r="H459" s="1" t="s">
        <v>291</v>
      </c>
      <c r="I459" s="1" t="s">
        <v>412</v>
      </c>
      <c r="J459" s="1" t="s">
        <v>298</v>
      </c>
      <c r="K459" s="2">
        <v>1000</v>
      </c>
      <c r="L459" s="1" t="s">
        <v>1722</v>
      </c>
      <c r="M459" s="2">
        <v>398</v>
      </c>
      <c r="N459" s="1">
        <v>0.4</v>
      </c>
      <c r="O459" s="1" t="s">
        <v>1711</v>
      </c>
      <c r="P459" s="1" t="s">
        <v>1712</v>
      </c>
      <c r="Q459" s="1" t="s">
        <v>257</v>
      </c>
      <c r="R459" s="1" t="s">
        <v>265</v>
      </c>
      <c r="S459" s="1" t="s">
        <v>287</v>
      </c>
      <c r="T459" s="5">
        <v>0.37690000000000001</v>
      </c>
      <c r="U459" s="5">
        <v>0.47739999999999999</v>
      </c>
      <c r="V459" s="5">
        <v>0.1457</v>
      </c>
      <c r="W459" s="5">
        <v>0.1457</v>
      </c>
      <c r="X459" s="1" t="s">
        <v>1713</v>
      </c>
      <c r="Y459" s="1" t="s">
        <v>404</v>
      </c>
    </row>
    <row r="460" spans="1:25" x14ac:dyDescent="0.35">
      <c r="A460" s="1" t="s">
        <v>2175</v>
      </c>
      <c r="B460" s="37">
        <v>2013</v>
      </c>
      <c r="C460" s="1" t="s">
        <v>266</v>
      </c>
      <c r="D460" s="1" t="s">
        <v>971</v>
      </c>
      <c r="E460" s="1" t="s">
        <v>972</v>
      </c>
      <c r="F460" s="1" t="s">
        <v>908</v>
      </c>
      <c r="G460" s="1" t="s">
        <v>472</v>
      </c>
      <c r="H460" s="1" t="s">
        <v>291</v>
      </c>
      <c r="I460" s="1" t="s">
        <v>412</v>
      </c>
      <c r="J460" s="1" t="s">
        <v>298</v>
      </c>
      <c r="K460" s="2">
        <v>1000</v>
      </c>
      <c r="L460" s="1" t="s">
        <v>1722</v>
      </c>
      <c r="M460" s="2">
        <v>781</v>
      </c>
      <c r="N460" s="1">
        <v>0.78</v>
      </c>
      <c r="O460" s="1" t="s">
        <v>1711</v>
      </c>
      <c r="P460" s="1" t="s">
        <v>1712</v>
      </c>
      <c r="Q460" s="1" t="s">
        <v>257</v>
      </c>
      <c r="R460" s="1" t="s">
        <v>265</v>
      </c>
      <c r="S460" s="1" t="s">
        <v>287</v>
      </c>
      <c r="T460" s="5">
        <v>0.1716</v>
      </c>
      <c r="U460" s="5">
        <v>0.7631</v>
      </c>
      <c r="V460" s="5">
        <v>6.5299999999999997E-2</v>
      </c>
      <c r="W460" s="5">
        <v>6.5299999999999997E-2</v>
      </c>
      <c r="X460" s="1" t="s">
        <v>1713</v>
      </c>
      <c r="Y460" s="1" t="s">
        <v>404</v>
      </c>
    </row>
    <row r="461" spans="1:25" x14ac:dyDescent="0.35">
      <c r="A461" s="1" t="s">
        <v>2176</v>
      </c>
      <c r="B461" s="37">
        <v>2013</v>
      </c>
      <c r="C461" s="1" t="s">
        <v>266</v>
      </c>
      <c r="D461" s="1" t="s">
        <v>973</v>
      </c>
      <c r="E461" s="1" t="s">
        <v>974</v>
      </c>
      <c r="F461" s="1" t="s">
        <v>908</v>
      </c>
      <c r="G461" s="1" t="s">
        <v>472</v>
      </c>
      <c r="H461" s="1" t="s">
        <v>291</v>
      </c>
      <c r="I461" s="1" t="s">
        <v>412</v>
      </c>
      <c r="J461" s="1" t="s">
        <v>298</v>
      </c>
      <c r="K461" s="2">
        <v>1000</v>
      </c>
      <c r="L461" s="1" t="s">
        <v>1722</v>
      </c>
      <c r="M461" s="2">
        <v>792</v>
      </c>
      <c r="N461" s="1">
        <v>0.79</v>
      </c>
      <c r="O461" s="1" t="s">
        <v>1711</v>
      </c>
      <c r="P461" s="1" t="s">
        <v>1712</v>
      </c>
      <c r="Q461" s="1" t="s">
        <v>257</v>
      </c>
      <c r="R461" s="1" t="s">
        <v>265</v>
      </c>
      <c r="S461" s="1" t="s">
        <v>287</v>
      </c>
      <c r="T461" s="5">
        <v>0.18709999999999999</v>
      </c>
      <c r="U461" s="5">
        <v>0.74839999999999995</v>
      </c>
      <c r="V461" s="5">
        <v>6.4500000000000002E-2</v>
      </c>
      <c r="W461" s="5">
        <v>6.4500000000000002E-2</v>
      </c>
      <c r="X461" s="1" t="s">
        <v>1713</v>
      </c>
      <c r="Y461" s="1" t="s">
        <v>404</v>
      </c>
    </row>
    <row r="462" spans="1:25" x14ac:dyDescent="0.35">
      <c r="A462" s="1" t="s">
        <v>2177</v>
      </c>
      <c r="B462" s="37">
        <v>2013</v>
      </c>
      <c r="C462" s="1" t="s">
        <v>266</v>
      </c>
      <c r="D462" s="1" t="s">
        <v>975</v>
      </c>
      <c r="E462" s="1" t="s">
        <v>976</v>
      </c>
      <c r="F462" s="1" t="s">
        <v>908</v>
      </c>
      <c r="G462" s="1" t="s">
        <v>472</v>
      </c>
      <c r="H462" s="1" t="s">
        <v>291</v>
      </c>
      <c r="I462" s="1" t="s">
        <v>412</v>
      </c>
      <c r="J462" s="1" t="s">
        <v>298</v>
      </c>
      <c r="K462" s="2">
        <v>1000</v>
      </c>
      <c r="L462" s="1" t="s">
        <v>1722</v>
      </c>
      <c r="M462" s="2">
        <v>781</v>
      </c>
      <c r="N462" s="1">
        <v>0.78</v>
      </c>
      <c r="O462" s="1" t="s">
        <v>1711</v>
      </c>
      <c r="P462" s="1" t="s">
        <v>1712</v>
      </c>
      <c r="Q462" s="1" t="s">
        <v>257</v>
      </c>
      <c r="R462" s="1" t="s">
        <v>265</v>
      </c>
      <c r="S462" s="1" t="s">
        <v>287</v>
      </c>
      <c r="T462" s="5">
        <v>0.1716</v>
      </c>
      <c r="U462" s="5">
        <v>0.7631</v>
      </c>
      <c r="V462" s="5">
        <v>6.5299999999999997E-2</v>
      </c>
      <c r="W462" s="5">
        <v>6.5299999999999997E-2</v>
      </c>
      <c r="X462" s="1" t="s">
        <v>1713</v>
      </c>
      <c r="Y462" s="1" t="s">
        <v>404</v>
      </c>
    </row>
    <row r="463" spans="1:25" x14ac:dyDescent="0.35">
      <c r="A463" s="1" t="s">
        <v>2178</v>
      </c>
      <c r="B463" s="37">
        <v>2014</v>
      </c>
      <c r="C463" s="1" t="s">
        <v>287</v>
      </c>
      <c r="D463" s="1" t="s">
        <v>978</v>
      </c>
      <c r="E463" s="1" t="s">
        <v>979</v>
      </c>
      <c r="F463" s="1" t="s">
        <v>977</v>
      </c>
      <c r="G463" s="1" t="s">
        <v>261</v>
      </c>
      <c r="H463" s="1" t="s">
        <v>291</v>
      </c>
      <c r="I463" s="1" t="s">
        <v>602</v>
      </c>
      <c r="J463" s="1" t="s">
        <v>604</v>
      </c>
      <c r="K463" s="2">
        <v>0.41599999999999998</v>
      </c>
      <c r="L463" s="1" t="s">
        <v>1710</v>
      </c>
      <c r="M463" s="2">
        <v>0.153</v>
      </c>
      <c r="N463" s="1">
        <v>0.37</v>
      </c>
      <c r="O463" s="1" t="s">
        <v>286</v>
      </c>
      <c r="P463" s="1" t="s">
        <v>1712</v>
      </c>
      <c r="Q463" s="1" t="s">
        <v>257</v>
      </c>
      <c r="R463" s="1" t="s">
        <v>277</v>
      </c>
      <c r="S463" s="1" t="s">
        <v>1723</v>
      </c>
      <c r="T463" s="1" t="s">
        <v>1723</v>
      </c>
      <c r="U463" s="1" t="s">
        <v>1723</v>
      </c>
      <c r="V463" s="1" t="s">
        <v>1723</v>
      </c>
      <c r="W463" s="1" t="s">
        <v>1723</v>
      </c>
      <c r="X463" s="1" t="s">
        <v>1723</v>
      </c>
      <c r="Y463" s="1" t="s">
        <v>404</v>
      </c>
    </row>
    <row r="464" spans="1:25" x14ac:dyDescent="0.35">
      <c r="A464" s="1" t="s">
        <v>2179</v>
      </c>
      <c r="B464" s="37">
        <v>2014</v>
      </c>
      <c r="C464" s="1" t="s">
        <v>287</v>
      </c>
      <c r="D464" s="1" t="s">
        <v>978</v>
      </c>
      <c r="E464" s="1" t="s">
        <v>980</v>
      </c>
      <c r="F464" s="1" t="s">
        <v>977</v>
      </c>
      <c r="G464" s="1" t="s">
        <v>261</v>
      </c>
      <c r="H464" s="1" t="s">
        <v>291</v>
      </c>
      <c r="I464" s="1" t="s">
        <v>602</v>
      </c>
      <c r="J464" s="1" t="s">
        <v>604</v>
      </c>
      <c r="K464" s="2">
        <v>0.41599999999999998</v>
      </c>
      <c r="L464" s="1" t="s">
        <v>1710</v>
      </c>
      <c r="M464" s="2">
        <v>0.11</v>
      </c>
      <c r="N464" s="1">
        <v>0.26</v>
      </c>
      <c r="O464" s="1" t="s">
        <v>286</v>
      </c>
      <c r="P464" s="1" t="s">
        <v>1712</v>
      </c>
      <c r="Q464" s="1" t="s">
        <v>257</v>
      </c>
      <c r="R464" s="1" t="s">
        <v>277</v>
      </c>
      <c r="S464" s="1" t="s">
        <v>1723</v>
      </c>
      <c r="T464" s="1" t="s">
        <v>1723</v>
      </c>
      <c r="U464" s="1" t="s">
        <v>1723</v>
      </c>
      <c r="V464" s="1" t="s">
        <v>1723</v>
      </c>
      <c r="W464" s="1" t="s">
        <v>1723</v>
      </c>
      <c r="X464" s="1" t="s">
        <v>1723</v>
      </c>
      <c r="Y464" s="1" t="s">
        <v>404</v>
      </c>
    </row>
    <row r="465" spans="1:25" x14ac:dyDescent="0.35">
      <c r="A465" s="1" t="s">
        <v>2180</v>
      </c>
      <c r="B465" s="37">
        <v>2014</v>
      </c>
      <c r="C465" s="1" t="s">
        <v>287</v>
      </c>
      <c r="D465" s="1" t="s">
        <v>978</v>
      </c>
      <c r="E465" s="1" t="s">
        <v>981</v>
      </c>
      <c r="F465" s="1" t="s">
        <v>977</v>
      </c>
      <c r="G465" s="1" t="s">
        <v>261</v>
      </c>
      <c r="H465" s="1" t="s">
        <v>291</v>
      </c>
      <c r="I465" s="1" t="s">
        <v>602</v>
      </c>
      <c r="J465" s="1" t="s">
        <v>604</v>
      </c>
      <c r="K465" s="2">
        <v>0.41599999999999998</v>
      </c>
      <c r="L465" s="1" t="s">
        <v>1710</v>
      </c>
      <c r="M465" s="2">
        <v>0.11700000000000001</v>
      </c>
      <c r="N465" s="1">
        <v>0.28000000000000003</v>
      </c>
      <c r="O465" s="1" t="s">
        <v>286</v>
      </c>
      <c r="P465" s="1" t="s">
        <v>1712</v>
      </c>
      <c r="Q465" s="1" t="s">
        <v>257</v>
      </c>
      <c r="R465" s="1" t="s">
        <v>277</v>
      </c>
      <c r="S465" s="1" t="s">
        <v>1723</v>
      </c>
      <c r="T465" s="1" t="s">
        <v>1723</v>
      </c>
      <c r="U465" s="1" t="s">
        <v>1723</v>
      </c>
      <c r="V465" s="1" t="s">
        <v>1723</v>
      </c>
      <c r="W465" s="1" t="s">
        <v>1723</v>
      </c>
      <c r="X465" s="1" t="s">
        <v>1723</v>
      </c>
      <c r="Y465" s="1" t="s">
        <v>404</v>
      </c>
    </row>
    <row r="466" spans="1:25" x14ac:dyDescent="0.35">
      <c r="A466" s="1" t="s">
        <v>2181</v>
      </c>
      <c r="B466" s="37">
        <v>2014</v>
      </c>
      <c r="C466" s="1" t="s">
        <v>287</v>
      </c>
      <c r="D466" s="1" t="s">
        <v>978</v>
      </c>
      <c r="E466" s="1" t="s">
        <v>982</v>
      </c>
      <c r="F466" s="1" t="s">
        <v>977</v>
      </c>
      <c r="G466" s="1" t="s">
        <v>261</v>
      </c>
      <c r="H466" s="1" t="s">
        <v>291</v>
      </c>
      <c r="I466" s="1" t="s">
        <v>602</v>
      </c>
      <c r="J466" s="1" t="s">
        <v>604</v>
      </c>
      <c r="K466" s="2">
        <v>0.41599999999999998</v>
      </c>
      <c r="L466" s="1" t="s">
        <v>1710</v>
      </c>
      <c r="M466" s="2">
        <v>0.17100000000000001</v>
      </c>
      <c r="N466" s="1">
        <v>0.41</v>
      </c>
      <c r="O466" s="1" t="s">
        <v>286</v>
      </c>
      <c r="P466" s="1" t="s">
        <v>1712</v>
      </c>
      <c r="Q466" s="1" t="s">
        <v>257</v>
      </c>
      <c r="R466" s="1" t="s">
        <v>277</v>
      </c>
      <c r="S466" s="1" t="s">
        <v>1723</v>
      </c>
      <c r="T466" s="1" t="s">
        <v>1723</v>
      </c>
      <c r="U466" s="1" t="s">
        <v>1723</v>
      </c>
      <c r="V466" s="1" t="s">
        <v>1723</v>
      </c>
      <c r="W466" s="1" t="s">
        <v>1723</v>
      </c>
      <c r="X466" s="1" t="s">
        <v>1723</v>
      </c>
      <c r="Y466" s="1" t="s">
        <v>404</v>
      </c>
    </row>
    <row r="467" spans="1:25" x14ac:dyDescent="0.35">
      <c r="A467" s="1" t="s">
        <v>2182</v>
      </c>
      <c r="B467" s="37">
        <v>2014</v>
      </c>
      <c r="C467" s="1" t="s">
        <v>266</v>
      </c>
      <c r="D467" s="1" t="s">
        <v>984</v>
      </c>
      <c r="E467" s="1" t="s">
        <v>985</v>
      </c>
      <c r="F467" s="1" t="s">
        <v>983</v>
      </c>
      <c r="G467" s="1" t="s">
        <v>713</v>
      </c>
      <c r="H467" s="1" t="s">
        <v>291</v>
      </c>
      <c r="I467" s="1" t="s">
        <v>602</v>
      </c>
      <c r="J467" s="1" t="s">
        <v>604</v>
      </c>
      <c r="K467" s="2">
        <v>1000</v>
      </c>
      <c r="L467" s="1" t="s">
        <v>1722</v>
      </c>
      <c r="M467" s="2">
        <v>407</v>
      </c>
      <c r="N467" s="1">
        <v>0.41</v>
      </c>
      <c r="O467" s="1" t="s">
        <v>286</v>
      </c>
      <c r="P467" s="5">
        <v>-4.9000000000000002E-2</v>
      </c>
      <c r="Q467" s="1" t="s">
        <v>2688</v>
      </c>
      <c r="R467" s="1" t="s">
        <v>355</v>
      </c>
      <c r="S467" s="1" t="s">
        <v>287</v>
      </c>
      <c r="T467" s="5">
        <v>0.69399999999999995</v>
      </c>
      <c r="U467" s="5">
        <v>9.7000000000000003E-2</v>
      </c>
      <c r="V467" s="5">
        <v>0.20899999999999999</v>
      </c>
      <c r="W467" s="5">
        <v>0.20899999999999999</v>
      </c>
      <c r="X467" s="1" t="s">
        <v>1713</v>
      </c>
      <c r="Y467" s="1" t="s">
        <v>404</v>
      </c>
    </row>
    <row r="468" spans="1:25" x14ac:dyDescent="0.35">
      <c r="A468" s="1" t="s">
        <v>2183</v>
      </c>
      <c r="B468" s="37">
        <v>2015</v>
      </c>
      <c r="C468" s="1" t="s">
        <v>266</v>
      </c>
      <c r="D468" s="1" t="s">
        <v>984</v>
      </c>
      <c r="E468" s="1" t="s">
        <v>985</v>
      </c>
      <c r="F468" s="1" t="s">
        <v>983</v>
      </c>
      <c r="G468" s="1" t="s">
        <v>713</v>
      </c>
      <c r="H468" s="1" t="s">
        <v>602</v>
      </c>
      <c r="I468" s="1" t="s">
        <v>1715</v>
      </c>
      <c r="J468" s="1" t="s">
        <v>604</v>
      </c>
      <c r="K468" s="2">
        <v>1000</v>
      </c>
      <c r="L468" s="1" t="s">
        <v>1722</v>
      </c>
      <c r="M468" s="2">
        <v>407</v>
      </c>
      <c r="N468" s="1">
        <v>0.41</v>
      </c>
      <c r="O468" s="1" t="s">
        <v>286</v>
      </c>
      <c r="P468" s="5">
        <v>-4.9000000000000002E-2</v>
      </c>
      <c r="Q468" s="1" t="s">
        <v>2689</v>
      </c>
      <c r="R468" s="1" t="s">
        <v>355</v>
      </c>
      <c r="S468" s="1" t="s">
        <v>287</v>
      </c>
      <c r="T468" s="5">
        <v>0.69399999999999995</v>
      </c>
      <c r="U468" s="5">
        <v>9.7000000000000003E-2</v>
      </c>
      <c r="V468" s="5">
        <v>0.20899999999999999</v>
      </c>
      <c r="W468" s="5">
        <v>0.20899999999999999</v>
      </c>
      <c r="X468" s="1" t="s">
        <v>1713</v>
      </c>
      <c r="Y468" s="1" t="s">
        <v>404</v>
      </c>
    </row>
    <row r="469" spans="1:25" x14ac:dyDescent="0.35">
      <c r="A469" s="1" t="s">
        <v>2184</v>
      </c>
      <c r="B469" s="37">
        <v>2013</v>
      </c>
      <c r="C469" s="1" t="s">
        <v>266</v>
      </c>
      <c r="D469" s="1" t="s">
        <v>2690</v>
      </c>
      <c r="E469" s="1" t="s">
        <v>2690</v>
      </c>
      <c r="F469" s="1" t="s">
        <v>986</v>
      </c>
      <c r="G469" s="1" t="s">
        <v>395</v>
      </c>
      <c r="H469" s="1" t="s">
        <v>280</v>
      </c>
      <c r="I469" s="1" t="s">
        <v>281</v>
      </c>
      <c r="J469" s="1" t="s">
        <v>283</v>
      </c>
      <c r="K469" s="2">
        <v>0.28000000000000003</v>
      </c>
      <c r="L469" s="1" t="s">
        <v>1710</v>
      </c>
      <c r="M469" s="2">
        <v>12</v>
      </c>
      <c r="N469" s="1">
        <v>42.86</v>
      </c>
      <c r="O469" s="1" t="s">
        <v>286</v>
      </c>
      <c r="P469" s="5">
        <v>-0.5</v>
      </c>
      <c r="Q469" s="1" t="s">
        <v>987</v>
      </c>
      <c r="R469" s="1" t="s">
        <v>355</v>
      </c>
      <c r="S469" s="1" t="s">
        <v>287</v>
      </c>
      <c r="T469" s="5">
        <v>0.56999999999999995</v>
      </c>
      <c r="U469" s="5">
        <v>0.32</v>
      </c>
      <c r="V469" s="5">
        <v>0.11</v>
      </c>
      <c r="W469" s="5">
        <v>0.11</v>
      </c>
      <c r="X469" s="1" t="s">
        <v>1713</v>
      </c>
      <c r="Y469" s="1" t="s">
        <v>404</v>
      </c>
    </row>
    <row r="470" spans="1:25" x14ac:dyDescent="0.35">
      <c r="A470" s="1" t="s">
        <v>2185</v>
      </c>
      <c r="B470" s="37">
        <v>2014</v>
      </c>
      <c r="C470" s="1" t="s">
        <v>266</v>
      </c>
      <c r="D470" s="1" t="s">
        <v>989</v>
      </c>
      <c r="E470" s="1" t="s">
        <v>990</v>
      </c>
      <c r="F470" s="1" t="s">
        <v>988</v>
      </c>
      <c r="G470" s="1" t="s">
        <v>379</v>
      </c>
      <c r="H470" s="1" t="s">
        <v>259</v>
      </c>
      <c r="I470" s="1" t="s">
        <v>387</v>
      </c>
      <c r="J470" s="1" t="s">
        <v>262</v>
      </c>
      <c r="K470" s="2">
        <v>1.093</v>
      </c>
      <c r="L470" s="1" t="s">
        <v>1722</v>
      </c>
      <c r="M470" s="2">
        <v>0.1673</v>
      </c>
      <c r="N470" s="1">
        <v>0.15</v>
      </c>
      <c r="O470" s="1" t="s">
        <v>354</v>
      </c>
      <c r="P470" s="1" t="s">
        <v>1712</v>
      </c>
      <c r="Q470" s="1" t="s">
        <v>257</v>
      </c>
      <c r="R470" s="1" t="s">
        <v>277</v>
      </c>
      <c r="S470" s="1" t="s">
        <v>287</v>
      </c>
      <c r="T470" s="5">
        <v>0.84279999999999999</v>
      </c>
      <c r="U470" s="5">
        <v>0.11119999999999999</v>
      </c>
      <c r="V470" s="5">
        <v>4.5999999999999999E-2</v>
      </c>
      <c r="W470" s="5">
        <v>4.1799999999999997E-2</v>
      </c>
      <c r="X470" s="1" t="s">
        <v>1713</v>
      </c>
      <c r="Y470" s="1" t="s">
        <v>991</v>
      </c>
    </row>
    <row r="471" spans="1:25" x14ac:dyDescent="0.35">
      <c r="A471" s="1" t="s">
        <v>2186</v>
      </c>
      <c r="B471" s="37">
        <v>2015</v>
      </c>
      <c r="C471" s="1" t="s">
        <v>266</v>
      </c>
      <c r="D471" s="1" t="s">
        <v>989</v>
      </c>
      <c r="E471" s="1" t="s">
        <v>992</v>
      </c>
      <c r="F471" s="1" t="s">
        <v>988</v>
      </c>
      <c r="G471" s="1" t="s">
        <v>379</v>
      </c>
      <c r="H471" s="1" t="s">
        <v>268</v>
      </c>
      <c r="I471" s="1" t="s">
        <v>1715</v>
      </c>
      <c r="J471" s="1" t="s">
        <v>262</v>
      </c>
      <c r="K471" s="2">
        <v>1.093</v>
      </c>
      <c r="L471" s="1" t="s">
        <v>1722</v>
      </c>
      <c r="M471" s="2">
        <v>0.158</v>
      </c>
      <c r="N471" s="1">
        <v>0.14000000000000001</v>
      </c>
      <c r="O471" s="1" t="s">
        <v>354</v>
      </c>
      <c r="P471" s="5">
        <v>-5.3999999999999999E-2</v>
      </c>
      <c r="Q471" s="1" t="s">
        <v>993</v>
      </c>
      <c r="R471" s="1" t="s">
        <v>355</v>
      </c>
      <c r="S471" s="1" t="s">
        <v>287</v>
      </c>
      <c r="T471" s="5">
        <v>0.38369999999999999</v>
      </c>
      <c r="U471" s="5">
        <v>0.12709999999999999</v>
      </c>
      <c r="V471" s="5">
        <v>0.48930000000000001</v>
      </c>
      <c r="W471" s="5">
        <v>0.48230000000000001</v>
      </c>
      <c r="X471" s="1" t="s">
        <v>1713</v>
      </c>
      <c r="Y471" s="1" t="s">
        <v>404</v>
      </c>
    </row>
    <row r="472" spans="1:25" x14ac:dyDescent="0.35">
      <c r="A472" s="1" t="s">
        <v>2187</v>
      </c>
      <c r="B472" s="37">
        <v>2016</v>
      </c>
      <c r="C472" s="1" t="s">
        <v>266</v>
      </c>
      <c r="D472" s="1" t="s">
        <v>989</v>
      </c>
      <c r="E472" s="1" t="s">
        <v>994</v>
      </c>
      <c r="F472" s="1" t="s">
        <v>988</v>
      </c>
      <c r="G472" s="1" t="s">
        <v>379</v>
      </c>
      <c r="H472" s="1" t="s">
        <v>259</v>
      </c>
      <c r="I472" s="1" t="s">
        <v>387</v>
      </c>
      <c r="J472" s="1" t="s">
        <v>262</v>
      </c>
      <c r="K472" s="2">
        <v>1.093</v>
      </c>
      <c r="L472" s="1" t="s">
        <v>1710</v>
      </c>
      <c r="M472" s="2">
        <v>0.14699999999999999</v>
      </c>
      <c r="N472" s="1">
        <v>0.13</v>
      </c>
      <c r="O472" s="1" t="s">
        <v>354</v>
      </c>
      <c r="P472" s="5">
        <v>-1.4999999999999999E-2</v>
      </c>
      <c r="Q472" s="1" t="s">
        <v>993</v>
      </c>
      <c r="R472" s="1" t="s">
        <v>355</v>
      </c>
      <c r="S472" s="1" t="s">
        <v>287</v>
      </c>
      <c r="T472" s="5">
        <v>0.42170000000000002</v>
      </c>
      <c r="U472" s="5">
        <v>0.10979999999999999</v>
      </c>
      <c r="V472" s="5">
        <v>0.46850000000000003</v>
      </c>
      <c r="W472" s="5">
        <v>0.46239999999999998</v>
      </c>
      <c r="X472" s="1" t="s">
        <v>1713</v>
      </c>
      <c r="Y472" s="1" t="s">
        <v>404</v>
      </c>
    </row>
    <row r="473" spans="1:25" x14ac:dyDescent="0.35">
      <c r="A473" s="1" t="s">
        <v>2188</v>
      </c>
      <c r="B473" s="37">
        <v>2015</v>
      </c>
      <c r="C473" s="1" t="s">
        <v>287</v>
      </c>
      <c r="D473" s="1" t="s">
        <v>996</v>
      </c>
      <c r="E473" s="1" t="s">
        <v>997</v>
      </c>
      <c r="F473" s="1" t="s">
        <v>995</v>
      </c>
      <c r="G473" s="1" t="s">
        <v>413</v>
      </c>
      <c r="H473" s="1" t="s">
        <v>600</v>
      </c>
      <c r="I473" s="1" t="s">
        <v>1715</v>
      </c>
      <c r="J473" s="1" t="s">
        <v>274</v>
      </c>
      <c r="K473" s="2">
        <v>361000</v>
      </c>
      <c r="L473" s="1" t="s">
        <v>1710</v>
      </c>
      <c r="M473" s="2">
        <v>1251625</v>
      </c>
      <c r="N473" s="1">
        <v>3.47</v>
      </c>
      <c r="O473" s="1" t="s">
        <v>286</v>
      </c>
      <c r="P473" s="5">
        <v>-0.04</v>
      </c>
      <c r="Q473" s="1" t="s">
        <v>998</v>
      </c>
      <c r="R473" s="1" t="s">
        <v>355</v>
      </c>
      <c r="S473" s="1" t="s">
        <v>1723</v>
      </c>
      <c r="T473" s="1" t="s">
        <v>1723</v>
      </c>
      <c r="U473" s="1" t="s">
        <v>1723</v>
      </c>
      <c r="V473" s="1" t="s">
        <v>1723</v>
      </c>
      <c r="W473" s="1" t="s">
        <v>1723</v>
      </c>
      <c r="X473" s="1" t="s">
        <v>1723</v>
      </c>
      <c r="Y473" s="1" t="s">
        <v>404</v>
      </c>
    </row>
    <row r="474" spans="1:25" x14ac:dyDescent="0.35">
      <c r="A474" s="1" t="s">
        <v>2189</v>
      </c>
      <c r="B474" s="37">
        <v>2015</v>
      </c>
      <c r="C474" s="1" t="s">
        <v>287</v>
      </c>
      <c r="D474" s="1" t="s">
        <v>999</v>
      </c>
      <c r="E474" s="1" t="s">
        <v>1000</v>
      </c>
      <c r="F474" s="1" t="s">
        <v>995</v>
      </c>
      <c r="G474" s="1" t="s">
        <v>413</v>
      </c>
      <c r="H474" s="1" t="s">
        <v>600</v>
      </c>
      <c r="I474" s="1" t="s">
        <v>1715</v>
      </c>
      <c r="J474" s="1" t="s">
        <v>274</v>
      </c>
      <c r="K474" s="2">
        <v>400000</v>
      </c>
      <c r="L474" s="1" t="s">
        <v>1710</v>
      </c>
      <c r="M474" s="2">
        <v>1532608</v>
      </c>
      <c r="N474" s="1">
        <v>3.83</v>
      </c>
      <c r="O474" s="1" t="s">
        <v>286</v>
      </c>
      <c r="P474" s="1" t="s">
        <v>1712</v>
      </c>
      <c r="Q474" s="1" t="s">
        <v>257</v>
      </c>
      <c r="R474" s="1" t="s">
        <v>277</v>
      </c>
      <c r="S474" s="1" t="s">
        <v>1723</v>
      </c>
      <c r="T474" s="1" t="s">
        <v>1723</v>
      </c>
      <c r="U474" s="1" t="s">
        <v>1723</v>
      </c>
      <c r="V474" s="1" t="s">
        <v>1723</v>
      </c>
      <c r="W474" s="1" t="s">
        <v>1723</v>
      </c>
      <c r="X474" s="1" t="s">
        <v>1723</v>
      </c>
      <c r="Y474" s="1" t="s">
        <v>404</v>
      </c>
    </row>
    <row r="475" spans="1:25" x14ac:dyDescent="0.35">
      <c r="A475" s="1" t="s">
        <v>2190</v>
      </c>
      <c r="B475" s="37">
        <v>2015</v>
      </c>
      <c r="C475" s="1" t="s">
        <v>287</v>
      </c>
      <c r="D475" s="1" t="s">
        <v>1001</v>
      </c>
      <c r="E475" s="1" t="s">
        <v>1002</v>
      </c>
      <c r="F475" s="1" t="s">
        <v>995</v>
      </c>
      <c r="G475" s="1" t="s">
        <v>413</v>
      </c>
      <c r="H475" s="1" t="s">
        <v>600</v>
      </c>
      <c r="I475" s="1" t="s">
        <v>1715</v>
      </c>
      <c r="J475" s="1" t="s">
        <v>274</v>
      </c>
      <c r="K475" s="2">
        <v>600000</v>
      </c>
      <c r="L475" s="1" t="s">
        <v>1710</v>
      </c>
      <c r="M475" s="2">
        <v>3718044</v>
      </c>
      <c r="N475" s="1">
        <v>6.2</v>
      </c>
      <c r="O475" s="1" t="s">
        <v>286</v>
      </c>
      <c r="P475" s="1" t="s">
        <v>1712</v>
      </c>
      <c r="Q475" s="1" t="s">
        <v>257</v>
      </c>
      <c r="R475" s="1" t="s">
        <v>277</v>
      </c>
      <c r="S475" s="1" t="s">
        <v>1723</v>
      </c>
      <c r="T475" s="1" t="s">
        <v>1723</v>
      </c>
      <c r="U475" s="1" t="s">
        <v>1723</v>
      </c>
      <c r="V475" s="1" t="s">
        <v>1723</v>
      </c>
      <c r="W475" s="1" t="s">
        <v>1723</v>
      </c>
      <c r="X475" s="1" t="s">
        <v>1723</v>
      </c>
      <c r="Y475" s="1" t="s">
        <v>404</v>
      </c>
    </row>
    <row r="476" spans="1:25" x14ac:dyDescent="0.35">
      <c r="A476" s="1" t="s">
        <v>2191</v>
      </c>
      <c r="B476" s="37">
        <v>2015</v>
      </c>
      <c r="C476" s="1" t="s">
        <v>287</v>
      </c>
      <c r="D476" s="1" t="s">
        <v>1003</v>
      </c>
      <c r="E476" s="1" t="s">
        <v>1004</v>
      </c>
      <c r="F476" s="1" t="s">
        <v>995</v>
      </c>
      <c r="G476" s="1" t="s">
        <v>413</v>
      </c>
      <c r="H476" s="1" t="s">
        <v>600</v>
      </c>
      <c r="I476" s="1" t="s">
        <v>1715</v>
      </c>
      <c r="J476" s="1" t="s">
        <v>274</v>
      </c>
      <c r="K476" s="2">
        <v>600000</v>
      </c>
      <c r="L476" s="1" t="s">
        <v>1710</v>
      </c>
      <c r="M476" s="2">
        <v>3276187</v>
      </c>
      <c r="N476" s="1">
        <v>5.46</v>
      </c>
      <c r="O476" s="1" t="s">
        <v>1711</v>
      </c>
      <c r="P476" s="1" t="s">
        <v>1712</v>
      </c>
      <c r="Q476" s="1" t="s">
        <v>257</v>
      </c>
      <c r="R476" s="1" t="s">
        <v>277</v>
      </c>
      <c r="S476" s="1" t="s">
        <v>1723</v>
      </c>
      <c r="T476" s="1" t="s">
        <v>1723</v>
      </c>
      <c r="U476" s="1" t="s">
        <v>1723</v>
      </c>
      <c r="V476" s="1" t="s">
        <v>1723</v>
      </c>
      <c r="W476" s="1" t="s">
        <v>1723</v>
      </c>
      <c r="X476" s="1" t="s">
        <v>1723</v>
      </c>
      <c r="Y476" s="1" t="s">
        <v>404</v>
      </c>
    </row>
    <row r="477" spans="1:25" x14ac:dyDescent="0.35">
      <c r="A477" s="1" t="s">
        <v>2192</v>
      </c>
      <c r="B477" s="37">
        <v>2013</v>
      </c>
      <c r="C477" s="1" t="s">
        <v>266</v>
      </c>
      <c r="D477" s="1" t="s">
        <v>1008</v>
      </c>
      <c r="E477" s="1" t="s">
        <v>276</v>
      </c>
      <c r="F477" s="1" t="s">
        <v>1005</v>
      </c>
      <c r="G477" s="1" t="s">
        <v>261</v>
      </c>
      <c r="H477" s="1" t="s">
        <v>280</v>
      </c>
      <c r="I477" s="1" t="s">
        <v>318</v>
      </c>
      <c r="J477" s="1" t="s">
        <v>283</v>
      </c>
      <c r="K477" s="2">
        <v>7.1</v>
      </c>
      <c r="L477" s="1" t="s">
        <v>1710</v>
      </c>
      <c r="M477" s="2">
        <v>300</v>
      </c>
      <c r="N477" s="1">
        <v>42.25</v>
      </c>
      <c r="O477" s="1" t="s">
        <v>1009</v>
      </c>
      <c r="P477" s="1" t="s">
        <v>1712</v>
      </c>
      <c r="Q477" s="1" t="s">
        <v>257</v>
      </c>
      <c r="R477" s="1" t="s">
        <v>277</v>
      </c>
      <c r="S477" s="1" t="s">
        <v>287</v>
      </c>
      <c r="T477" s="5">
        <v>8.3000000000000001E-3</v>
      </c>
      <c r="U477" s="5">
        <v>0.46899999999999997</v>
      </c>
      <c r="V477" s="5">
        <v>0.52280000000000004</v>
      </c>
      <c r="W477" s="5">
        <v>1.72E-2</v>
      </c>
      <c r="X477" s="5">
        <v>1.12E-2</v>
      </c>
      <c r="Y477" s="1" t="s">
        <v>404</v>
      </c>
    </row>
    <row r="478" spans="1:25" x14ac:dyDescent="0.35">
      <c r="A478" s="1" t="s">
        <v>2193</v>
      </c>
      <c r="B478" s="37">
        <v>2013</v>
      </c>
      <c r="C478" s="1" t="s">
        <v>266</v>
      </c>
      <c r="D478" s="1" t="s">
        <v>1010</v>
      </c>
      <c r="E478" s="1" t="s">
        <v>276</v>
      </c>
      <c r="F478" s="1" t="s">
        <v>1005</v>
      </c>
      <c r="G478" s="1" t="s">
        <v>261</v>
      </c>
      <c r="H478" s="1" t="s">
        <v>280</v>
      </c>
      <c r="I478" s="1" t="s">
        <v>318</v>
      </c>
      <c r="J478" s="1" t="s">
        <v>283</v>
      </c>
      <c r="K478" s="2">
        <v>8.3000000000000007</v>
      </c>
      <c r="L478" s="1" t="s">
        <v>1710</v>
      </c>
      <c r="M478" s="2">
        <v>380</v>
      </c>
      <c r="N478" s="1">
        <v>45.78</v>
      </c>
      <c r="O478" s="1" t="s">
        <v>1009</v>
      </c>
      <c r="P478" s="1" t="s">
        <v>1712</v>
      </c>
      <c r="Q478" s="1" t="s">
        <v>257</v>
      </c>
      <c r="R478" s="1" t="s">
        <v>277</v>
      </c>
      <c r="S478" s="1" t="s">
        <v>287</v>
      </c>
      <c r="T478" s="5">
        <v>8.6E-3</v>
      </c>
      <c r="U478" s="5">
        <v>0.43059999999999998</v>
      </c>
      <c r="V478" s="5">
        <v>0.56079999999999997</v>
      </c>
      <c r="W478" s="5">
        <v>1.8200000000000001E-2</v>
      </c>
      <c r="X478" s="5">
        <v>1.17E-2</v>
      </c>
      <c r="Y478" s="1" t="s">
        <v>404</v>
      </c>
    </row>
    <row r="479" spans="1:25" x14ac:dyDescent="0.35">
      <c r="A479" s="1" t="s">
        <v>2194</v>
      </c>
      <c r="B479" s="37">
        <v>2013</v>
      </c>
      <c r="C479" s="1" t="s">
        <v>287</v>
      </c>
      <c r="D479" s="1" t="s">
        <v>1006</v>
      </c>
      <c r="E479" s="1" t="s">
        <v>1006</v>
      </c>
      <c r="F479" s="1" t="s">
        <v>1005</v>
      </c>
      <c r="G479" s="1" t="s">
        <v>261</v>
      </c>
      <c r="H479" s="1" t="s">
        <v>280</v>
      </c>
      <c r="I479" s="1" t="s">
        <v>318</v>
      </c>
      <c r="J479" s="1" t="s">
        <v>283</v>
      </c>
      <c r="K479" s="2">
        <v>52.5</v>
      </c>
      <c r="L479" s="1" t="s">
        <v>1710</v>
      </c>
      <c r="M479" s="2">
        <v>16100</v>
      </c>
      <c r="N479" s="1">
        <v>306.67</v>
      </c>
      <c r="O479" s="1" t="s">
        <v>286</v>
      </c>
      <c r="P479" s="1" t="s">
        <v>1712</v>
      </c>
      <c r="Q479" s="1" t="s">
        <v>257</v>
      </c>
      <c r="R479" s="1" t="s">
        <v>277</v>
      </c>
      <c r="S479" s="1" t="s">
        <v>1723</v>
      </c>
      <c r="T479" s="1" t="s">
        <v>1723</v>
      </c>
      <c r="U479" s="1" t="s">
        <v>1723</v>
      </c>
      <c r="V479" s="1" t="s">
        <v>1723</v>
      </c>
      <c r="W479" s="1" t="s">
        <v>1723</v>
      </c>
      <c r="X479" s="1" t="s">
        <v>1723</v>
      </c>
      <c r="Y479" s="1" t="s">
        <v>1007</v>
      </c>
    </row>
    <row r="480" spans="1:25" x14ac:dyDescent="0.35">
      <c r="A480" s="1" t="s">
        <v>2195</v>
      </c>
      <c r="B480" s="37">
        <v>2013</v>
      </c>
      <c r="C480" s="1" t="s">
        <v>266</v>
      </c>
      <c r="D480" s="1" t="s">
        <v>1011</v>
      </c>
      <c r="E480" s="1" t="s">
        <v>276</v>
      </c>
      <c r="F480" s="1" t="s">
        <v>1005</v>
      </c>
      <c r="G480" s="1" t="s">
        <v>261</v>
      </c>
      <c r="H480" s="1" t="s">
        <v>280</v>
      </c>
      <c r="I480" s="1" t="s">
        <v>318</v>
      </c>
      <c r="J480" s="1" t="s">
        <v>283</v>
      </c>
      <c r="K480" s="2">
        <v>10.1</v>
      </c>
      <c r="L480" s="1" t="s">
        <v>1710</v>
      </c>
      <c r="M480" s="2">
        <v>460</v>
      </c>
      <c r="N480" s="1">
        <v>45.54</v>
      </c>
      <c r="O480" s="1" t="s">
        <v>1009</v>
      </c>
      <c r="P480" s="1" t="s">
        <v>1712</v>
      </c>
      <c r="Q480" s="1" t="s">
        <v>257</v>
      </c>
      <c r="R480" s="1" t="s">
        <v>277</v>
      </c>
      <c r="S480" s="1" t="s">
        <v>287</v>
      </c>
      <c r="T480" s="5">
        <v>1.04E-2</v>
      </c>
      <c r="U480" s="5">
        <v>0.38319999999999999</v>
      </c>
      <c r="V480" s="5">
        <v>0.60629999999999995</v>
      </c>
      <c r="W480" s="5">
        <v>1.8700000000000001E-2</v>
      </c>
      <c r="X480" s="5">
        <v>9.7999999999999997E-3</v>
      </c>
      <c r="Y480" s="1" t="s">
        <v>404</v>
      </c>
    </row>
    <row r="481" spans="1:25" x14ac:dyDescent="0.35">
      <c r="A481" s="1" t="s">
        <v>2196</v>
      </c>
      <c r="B481" s="37">
        <v>2013</v>
      </c>
      <c r="C481" s="1" t="s">
        <v>287</v>
      </c>
      <c r="D481" s="1" t="s">
        <v>1012</v>
      </c>
      <c r="E481" s="1" t="s">
        <v>276</v>
      </c>
      <c r="F481" s="1" t="s">
        <v>1005</v>
      </c>
      <c r="G481" s="1" t="s">
        <v>261</v>
      </c>
      <c r="H481" s="1" t="s">
        <v>280</v>
      </c>
      <c r="I481" s="1" t="s">
        <v>318</v>
      </c>
      <c r="J481" s="1" t="s">
        <v>283</v>
      </c>
      <c r="K481" s="2">
        <v>7.2</v>
      </c>
      <c r="L481" s="1" t="s">
        <v>1710</v>
      </c>
      <c r="M481" s="2">
        <v>231.4</v>
      </c>
      <c r="N481" s="1">
        <v>32.14</v>
      </c>
      <c r="O481" s="1" t="s">
        <v>286</v>
      </c>
      <c r="P481" s="1" t="s">
        <v>1712</v>
      </c>
      <c r="Q481" s="1" t="s">
        <v>257</v>
      </c>
      <c r="R481" s="1" t="s">
        <v>277</v>
      </c>
      <c r="S481" s="1" t="s">
        <v>1723</v>
      </c>
      <c r="T481" s="1" t="s">
        <v>1723</v>
      </c>
      <c r="U481" s="1" t="s">
        <v>1723</v>
      </c>
      <c r="V481" s="1" t="s">
        <v>1723</v>
      </c>
      <c r="W481" s="1" t="s">
        <v>1723</v>
      </c>
      <c r="X481" s="1" t="s">
        <v>1723</v>
      </c>
      <c r="Y481" s="1" t="s">
        <v>1007</v>
      </c>
    </row>
    <row r="482" spans="1:25" x14ac:dyDescent="0.35">
      <c r="A482" s="1" t="s">
        <v>2197</v>
      </c>
      <c r="B482" s="37">
        <v>2013</v>
      </c>
      <c r="C482" s="1" t="s">
        <v>266</v>
      </c>
      <c r="D482" s="1" t="s">
        <v>1013</v>
      </c>
      <c r="E482" s="1" t="s">
        <v>1013</v>
      </c>
      <c r="F482" s="1" t="s">
        <v>1005</v>
      </c>
      <c r="G482" s="1" t="s">
        <v>261</v>
      </c>
      <c r="H482" s="1" t="s">
        <v>280</v>
      </c>
      <c r="I482" s="1" t="s">
        <v>318</v>
      </c>
      <c r="J482" s="1" t="s">
        <v>283</v>
      </c>
      <c r="K482" s="2">
        <v>10.61</v>
      </c>
      <c r="L482" s="1" t="s">
        <v>1710</v>
      </c>
      <c r="M482" s="2">
        <v>262.10000000000002</v>
      </c>
      <c r="N482" s="1">
        <v>24.7</v>
      </c>
      <c r="O482" s="1" t="s">
        <v>286</v>
      </c>
      <c r="P482" s="1" t="s">
        <v>1712</v>
      </c>
      <c r="Q482" s="1" t="s">
        <v>257</v>
      </c>
      <c r="R482" s="1" t="s">
        <v>277</v>
      </c>
      <c r="S482" s="1" t="s">
        <v>266</v>
      </c>
      <c r="T482" s="5">
        <v>0.34499999999999997</v>
      </c>
      <c r="U482" s="5">
        <v>0.13159999999999999</v>
      </c>
      <c r="V482" s="5">
        <v>0.52349999999999997</v>
      </c>
      <c r="W482" s="1" t="s">
        <v>1717</v>
      </c>
      <c r="X482" s="1" t="s">
        <v>1713</v>
      </c>
      <c r="Y482" s="1" t="s">
        <v>1014</v>
      </c>
    </row>
    <row r="483" spans="1:25" x14ac:dyDescent="0.35">
      <c r="A483" s="1" t="s">
        <v>2198</v>
      </c>
      <c r="B483" s="37">
        <v>2013</v>
      </c>
      <c r="C483" s="1" t="s">
        <v>266</v>
      </c>
      <c r="D483" s="1" t="s">
        <v>1015</v>
      </c>
      <c r="E483" s="1" t="s">
        <v>276</v>
      </c>
      <c r="F483" s="1" t="s">
        <v>1005</v>
      </c>
      <c r="G483" s="1" t="s">
        <v>261</v>
      </c>
      <c r="H483" s="1" t="s">
        <v>280</v>
      </c>
      <c r="I483" s="1" t="s">
        <v>318</v>
      </c>
      <c r="J483" s="1" t="s">
        <v>283</v>
      </c>
      <c r="K483" s="2">
        <v>3.1</v>
      </c>
      <c r="L483" s="1" t="s">
        <v>1710</v>
      </c>
      <c r="M483" s="2">
        <v>420</v>
      </c>
      <c r="N483" s="1">
        <v>135.47999999999999</v>
      </c>
      <c r="O483" s="1" t="s">
        <v>1009</v>
      </c>
      <c r="P483" s="1" t="s">
        <v>1712</v>
      </c>
      <c r="Q483" s="1" t="s">
        <v>257</v>
      </c>
      <c r="R483" s="1" t="s">
        <v>277</v>
      </c>
      <c r="S483" s="1" t="s">
        <v>287</v>
      </c>
      <c r="T483" s="5">
        <v>5.1999999999999998E-3</v>
      </c>
      <c r="U483" s="5">
        <v>0.36380000000000001</v>
      </c>
      <c r="V483" s="5">
        <v>0.63100000000000001</v>
      </c>
      <c r="W483" s="5">
        <v>1.7600000000000001E-2</v>
      </c>
      <c r="X483" s="5">
        <v>4.7999999999999996E-3</v>
      </c>
      <c r="Y483" s="1" t="s">
        <v>404</v>
      </c>
    </row>
    <row r="484" spans="1:25" x14ac:dyDescent="0.35">
      <c r="A484" s="1" t="s">
        <v>2199</v>
      </c>
      <c r="B484" s="37">
        <v>2013</v>
      </c>
      <c r="C484" s="1" t="s">
        <v>266</v>
      </c>
      <c r="D484" s="1" t="s">
        <v>1016</v>
      </c>
      <c r="E484" s="1" t="s">
        <v>276</v>
      </c>
      <c r="F484" s="1" t="s">
        <v>1005</v>
      </c>
      <c r="G484" s="1" t="s">
        <v>261</v>
      </c>
      <c r="H484" s="1" t="s">
        <v>280</v>
      </c>
      <c r="I484" s="1" t="s">
        <v>318</v>
      </c>
      <c r="J484" s="1" t="s">
        <v>283</v>
      </c>
      <c r="K484" s="2">
        <v>7.6</v>
      </c>
      <c r="L484" s="1" t="s">
        <v>1710</v>
      </c>
      <c r="M484" s="2">
        <v>500</v>
      </c>
      <c r="N484" s="1">
        <v>65.790000000000006</v>
      </c>
      <c r="O484" s="1" t="s">
        <v>1009</v>
      </c>
      <c r="P484" s="1" t="s">
        <v>1712</v>
      </c>
      <c r="Q484" s="1" t="s">
        <v>257</v>
      </c>
      <c r="R484" s="1" t="s">
        <v>277</v>
      </c>
      <c r="S484" s="1" t="s">
        <v>287</v>
      </c>
      <c r="T484" s="5">
        <v>7.7000000000000002E-3</v>
      </c>
      <c r="U484" s="5">
        <v>0.33229999999999998</v>
      </c>
      <c r="V484" s="5">
        <v>0.66</v>
      </c>
      <c r="W484" s="5">
        <v>3.6900000000000002E-2</v>
      </c>
      <c r="X484" s="5">
        <v>1.09E-2</v>
      </c>
      <c r="Y484" s="1" t="s">
        <v>404</v>
      </c>
    </row>
    <row r="485" spans="1:25" x14ac:dyDescent="0.35">
      <c r="A485" s="1" t="s">
        <v>2200</v>
      </c>
      <c r="B485" s="37">
        <v>2013</v>
      </c>
      <c r="C485" s="1" t="s">
        <v>266</v>
      </c>
      <c r="D485" s="1" t="s">
        <v>1017</v>
      </c>
      <c r="E485" s="1" t="s">
        <v>276</v>
      </c>
      <c r="F485" s="1" t="s">
        <v>1005</v>
      </c>
      <c r="G485" s="1" t="s">
        <v>261</v>
      </c>
      <c r="H485" s="1" t="s">
        <v>280</v>
      </c>
      <c r="I485" s="1" t="s">
        <v>318</v>
      </c>
      <c r="J485" s="1" t="s">
        <v>283</v>
      </c>
      <c r="K485" s="2">
        <v>11.2</v>
      </c>
      <c r="L485" s="1" t="s">
        <v>1710</v>
      </c>
      <c r="M485" s="2">
        <v>580</v>
      </c>
      <c r="N485" s="1">
        <v>51.79</v>
      </c>
      <c r="O485" s="1" t="s">
        <v>1009</v>
      </c>
      <c r="P485" s="1" t="s">
        <v>1712</v>
      </c>
      <c r="Q485" s="1" t="s">
        <v>257</v>
      </c>
      <c r="R485" s="1" t="s">
        <v>277</v>
      </c>
      <c r="S485" s="1" t="s">
        <v>287</v>
      </c>
      <c r="T485" s="5">
        <v>7.4999999999999997E-3</v>
      </c>
      <c r="U485" s="5">
        <v>0.26919999999999999</v>
      </c>
      <c r="V485" s="5">
        <v>0.72330000000000005</v>
      </c>
      <c r="W485" s="5">
        <v>3.04E-2</v>
      </c>
      <c r="X485" s="5">
        <v>1.04E-2</v>
      </c>
      <c r="Y485" s="1" t="s">
        <v>404</v>
      </c>
    </row>
    <row r="486" spans="1:25" x14ac:dyDescent="0.35">
      <c r="A486" s="1" t="s">
        <v>2201</v>
      </c>
      <c r="B486" s="37">
        <v>2013</v>
      </c>
      <c r="C486" s="1" t="s">
        <v>266</v>
      </c>
      <c r="D486" s="1" t="s">
        <v>1018</v>
      </c>
      <c r="E486" s="1" t="s">
        <v>276</v>
      </c>
      <c r="F486" s="1" t="s">
        <v>1005</v>
      </c>
      <c r="G486" s="1" t="s">
        <v>261</v>
      </c>
      <c r="H486" s="1" t="s">
        <v>280</v>
      </c>
      <c r="I486" s="1" t="s">
        <v>318</v>
      </c>
      <c r="J486" s="1" t="s">
        <v>283</v>
      </c>
      <c r="K486" s="2">
        <v>1.61</v>
      </c>
      <c r="L486" s="1" t="s">
        <v>1710</v>
      </c>
      <c r="M486" s="2">
        <v>230</v>
      </c>
      <c r="N486" s="1">
        <v>142.86000000000001</v>
      </c>
      <c r="O486" s="1" t="s">
        <v>1009</v>
      </c>
      <c r="P486" s="1" t="s">
        <v>1712</v>
      </c>
      <c r="Q486" s="1" t="s">
        <v>257</v>
      </c>
      <c r="R486" s="1" t="s">
        <v>277</v>
      </c>
      <c r="S486" s="1" t="s">
        <v>287</v>
      </c>
      <c r="T486" s="5">
        <v>4.7000000000000002E-3</v>
      </c>
      <c r="U486" s="5">
        <v>0.76659999999999995</v>
      </c>
      <c r="V486" s="5">
        <v>0.22869999999999999</v>
      </c>
      <c r="W486" s="5">
        <v>7.8399999999999997E-2</v>
      </c>
      <c r="X486" s="5">
        <v>4.3E-3</v>
      </c>
      <c r="Y486" s="1" t="s">
        <v>404</v>
      </c>
    </row>
    <row r="487" spans="1:25" x14ac:dyDescent="0.35">
      <c r="A487" s="1" t="s">
        <v>2202</v>
      </c>
      <c r="B487" s="37">
        <v>2013</v>
      </c>
      <c r="C487" s="1" t="s">
        <v>266</v>
      </c>
      <c r="D487" s="1" t="s">
        <v>1019</v>
      </c>
      <c r="E487" s="1" t="s">
        <v>276</v>
      </c>
      <c r="F487" s="1" t="s">
        <v>1005</v>
      </c>
      <c r="G487" s="1" t="s">
        <v>261</v>
      </c>
      <c r="H487" s="1" t="s">
        <v>280</v>
      </c>
      <c r="I487" s="1" t="s">
        <v>318</v>
      </c>
      <c r="J487" s="1" t="s">
        <v>283</v>
      </c>
      <c r="K487" s="2">
        <v>2.25</v>
      </c>
      <c r="L487" s="1" t="s">
        <v>1710</v>
      </c>
      <c r="M487" s="2">
        <v>290</v>
      </c>
      <c r="N487" s="1">
        <v>128.88999999999999</v>
      </c>
      <c r="O487" s="1" t="s">
        <v>1009</v>
      </c>
      <c r="P487" s="1" t="s">
        <v>1712</v>
      </c>
      <c r="Q487" s="1" t="s">
        <v>257</v>
      </c>
      <c r="R487" s="1" t="s">
        <v>277</v>
      </c>
      <c r="S487" s="1" t="s">
        <v>287</v>
      </c>
      <c r="T487" s="5">
        <v>5.8999999999999999E-3</v>
      </c>
      <c r="U487" s="5">
        <v>0.62519999999999998</v>
      </c>
      <c r="V487" s="5">
        <v>0.36890000000000001</v>
      </c>
      <c r="W487" s="5">
        <v>9.8599999999999993E-2</v>
      </c>
      <c r="X487" s="5">
        <v>5.8999999999999999E-3</v>
      </c>
      <c r="Y487" s="1" t="s">
        <v>404</v>
      </c>
    </row>
    <row r="488" spans="1:25" x14ac:dyDescent="0.35">
      <c r="A488" s="1" t="s">
        <v>2203</v>
      </c>
      <c r="B488" s="37">
        <v>2013</v>
      </c>
      <c r="C488" s="1" t="s">
        <v>266</v>
      </c>
      <c r="D488" s="1" t="s">
        <v>1020</v>
      </c>
      <c r="E488" s="1" t="s">
        <v>276</v>
      </c>
      <c r="F488" s="1" t="s">
        <v>1005</v>
      </c>
      <c r="G488" s="1" t="s">
        <v>261</v>
      </c>
      <c r="H488" s="1" t="s">
        <v>280</v>
      </c>
      <c r="I488" s="1" t="s">
        <v>318</v>
      </c>
      <c r="J488" s="1" t="s">
        <v>283</v>
      </c>
      <c r="K488" s="2">
        <v>3</v>
      </c>
      <c r="L488" s="1" t="s">
        <v>1710</v>
      </c>
      <c r="M488" s="2">
        <v>370</v>
      </c>
      <c r="N488" s="1">
        <v>123.33</v>
      </c>
      <c r="O488" s="1" t="s">
        <v>1009</v>
      </c>
      <c r="P488" s="1" t="s">
        <v>1712</v>
      </c>
      <c r="Q488" s="1" t="s">
        <v>257</v>
      </c>
      <c r="R488" s="1" t="s">
        <v>277</v>
      </c>
      <c r="S488" s="1" t="s">
        <v>287</v>
      </c>
      <c r="T488" s="5">
        <v>2.3999999999999998E-3</v>
      </c>
      <c r="U488" s="5">
        <v>0.69079999999999997</v>
      </c>
      <c r="V488" s="5">
        <v>0.30680000000000002</v>
      </c>
      <c r="W488" s="5">
        <v>7.4800000000000005E-2</v>
      </c>
      <c r="X488" s="5">
        <v>4.8999999999999998E-3</v>
      </c>
      <c r="Y488" s="1" t="s">
        <v>404</v>
      </c>
    </row>
    <row r="489" spans="1:25" x14ac:dyDescent="0.35">
      <c r="A489" s="1" t="s">
        <v>2204</v>
      </c>
      <c r="B489" s="37">
        <v>2016</v>
      </c>
      <c r="C489" s="1" t="s">
        <v>287</v>
      </c>
      <c r="D489" s="1" t="s">
        <v>1026</v>
      </c>
      <c r="E489" s="1" t="s">
        <v>1027</v>
      </c>
      <c r="F489" s="1" t="s">
        <v>1021</v>
      </c>
      <c r="G489" s="1" t="s">
        <v>261</v>
      </c>
      <c r="H489" s="1" t="s">
        <v>301</v>
      </c>
      <c r="I489" s="1" t="s">
        <v>375</v>
      </c>
      <c r="J489" s="1" t="s">
        <v>303</v>
      </c>
      <c r="K489" s="2">
        <v>70.2</v>
      </c>
      <c r="L489" s="1" t="s">
        <v>1710</v>
      </c>
      <c r="M489" s="2">
        <v>54</v>
      </c>
      <c r="N489" s="1">
        <v>0.77</v>
      </c>
      <c r="O489" s="1" t="s">
        <v>1025</v>
      </c>
      <c r="P489" s="1" t="s">
        <v>1712</v>
      </c>
      <c r="Q489" s="1" t="s">
        <v>257</v>
      </c>
      <c r="R489" s="1" t="s">
        <v>277</v>
      </c>
      <c r="S489" s="1" t="s">
        <v>1723</v>
      </c>
      <c r="T489" s="1" t="s">
        <v>1723</v>
      </c>
      <c r="U489" s="1" t="s">
        <v>1723</v>
      </c>
      <c r="V489" s="1" t="s">
        <v>1723</v>
      </c>
      <c r="W489" s="1" t="s">
        <v>1723</v>
      </c>
      <c r="X489" s="1" t="s">
        <v>1723</v>
      </c>
      <c r="Y489" s="1" t="s">
        <v>404</v>
      </c>
    </row>
    <row r="490" spans="1:25" x14ac:dyDescent="0.35">
      <c r="A490" s="1" t="s">
        <v>2205</v>
      </c>
      <c r="B490" s="37">
        <v>2016</v>
      </c>
      <c r="C490" s="1" t="s">
        <v>287</v>
      </c>
      <c r="D490" s="1" t="s">
        <v>1028</v>
      </c>
      <c r="E490" s="1" t="s">
        <v>1027</v>
      </c>
      <c r="F490" s="1" t="s">
        <v>1021</v>
      </c>
      <c r="G490" s="1" t="s">
        <v>261</v>
      </c>
      <c r="H490" s="1" t="s">
        <v>301</v>
      </c>
      <c r="I490" s="1" t="s">
        <v>375</v>
      </c>
      <c r="J490" s="1" t="s">
        <v>303</v>
      </c>
      <c r="K490" s="2">
        <v>88.7</v>
      </c>
      <c r="L490" s="1" t="s">
        <v>1710</v>
      </c>
      <c r="M490" s="2">
        <v>77</v>
      </c>
      <c r="N490" s="1">
        <v>0.87</v>
      </c>
      <c r="O490" s="1" t="s">
        <v>1025</v>
      </c>
      <c r="P490" s="1" t="s">
        <v>1712</v>
      </c>
      <c r="Q490" s="1" t="s">
        <v>257</v>
      </c>
      <c r="R490" s="1" t="s">
        <v>277</v>
      </c>
      <c r="S490" s="1" t="s">
        <v>1723</v>
      </c>
      <c r="T490" s="1" t="s">
        <v>1723</v>
      </c>
      <c r="U490" s="1" t="s">
        <v>1723</v>
      </c>
      <c r="V490" s="1" t="s">
        <v>1723</v>
      </c>
      <c r="W490" s="1" t="s">
        <v>1723</v>
      </c>
      <c r="X490" s="1" t="s">
        <v>1723</v>
      </c>
      <c r="Y490" s="1" t="s">
        <v>404</v>
      </c>
    </row>
    <row r="491" spans="1:25" x14ac:dyDescent="0.35">
      <c r="A491" s="1" t="s">
        <v>2206</v>
      </c>
      <c r="B491" s="37">
        <v>2015</v>
      </c>
      <c r="C491" s="1" t="s">
        <v>287</v>
      </c>
      <c r="D491" s="1" t="s">
        <v>1023</v>
      </c>
      <c r="E491" s="1" t="s">
        <v>1024</v>
      </c>
      <c r="F491" s="1" t="s">
        <v>1021</v>
      </c>
      <c r="G491" s="1" t="s">
        <v>261</v>
      </c>
      <c r="H491" s="1" t="s">
        <v>1022</v>
      </c>
      <c r="I491" s="1" t="s">
        <v>1715</v>
      </c>
      <c r="J491" s="1" t="s">
        <v>303</v>
      </c>
      <c r="K491" s="2">
        <v>23.59</v>
      </c>
      <c r="L491" s="1" t="s">
        <v>1710</v>
      </c>
      <c r="M491" s="2">
        <v>98</v>
      </c>
      <c r="N491" s="1">
        <v>4.1500000000000004</v>
      </c>
      <c r="O491" s="1" t="s">
        <v>1025</v>
      </c>
      <c r="P491" s="1" t="s">
        <v>1712</v>
      </c>
      <c r="Q491" s="1" t="s">
        <v>257</v>
      </c>
      <c r="R491" s="1" t="s">
        <v>277</v>
      </c>
      <c r="S491" s="1" t="s">
        <v>1723</v>
      </c>
      <c r="T491" s="1" t="s">
        <v>1723</v>
      </c>
      <c r="U491" s="1" t="s">
        <v>1723</v>
      </c>
      <c r="V491" s="1" t="s">
        <v>1723</v>
      </c>
      <c r="W491" s="1" t="s">
        <v>1723</v>
      </c>
      <c r="X491" s="1" t="s">
        <v>1723</v>
      </c>
      <c r="Y491" s="1" t="s">
        <v>404</v>
      </c>
    </row>
    <row r="492" spans="1:25" x14ac:dyDescent="0.35">
      <c r="A492" s="1" t="s">
        <v>2207</v>
      </c>
      <c r="B492" s="37">
        <v>2016</v>
      </c>
      <c r="C492" s="1" t="s">
        <v>287</v>
      </c>
      <c r="D492" s="1" t="s">
        <v>1023</v>
      </c>
      <c r="E492" s="1" t="s">
        <v>1024</v>
      </c>
      <c r="F492" s="1" t="s">
        <v>1021</v>
      </c>
      <c r="G492" s="1" t="s">
        <v>261</v>
      </c>
      <c r="H492" s="1" t="s">
        <v>301</v>
      </c>
      <c r="I492" s="1" t="s">
        <v>375</v>
      </c>
      <c r="J492" s="1" t="s">
        <v>303</v>
      </c>
      <c r="K492" s="2">
        <v>23.59</v>
      </c>
      <c r="L492" s="1" t="s">
        <v>1710</v>
      </c>
      <c r="M492" s="2">
        <v>98</v>
      </c>
      <c r="N492" s="1">
        <v>4.1500000000000004</v>
      </c>
      <c r="O492" s="1" t="s">
        <v>1025</v>
      </c>
      <c r="P492" s="1" t="s">
        <v>1712</v>
      </c>
      <c r="Q492" s="1" t="s">
        <v>257</v>
      </c>
      <c r="R492" s="1" t="s">
        <v>277</v>
      </c>
      <c r="S492" s="1" t="s">
        <v>1723</v>
      </c>
      <c r="T492" s="1" t="s">
        <v>1723</v>
      </c>
      <c r="U492" s="1" t="s">
        <v>1723</v>
      </c>
      <c r="V492" s="1" t="s">
        <v>1723</v>
      </c>
      <c r="W492" s="1" t="s">
        <v>1723</v>
      </c>
      <c r="X492" s="1" t="s">
        <v>1723</v>
      </c>
      <c r="Y492" s="1" t="s">
        <v>404</v>
      </c>
    </row>
    <row r="493" spans="1:25" x14ac:dyDescent="0.35">
      <c r="A493" s="1" t="s">
        <v>2208</v>
      </c>
      <c r="B493" s="37">
        <v>2016</v>
      </c>
      <c r="C493" s="1" t="s">
        <v>287</v>
      </c>
      <c r="D493" s="1" t="s">
        <v>1029</v>
      </c>
      <c r="E493" s="1" t="s">
        <v>1027</v>
      </c>
      <c r="F493" s="1" t="s">
        <v>1021</v>
      </c>
      <c r="G493" s="1" t="s">
        <v>261</v>
      </c>
      <c r="H493" s="1" t="s">
        <v>301</v>
      </c>
      <c r="I493" s="1" t="s">
        <v>375</v>
      </c>
      <c r="J493" s="1" t="s">
        <v>303</v>
      </c>
      <c r="K493" s="2">
        <v>107</v>
      </c>
      <c r="L493" s="1" t="s">
        <v>1710</v>
      </c>
      <c r="M493" s="2">
        <v>43</v>
      </c>
      <c r="N493" s="1">
        <v>0.4</v>
      </c>
      <c r="O493" s="1" t="s">
        <v>1025</v>
      </c>
      <c r="P493" s="1" t="s">
        <v>1712</v>
      </c>
      <c r="Q493" s="1" t="s">
        <v>257</v>
      </c>
      <c r="R493" s="1" t="s">
        <v>277</v>
      </c>
      <c r="S493" s="1" t="s">
        <v>1723</v>
      </c>
      <c r="T493" s="1" t="s">
        <v>1723</v>
      </c>
      <c r="U493" s="1" t="s">
        <v>1723</v>
      </c>
      <c r="V493" s="1" t="s">
        <v>1723</v>
      </c>
      <c r="W493" s="1" t="s">
        <v>1723</v>
      </c>
      <c r="X493" s="1" t="s">
        <v>1723</v>
      </c>
      <c r="Y493" s="1" t="s">
        <v>404</v>
      </c>
    </row>
    <row r="494" spans="1:25" x14ac:dyDescent="0.35">
      <c r="A494" s="1" t="s">
        <v>2209</v>
      </c>
      <c r="B494" s="37">
        <v>2016</v>
      </c>
      <c r="C494" s="1" t="s">
        <v>287</v>
      </c>
      <c r="D494" s="1" t="s">
        <v>1030</v>
      </c>
      <c r="E494" s="1" t="s">
        <v>1024</v>
      </c>
      <c r="F494" s="1" t="s">
        <v>1021</v>
      </c>
      <c r="G494" s="1" t="s">
        <v>261</v>
      </c>
      <c r="H494" s="1" t="s">
        <v>301</v>
      </c>
      <c r="I494" s="1" t="s">
        <v>375</v>
      </c>
      <c r="J494" s="1" t="s">
        <v>303</v>
      </c>
      <c r="K494" s="2">
        <v>19.323</v>
      </c>
      <c r="L494" s="1" t="s">
        <v>1710</v>
      </c>
      <c r="M494" s="2">
        <v>87</v>
      </c>
      <c r="N494" s="1">
        <v>4.5</v>
      </c>
      <c r="O494" s="1" t="s">
        <v>1025</v>
      </c>
      <c r="P494" s="1" t="s">
        <v>1712</v>
      </c>
      <c r="Q494" s="1" t="s">
        <v>257</v>
      </c>
      <c r="R494" s="1" t="s">
        <v>277</v>
      </c>
      <c r="S494" s="1" t="s">
        <v>1723</v>
      </c>
      <c r="T494" s="1" t="s">
        <v>1723</v>
      </c>
      <c r="U494" s="1" t="s">
        <v>1723</v>
      </c>
      <c r="V494" s="1" t="s">
        <v>1723</v>
      </c>
      <c r="W494" s="1" t="s">
        <v>1723</v>
      </c>
      <c r="X494" s="1" t="s">
        <v>1723</v>
      </c>
      <c r="Y494" s="1" t="s">
        <v>404</v>
      </c>
    </row>
    <row r="495" spans="1:25" x14ac:dyDescent="0.35">
      <c r="A495" s="1" t="s">
        <v>2210</v>
      </c>
      <c r="B495" s="37">
        <v>2015</v>
      </c>
      <c r="C495" s="1" t="s">
        <v>287</v>
      </c>
      <c r="D495" s="1" t="s">
        <v>1031</v>
      </c>
      <c r="E495" s="1" t="s">
        <v>1024</v>
      </c>
      <c r="F495" s="1" t="s">
        <v>1021</v>
      </c>
      <c r="G495" s="1" t="s">
        <v>261</v>
      </c>
      <c r="H495" s="1" t="s">
        <v>1022</v>
      </c>
      <c r="I495" s="1" t="s">
        <v>1715</v>
      </c>
      <c r="J495" s="1" t="s">
        <v>303</v>
      </c>
      <c r="K495" s="2">
        <v>9.5299999999999994</v>
      </c>
      <c r="L495" s="1" t="s">
        <v>1710</v>
      </c>
      <c r="M495" s="2">
        <v>26</v>
      </c>
      <c r="N495" s="1">
        <v>2.73</v>
      </c>
      <c r="O495" s="1" t="s">
        <v>1025</v>
      </c>
      <c r="P495" s="1" t="s">
        <v>1712</v>
      </c>
      <c r="Q495" s="1" t="s">
        <v>257</v>
      </c>
      <c r="R495" s="1" t="s">
        <v>277</v>
      </c>
      <c r="S495" s="1" t="s">
        <v>1723</v>
      </c>
      <c r="T495" s="1" t="s">
        <v>1723</v>
      </c>
      <c r="U495" s="1" t="s">
        <v>1723</v>
      </c>
      <c r="V495" s="1" t="s">
        <v>1723</v>
      </c>
      <c r="W495" s="1" t="s">
        <v>1723</v>
      </c>
      <c r="X495" s="1" t="s">
        <v>1723</v>
      </c>
      <c r="Y495" s="1" t="s">
        <v>404</v>
      </c>
    </row>
    <row r="496" spans="1:25" x14ac:dyDescent="0.35">
      <c r="A496" s="1" t="s">
        <v>2211</v>
      </c>
      <c r="B496" s="37">
        <v>2016</v>
      </c>
      <c r="C496" s="1" t="s">
        <v>287</v>
      </c>
      <c r="D496" s="1" t="s">
        <v>1031</v>
      </c>
      <c r="E496" s="1" t="s">
        <v>1024</v>
      </c>
      <c r="F496" s="1" t="s">
        <v>1021</v>
      </c>
      <c r="G496" s="1" t="s">
        <v>261</v>
      </c>
      <c r="H496" s="1" t="s">
        <v>301</v>
      </c>
      <c r="I496" s="1" t="s">
        <v>375</v>
      </c>
      <c r="J496" s="1" t="s">
        <v>303</v>
      </c>
      <c r="K496" s="2">
        <v>9.5299999999999994</v>
      </c>
      <c r="L496" s="1" t="s">
        <v>1710</v>
      </c>
      <c r="M496" s="2">
        <v>26</v>
      </c>
      <c r="N496" s="1">
        <v>2.73</v>
      </c>
      <c r="O496" s="1" t="s">
        <v>1025</v>
      </c>
      <c r="P496" s="1" t="s">
        <v>1712</v>
      </c>
      <c r="Q496" s="1" t="s">
        <v>257</v>
      </c>
      <c r="R496" s="1" t="s">
        <v>277</v>
      </c>
      <c r="S496" s="1" t="s">
        <v>1723</v>
      </c>
      <c r="T496" s="1" t="s">
        <v>1723</v>
      </c>
      <c r="U496" s="1" t="s">
        <v>1723</v>
      </c>
      <c r="V496" s="1" t="s">
        <v>1723</v>
      </c>
      <c r="W496" s="1" t="s">
        <v>1723</v>
      </c>
      <c r="X496" s="1" t="s">
        <v>1723</v>
      </c>
      <c r="Y496" s="1" t="s">
        <v>404</v>
      </c>
    </row>
    <row r="497" spans="1:25" x14ac:dyDescent="0.35">
      <c r="A497" s="1" t="s">
        <v>2212</v>
      </c>
      <c r="B497" s="37">
        <v>2015</v>
      </c>
      <c r="C497" s="1" t="s">
        <v>287</v>
      </c>
      <c r="D497" s="1" t="s">
        <v>1032</v>
      </c>
      <c r="E497" s="1" t="s">
        <v>1024</v>
      </c>
      <c r="F497" s="1" t="s">
        <v>1021</v>
      </c>
      <c r="G497" s="1" t="s">
        <v>261</v>
      </c>
      <c r="H497" s="1" t="s">
        <v>1022</v>
      </c>
      <c r="I497" s="1" t="s">
        <v>1715</v>
      </c>
      <c r="J497" s="1" t="s">
        <v>303</v>
      </c>
      <c r="K497" s="2">
        <v>24.95</v>
      </c>
      <c r="L497" s="1" t="s">
        <v>1710</v>
      </c>
      <c r="M497" s="2">
        <v>91</v>
      </c>
      <c r="N497" s="1">
        <v>3.65</v>
      </c>
      <c r="O497" s="1" t="s">
        <v>1025</v>
      </c>
      <c r="P497" s="1" t="s">
        <v>1712</v>
      </c>
      <c r="Q497" s="1" t="s">
        <v>257</v>
      </c>
      <c r="R497" s="1" t="s">
        <v>277</v>
      </c>
      <c r="S497" s="1" t="s">
        <v>1723</v>
      </c>
      <c r="T497" s="1" t="s">
        <v>1723</v>
      </c>
      <c r="U497" s="1" t="s">
        <v>1723</v>
      </c>
      <c r="V497" s="1" t="s">
        <v>1723</v>
      </c>
      <c r="W497" s="1" t="s">
        <v>1723</v>
      </c>
      <c r="X497" s="1" t="s">
        <v>1723</v>
      </c>
      <c r="Y497" s="1" t="s">
        <v>404</v>
      </c>
    </row>
    <row r="498" spans="1:25" x14ac:dyDescent="0.35">
      <c r="A498" s="1" t="s">
        <v>2213</v>
      </c>
      <c r="B498" s="37">
        <v>2016</v>
      </c>
      <c r="C498" s="1" t="s">
        <v>287</v>
      </c>
      <c r="D498" s="1" t="s">
        <v>1032</v>
      </c>
      <c r="E498" s="1" t="s">
        <v>1024</v>
      </c>
      <c r="F498" s="1" t="s">
        <v>1021</v>
      </c>
      <c r="G498" s="1" t="s">
        <v>261</v>
      </c>
      <c r="H498" s="1" t="s">
        <v>301</v>
      </c>
      <c r="I498" s="1" t="s">
        <v>375</v>
      </c>
      <c r="J498" s="1" t="s">
        <v>303</v>
      </c>
      <c r="K498" s="2">
        <v>24.95</v>
      </c>
      <c r="L498" s="1" t="s">
        <v>1710</v>
      </c>
      <c r="M498" s="2">
        <v>98</v>
      </c>
      <c r="N498" s="1">
        <v>3.93</v>
      </c>
      <c r="O498" s="1" t="s">
        <v>1025</v>
      </c>
      <c r="P498" s="1" t="s">
        <v>1712</v>
      </c>
      <c r="Q498" s="1" t="s">
        <v>257</v>
      </c>
      <c r="R498" s="1" t="s">
        <v>277</v>
      </c>
      <c r="S498" s="1" t="s">
        <v>1723</v>
      </c>
      <c r="T498" s="1" t="s">
        <v>1723</v>
      </c>
      <c r="U498" s="1" t="s">
        <v>1723</v>
      </c>
      <c r="V498" s="1" t="s">
        <v>1723</v>
      </c>
      <c r="W498" s="1" t="s">
        <v>1723</v>
      </c>
      <c r="X498" s="1" t="s">
        <v>1723</v>
      </c>
      <c r="Y498" s="1" t="s">
        <v>404</v>
      </c>
    </row>
    <row r="499" spans="1:25" x14ac:dyDescent="0.35">
      <c r="A499" s="1" t="s">
        <v>2214</v>
      </c>
      <c r="B499" s="37">
        <v>2015</v>
      </c>
      <c r="C499" s="1" t="s">
        <v>287</v>
      </c>
      <c r="D499" s="1" t="s">
        <v>1033</v>
      </c>
      <c r="E499" s="1" t="s">
        <v>1024</v>
      </c>
      <c r="F499" s="1" t="s">
        <v>1021</v>
      </c>
      <c r="G499" s="1" t="s">
        <v>261</v>
      </c>
      <c r="H499" s="1" t="s">
        <v>1022</v>
      </c>
      <c r="I499" s="1" t="s">
        <v>1715</v>
      </c>
      <c r="J499" s="1" t="s">
        <v>303</v>
      </c>
      <c r="K499" s="2">
        <v>19.05</v>
      </c>
      <c r="L499" s="1" t="s">
        <v>1710</v>
      </c>
      <c r="M499" s="2">
        <v>105</v>
      </c>
      <c r="N499" s="1">
        <v>5.51</v>
      </c>
      <c r="O499" s="1" t="s">
        <v>1025</v>
      </c>
      <c r="P499" s="1" t="s">
        <v>1712</v>
      </c>
      <c r="Q499" s="1" t="s">
        <v>257</v>
      </c>
      <c r="R499" s="1" t="s">
        <v>277</v>
      </c>
      <c r="S499" s="1" t="s">
        <v>1723</v>
      </c>
      <c r="T499" s="1" t="s">
        <v>1723</v>
      </c>
      <c r="U499" s="1" t="s">
        <v>1723</v>
      </c>
      <c r="V499" s="1" t="s">
        <v>1723</v>
      </c>
      <c r="W499" s="1" t="s">
        <v>1723</v>
      </c>
      <c r="X499" s="1" t="s">
        <v>1723</v>
      </c>
      <c r="Y499" s="1" t="s">
        <v>404</v>
      </c>
    </row>
    <row r="500" spans="1:25" x14ac:dyDescent="0.35">
      <c r="A500" s="1" t="s">
        <v>2215</v>
      </c>
      <c r="B500" s="37">
        <v>2016</v>
      </c>
      <c r="C500" s="1" t="s">
        <v>287</v>
      </c>
      <c r="D500" s="1" t="s">
        <v>1033</v>
      </c>
      <c r="E500" s="1" t="s">
        <v>1024</v>
      </c>
      <c r="F500" s="1" t="s">
        <v>1021</v>
      </c>
      <c r="G500" s="1" t="s">
        <v>261</v>
      </c>
      <c r="H500" s="1" t="s">
        <v>301</v>
      </c>
      <c r="I500" s="1" t="s">
        <v>375</v>
      </c>
      <c r="J500" s="1" t="s">
        <v>303</v>
      </c>
      <c r="K500" s="2">
        <v>19.05</v>
      </c>
      <c r="L500" s="1" t="s">
        <v>1710</v>
      </c>
      <c r="M500" s="2">
        <v>105</v>
      </c>
      <c r="N500" s="1">
        <v>5.51</v>
      </c>
      <c r="O500" s="1" t="s">
        <v>1025</v>
      </c>
      <c r="P500" s="1" t="s">
        <v>1712</v>
      </c>
      <c r="Q500" s="1" t="s">
        <v>257</v>
      </c>
      <c r="R500" s="1" t="s">
        <v>277</v>
      </c>
      <c r="S500" s="1" t="s">
        <v>1723</v>
      </c>
      <c r="T500" s="1" t="s">
        <v>1723</v>
      </c>
      <c r="U500" s="1" t="s">
        <v>1723</v>
      </c>
      <c r="V500" s="1" t="s">
        <v>1723</v>
      </c>
      <c r="W500" s="1" t="s">
        <v>1723</v>
      </c>
      <c r="X500" s="1" t="s">
        <v>1723</v>
      </c>
      <c r="Y500" s="1" t="s">
        <v>404</v>
      </c>
    </row>
    <row r="501" spans="1:25" x14ac:dyDescent="0.35">
      <c r="A501" s="1" t="s">
        <v>2216</v>
      </c>
      <c r="B501" s="37">
        <v>2015</v>
      </c>
      <c r="C501" s="1" t="s">
        <v>287</v>
      </c>
      <c r="D501" s="1" t="s">
        <v>1034</v>
      </c>
      <c r="E501" s="1" t="s">
        <v>1024</v>
      </c>
      <c r="F501" s="1" t="s">
        <v>1021</v>
      </c>
      <c r="G501" s="1" t="s">
        <v>261</v>
      </c>
      <c r="H501" s="1" t="s">
        <v>1022</v>
      </c>
      <c r="I501" s="1" t="s">
        <v>1715</v>
      </c>
      <c r="J501" s="1" t="s">
        <v>303</v>
      </c>
      <c r="K501" s="2">
        <v>17.239999999999998</v>
      </c>
      <c r="L501" s="1" t="s">
        <v>1710</v>
      </c>
      <c r="M501" s="2">
        <v>82</v>
      </c>
      <c r="N501" s="1">
        <v>4.76</v>
      </c>
      <c r="O501" s="1" t="s">
        <v>1025</v>
      </c>
      <c r="P501" s="1" t="s">
        <v>1712</v>
      </c>
      <c r="Q501" s="1" t="s">
        <v>257</v>
      </c>
      <c r="R501" s="1" t="s">
        <v>277</v>
      </c>
      <c r="S501" s="1" t="s">
        <v>1723</v>
      </c>
      <c r="T501" s="1" t="s">
        <v>1723</v>
      </c>
      <c r="U501" s="1" t="s">
        <v>1723</v>
      </c>
      <c r="V501" s="1" t="s">
        <v>1723</v>
      </c>
      <c r="W501" s="1" t="s">
        <v>1723</v>
      </c>
      <c r="X501" s="1" t="s">
        <v>1723</v>
      </c>
      <c r="Y501" s="1" t="s">
        <v>404</v>
      </c>
    </row>
    <row r="502" spans="1:25" x14ac:dyDescent="0.35">
      <c r="A502" s="1" t="s">
        <v>2217</v>
      </c>
      <c r="B502" s="37">
        <v>2016</v>
      </c>
      <c r="C502" s="1" t="s">
        <v>287</v>
      </c>
      <c r="D502" s="1" t="s">
        <v>1034</v>
      </c>
      <c r="E502" s="1" t="s">
        <v>1024</v>
      </c>
      <c r="F502" s="1" t="s">
        <v>1021</v>
      </c>
      <c r="G502" s="1" t="s">
        <v>261</v>
      </c>
      <c r="H502" s="1" t="s">
        <v>301</v>
      </c>
      <c r="I502" s="1" t="s">
        <v>375</v>
      </c>
      <c r="J502" s="1" t="s">
        <v>303</v>
      </c>
      <c r="K502" s="2">
        <v>17.239999999999998</v>
      </c>
      <c r="L502" s="1" t="s">
        <v>1710</v>
      </c>
      <c r="M502" s="2">
        <v>82</v>
      </c>
      <c r="N502" s="1">
        <v>4.76</v>
      </c>
      <c r="O502" s="1" t="s">
        <v>1025</v>
      </c>
      <c r="P502" s="1" t="s">
        <v>1712</v>
      </c>
      <c r="Q502" s="1" t="s">
        <v>257</v>
      </c>
      <c r="R502" s="1" t="s">
        <v>277</v>
      </c>
      <c r="S502" s="1" t="s">
        <v>1723</v>
      </c>
      <c r="T502" s="1" t="s">
        <v>1723</v>
      </c>
      <c r="U502" s="1" t="s">
        <v>1723</v>
      </c>
      <c r="V502" s="1" t="s">
        <v>1723</v>
      </c>
      <c r="W502" s="1" t="s">
        <v>1723</v>
      </c>
      <c r="X502" s="1" t="s">
        <v>1723</v>
      </c>
      <c r="Y502" s="1" t="s">
        <v>404</v>
      </c>
    </row>
    <row r="503" spans="1:25" x14ac:dyDescent="0.35">
      <c r="A503" s="1" t="s">
        <v>2218</v>
      </c>
      <c r="B503" s="37">
        <v>2015</v>
      </c>
      <c r="C503" s="1" t="s">
        <v>287</v>
      </c>
      <c r="D503" s="1" t="s">
        <v>1035</v>
      </c>
      <c r="E503" s="1" t="s">
        <v>1024</v>
      </c>
      <c r="F503" s="1" t="s">
        <v>1021</v>
      </c>
      <c r="G503" s="1" t="s">
        <v>261</v>
      </c>
      <c r="H503" s="1" t="s">
        <v>1022</v>
      </c>
      <c r="I503" s="1" t="s">
        <v>1715</v>
      </c>
      <c r="J503" s="1" t="s">
        <v>303</v>
      </c>
      <c r="K503" s="2">
        <v>7.71</v>
      </c>
      <c r="L503" s="1" t="s">
        <v>1710</v>
      </c>
      <c r="M503" s="2">
        <v>48</v>
      </c>
      <c r="N503" s="1">
        <v>6.23</v>
      </c>
      <c r="O503" s="1" t="s">
        <v>1025</v>
      </c>
      <c r="P503" s="1" t="s">
        <v>1712</v>
      </c>
      <c r="Q503" s="1" t="s">
        <v>257</v>
      </c>
      <c r="R503" s="1" t="s">
        <v>277</v>
      </c>
      <c r="S503" s="1" t="s">
        <v>1723</v>
      </c>
      <c r="T503" s="1" t="s">
        <v>1723</v>
      </c>
      <c r="U503" s="1" t="s">
        <v>1723</v>
      </c>
      <c r="V503" s="1" t="s">
        <v>1723</v>
      </c>
      <c r="W503" s="1" t="s">
        <v>1723</v>
      </c>
      <c r="X503" s="1" t="s">
        <v>1723</v>
      </c>
      <c r="Y503" s="1" t="s">
        <v>404</v>
      </c>
    </row>
    <row r="504" spans="1:25" x14ac:dyDescent="0.35">
      <c r="A504" s="1" t="s">
        <v>2219</v>
      </c>
      <c r="B504" s="37">
        <v>2016</v>
      </c>
      <c r="C504" s="1" t="s">
        <v>287</v>
      </c>
      <c r="D504" s="1" t="s">
        <v>1036</v>
      </c>
      <c r="E504" s="1" t="s">
        <v>1024</v>
      </c>
      <c r="F504" s="1" t="s">
        <v>1021</v>
      </c>
      <c r="G504" s="1" t="s">
        <v>261</v>
      </c>
      <c r="H504" s="1" t="s">
        <v>301</v>
      </c>
      <c r="I504" s="1" t="s">
        <v>375</v>
      </c>
      <c r="J504" s="1" t="s">
        <v>303</v>
      </c>
      <c r="K504" s="2">
        <v>7.71</v>
      </c>
      <c r="L504" s="1" t="s">
        <v>1710</v>
      </c>
      <c r="M504" s="2">
        <v>48</v>
      </c>
      <c r="N504" s="1">
        <v>6.23</v>
      </c>
      <c r="O504" s="1" t="s">
        <v>1025</v>
      </c>
      <c r="P504" s="1" t="s">
        <v>1712</v>
      </c>
      <c r="Q504" s="1" t="s">
        <v>257</v>
      </c>
      <c r="R504" s="1" t="s">
        <v>277</v>
      </c>
      <c r="S504" s="1" t="s">
        <v>1723</v>
      </c>
      <c r="T504" s="1" t="s">
        <v>1723</v>
      </c>
      <c r="U504" s="1" t="s">
        <v>1723</v>
      </c>
      <c r="V504" s="1" t="s">
        <v>1723</v>
      </c>
      <c r="W504" s="1" t="s">
        <v>1723</v>
      </c>
      <c r="X504" s="1" t="s">
        <v>1723</v>
      </c>
      <c r="Y504" s="1" t="s">
        <v>404</v>
      </c>
    </row>
    <row r="505" spans="1:25" x14ac:dyDescent="0.35">
      <c r="A505" s="1" t="s">
        <v>2220</v>
      </c>
      <c r="B505" s="37">
        <v>2015</v>
      </c>
      <c r="C505" s="1" t="s">
        <v>287</v>
      </c>
      <c r="D505" s="1" t="s">
        <v>1037</v>
      </c>
      <c r="E505" s="1" t="s">
        <v>1024</v>
      </c>
      <c r="F505" s="1" t="s">
        <v>1021</v>
      </c>
      <c r="G505" s="1" t="s">
        <v>261</v>
      </c>
      <c r="H505" s="1" t="s">
        <v>1022</v>
      </c>
      <c r="I505" s="1" t="s">
        <v>1715</v>
      </c>
      <c r="J505" s="1" t="s">
        <v>303</v>
      </c>
      <c r="K505" s="2">
        <v>24.95</v>
      </c>
      <c r="L505" s="1" t="s">
        <v>1710</v>
      </c>
      <c r="M505" s="2">
        <v>72</v>
      </c>
      <c r="N505" s="1">
        <v>2.89</v>
      </c>
      <c r="O505" s="1" t="s">
        <v>1025</v>
      </c>
      <c r="P505" s="1" t="s">
        <v>1712</v>
      </c>
      <c r="Q505" s="1" t="s">
        <v>257</v>
      </c>
      <c r="R505" s="1" t="s">
        <v>277</v>
      </c>
      <c r="S505" s="1" t="s">
        <v>1723</v>
      </c>
      <c r="T505" s="1" t="s">
        <v>1723</v>
      </c>
      <c r="U505" s="1" t="s">
        <v>1723</v>
      </c>
      <c r="V505" s="1" t="s">
        <v>1723</v>
      </c>
      <c r="W505" s="1" t="s">
        <v>1723</v>
      </c>
      <c r="X505" s="1" t="s">
        <v>1723</v>
      </c>
      <c r="Y505" s="1" t="s">
        <v>404</v>
      </c>
    </row>
    <row r="506" spans="1:25" x14ac:dyDescent="0.35">
      <c r="A506" s="1" t="s">
        <v>2221</v>
      </c>
      <c r="B506" s="37">
        <v>2016</v>
      </c>
      <c r="C506" s="1" t="s">
        <v>287</v>
      </c>
      <c r="D506" s="1" t="s">
        <v>1037</v>
      </c>
      <c r="E506" s="1" t="s">
        <v>1024</v>
      </c>
      <c r="F506" s="1" t="s">
        <v>1021</v>
      </c>
      <c r="G506" s="1" t="s">
        <v>261</v>
      </c>
      <c r="H506" s="1" t="s">
        <v>301</v>
      </c>
      <c r="I506" s="1" t="s">
        <v>375</v>
      </c>
      <c r="J506" s="1" t="s">
        <v>303</v>
      </c>
      <c r="K506" s="2">
        <v>24.95</v>
      </c>
      <c r="L506" s="1" t="s">
        <v>1710</v>
      </c>
      <c r="M506" s="2">
        <v>72</v>
      </c>
      <c r="N506" s="1">
        <v>2.89</v>
      </c>
      <c r="O506" s="1" t="s">
        <v>1025</v>
      </c>
      <c r="P506" s="1" t="s">
        <v>1712</v>
      </c>
      <c r="Q506" s="1" t="s">
        <v>257</v>
      </c>
      <c r="R506" s="1" t="s">
        <v>277</v>
      </c>
      <c r="S506" s="1" t="s">
        <v>1723</v>
      </c>
      <c r="T506" s="1" t="s">
        <v>1723</v>
      </c>
      <c r="U506" s="1" t="s">
        <v>1723</v>
      </c>
      <c r="V506" s="1" t="s">
        <v>1723</v>
      </c>
      <c r="W506" s="1" t="s">
        <v>1723</v>
      </c>
      <c r="X506" s="1" t="s">
        <v>1723</v>
      </c>
      <c r="Y506" s="1" t="s">
        <v>404</v>
      </c>
    </row>
    <row r="507" spans="1:25" x14ac:dyDescent="0.35">
      <c r="A507" s="1" t="s">
        <v>2222</v>
      </c>
      <c r="B507" s="37">
        <v>2016</v>
      </c>
      <c r="C507" s="1" t="s">
        <v>287</v>
      </c>
      <c r="D507" s="1" t="s">
        <v>1038</v>
      </c>
      <c r="E507" s="1" t="s">
        <v>1024</v>
      </c>
      <c r="F507" s="1" t="s">
        <v>1021</v>
      </c>
      <c r="G507" s="1" t="s">
        <v>261</v>
      </c>
      <c r="H507" s="1" t="s">
        <v>301</v>
      </c>
      <c r="I507" s="1" t="s">
        <v>375</v>
      </c>
      <c r="J507" s="1" t="s">
        <v>303</v>
      </c>
      <c r="K507" s="2">
        <v>34.93</v>
      </c>
      <c r="L507" s="1" t="s">
        <v>1710</v>
      </c>
      <c r="M507" s="2">
        <v>102</v>
      </c>
      <c r="N507" s="1">
        <v>2.92</v>
      </c>
      <c r="O507" s="1" t="s">
        <v>1025</v>
      </c>
      <c r="P507" s="1" t="s">
        <v>1712</v>
      </c>
      <c r="Q507" s="1" t="s">
        <v>257</v>
      </c>
      <c r="R507" s="1" t="s">
        <v>277</v>
      </c>
      <c r="S507" s="1" t="s">
        <v>1723</v>
      </c>
      <c r="T507" s="1" t="s">
        <v>1723</v>
      </c>
      <c r="U507" s="1" t="s">
        <v>1723</v>
      </c>
      <c r="V507" s="1" t="s">
        <v>1723</v>
      </c>
      <c r="W507" s="1" t="s">
        <v>1723</v>
      </c>
      <c r="X507" s="1" t="s">
        <v>1723</v>
      </c>
      <c r="Y507" s="1" t="s">
        <v>404</v>
      </c>
    </row>
    <row r="508" spans="1:25" x14ac:dyDescent="0.35">
      <c r="A508" s="1" t="s">
        <v>2223</v>
      </c>
      <c r="B508" s="37">
        <v>2016</v>
      </c>
      <c r="C508" s="1" t="s">
        <v>287</v>
      </c>
      <c r="D508" s="1" t="s">
        <v>1039</v>
      </c>
      <c r="E508" s="1" t="s">
        <v>1027</v>
      </c>
      <c r="F508" s="1" t="s">
        <v>1021</v>
      </c>
      <c r="G508" s="1" t="s">
        <v>261</v>
      </c>
      <c r="H508" s="1" t="s">
        <v>301</v>
      </c>
      <c r="I508" s="1" t="s">
        <v>375</v>
      </c>
      <c r="J508" s="1" t="s">
        <v>303</v>
      </c>
      <c r="K508" s="2">
        <v>99.5</v>
      </c>
      <c r="L508" s="1" t="s">
        <v>1710</v>
      </c>
      <c r="M508" s="2">
        <v>76</v>
      </c>
      <c r="N508" s="1">
        <v>0.76</v>
      </c>
      <c r="O508" s="1" t="s">
        <v>1025</v>
      </c>
      <c r="P508" s="1" t="s">
        <v>1712</v>
      </c>
      <c r="Q508" s="1" t="s">
        <v>257</v>
      </c>
      <c r="R508" s="1" t="s">
        <v>277</v>
      </c>
      <c r="S508" s="1" t="s">
        <v>1723</v>
      </c>
      <c r="T508" s="1" t="s">
        <v>1723</v>
      </c>
      <c r="U508" s="1" t="s">
        <v>1723</v>
      </c>
      <c r="V508" s="1" t="s">
        <v>1723</v>
      </c>
      <c r="W508" s="1" t="s">
        <v>1723</v>
      </c>
      <c r="X508" s="1" t="s">
        <v>1723</v>
      </c>
      <c r="Y508" s="1" t="s">
        <v>404</v>
      </c>
    </row>
    <row r="509" spans="1:25" x14ac:dyDescent="0.35">
      <c r="A509" s="1" t="s">
        <v>2224</v>
      </c>
      <c r="B509" s="37">
        <v>2014</v>
      </c>
      <c r="C509" s="1" t="s">
        <v>266</v>
      </c>
      <c r="D509" s="1" t="s">
        <v>1042</v>
      </c>
      <c r="E509" s="1" t="s">
        <v>1043</v>
      </c>
      <c r="F509" s="1" t="s">
        <v>1040</v>
      </c>
      <c r="G509" s="1" t="s">
        <v>383</v>
      </c>
      <c r="H509" s="1" t="s">
        <v>558</v>
      </c>
      <c r="I509" s="1" t="s">
        <v>1041</v>
      </c>
      <c r="J509" s="1" t="s">
        <v>283</v>
      </c>
      <c r="K509" s="2">
        <v>1.4</v>
      </c>
      <c r="L509" s="1" t="s">
        <v>1710</v>
      </c>
      <c r="M509" s="2">
        <v>4.7</v>
      </c>
      <c r="N509" s="1">
        <v>3.36</v>
      </c>
      <c r="O509" s="1" t="s">
        <v>354</v>
      </c>
      <c r="P509" s="1" t="s">
        <v>1712</v>
      </c>
      <c r="Q509" s="1" t="s">
        <v>257</v>
      </c>
      <c r="R509" s="1" t="s">
        <v>265</v>
      </c>
      <c r="S509" s="1" t="s">
        <v>287</v>
      </c>
      <c r="T509" s="5">
        <v>0.1923</v>
      </c>
      <c r="U509" s="5">
        <v>2.9899999999999999E-2</v>
      </c>
      <c r="V509" s="5">
        <v>0.77780000000000005</v>
      </c>
      <c r="W509" s="5">
        <v>1.7100000000000001E-2</v>
      </c>
      <c r="X509" s="5">
        <v>1.0699999999999999E-2</v>
      </c>
      <c r="Y509" s="1" t="s">
        <v>404</v>
      </c>
    </row>
    <row r="510" spans="1:25" x14ac:dyDescent="0.35">
      <c r="A510" s="1" t="s">
        <v>2225</v>
      </c>
      <c r="B510" s="37">
        <v>2015</v>
      </c>
      <c r="C510" s="1" t="s">
        <v>266</v>
      </c>
      <c r="D510" s="1" t="s">
        <v>1042</v>
      </c>
      <c r="E510" s="1" t="s">
        <v>1043</v>
      </c>
      <c r="F510" s="1" t="s">
        <v>1040</v>
      </c>
      <c r="G510" s="1" t="s">
        <v>383</v>
      </c>
      <c r="H510" s="1" t="s">
        <v>558</v>
      </c>
      <c r="I510" s="1" t="s">
        <v>1715</v>
      </c>
      <c r="J510" s="1" t="s">
        <v>283</v>
      </c>
      <c r="K510" s="2">
        <v>1.4</v>
      </c>
      <c r="L510" s="1" t="s">
        <v>1710</v>
      </c>
      <c r="M510" s="2">
        <v>4.7</v>
      </c>
      <c r="N510" s="1">
        <v>3.36</v>
      </c>
      <c r="O510" s="1" t="s">
        <v>354</v>
      </c>
      <c r="P510" s="1" t="s">
        <v>1712</v>
      </c>
      <c r="Q510" s="1" t="s">
        <v>257</v>
      </c>
      <c r="R510" s="1" t="s">
        <v>265</v>
      </c>
      <c r="S510" s="1" t="s">
        <v>287</v>
      </c>
      <c r="T510" s="5">
        <v>0.1923</v>
      </c>
      <c r="U510" s="5">
        <v>2.9899999999999999E-2</v>
      </c>
      <c r="V510" s="5">
        <v>0.77780000000000005</v>
      </c>
      <c r="W510" s="5">
        <v>1.7100000000000001E-2</v>
      </c>
      <c r="X510" s="5">
        <v>1.0699999999999999E-2</v>
      </c>
      <c r="Y510" s="1" t="s">
        <v>404</v>
      </c>
    </row>
    <row r="511" spans="1:25" x14ac:dyDescent="0.35">
      <c r="A511" s="1" t="s">
        <v>2226</v>
      </c>
      <c r="B511" s="37">
        <v>2014</v>
      </c>
      <c r="C511" s="1" t="s">
        <v>266</v>
      </c>
      <c r="D511" s="1" t="s">
        <v>1044</v>
      </c>
      <c r="E511" s="1" t="s">
        <v>1045</v>
      </c>
      <c r="F511" s="1" t="s">
        <v>1040</v>
      </c>
      <c r="G511" s="1" t="s">
        <v>383</v>
      </c>
      <c r="H511" s="1" t="s">
        <v>558</v>
      </c>
      <c r="I511" s="1" t="s">
        <v>1041</v>
      </c>
      <c r="J511" s="1" t="s">
        <v>283</v>
      </c>
      <c r="K511" s="2">
        <v>1.1000000000000001</v>
      </c>
      <c r="L511" s="1" t="s">
        <v>1710</v>
      </c>
      <c r="M511" s="2">
        <v>57</v>
      </c>
      <c r="N511" s="1">
        <v>51.82</v>
      </c>
      <c r="O511" s="1" t="s">
        <v>1711</v>
      </c>
      <c r="P511" s="1" t="s">
        <v>1712</v>
      </c>
      <c r="Q511" s="1" t="s">
        <v>257</v>
      </c>
      <c r="R511" s="1" t="s">
        <v>265</v>
      </c>
      <c r="S511" s="1" t="s">
        <v>287</v>
      </c>
      <c r="T511" s="5">
        <v>0.1201</v>
      </c>
      <c r="U511" s="5">
        <v>3.7000000000000002E-3</v>
      </c>
      <c r="V511" s="5">
        <v>0.87619999999999998</v>
      </c>
      <c r="W511" s="5">
        <v>1.4E-3</v>
      </c>
      <c r="X511" s="5">
        <v>1.8E-3</v>
      </c>
      <c r="Y511" s="1" t="s">
        <v>404</v>
      </c>
    </row>
    <row r="512" spans="1:25" x14ac:dyDescent="0.35">
      <c r="A512" s="1" t="s">
        <v>2227</v>
      </c>
      <c r="B512" s="37">
        <v>2015</v>
      </c>
      <c r="C512" s="1" t="s">
        <v>266</v>
      </c>
      <c r="D512" s="1" t="s">
        <v>1044</v>
      </c>
      <c r="E512" s="1" t="s">
        <v>1045</v>
      </c>
      <c r="F512" s="1" t="s">
        <v>1040</v>
      </c>
      <c r="G512" s="1" t="s">
        <v>383</v>
      </c>
      <c r="H512" s="1" t="s">
        <v>558</v>
      </c>
      <c r="I512" s="1" t="s">
        <v>1715</v>
      </c>
      <c r="J512" s="1" t="s">
        <v>283</v>
      </c>
      <c r="K512" s="2">
        <v>1.1000000000000001</v>
      </c>
      <c r="L512" s="1" t="s">
        <v>1710</v>
      </c>
      <c r="M512" s="2">
        <v>57</v>
      </c>
      <c r="N512" s="1">
        <v>51.82</v>
      </c>
      <c r="O512" s="1" t="s">
        <v>1711</v>
      </c>
      <c r="P512" s="1" t="s">
        <v>1712</v>
      </c>
      <c r="Q512" s="1" t="s">
        <v>257</v>
      </c>
      <c r="R512" s="1" t="s">
        <v>265</v>
      </c>
      <c r="S512" s="1" t="s">
        <v>287</v>
      </c>
      <c r="T512" s="5">
        <v>0.1186</v>
      </c>
      <c r="U512" s="5">
        <v>3.7000000000000002E-3</v>
      </c>
      <c r="V512" s="5">
        <v>0.87780000000000002</v>
      </c>
      <c r="W512" s="5">
        <v>1.41E-2</v>
      </c>
      <c r="X512" s="5">
        <v>1.6999999999999999E-3</v>
      </c>
      <c r="Y512" s="1" t="s">
        <v>404</v>
      </c>
    </row>
    <row r="513" spans="1:25" x14ac:dyDescent="0.35">
      <c r="A513" s="1" t="s">
        <v>2228</v>
      </c>
      <c r="B513" s="37">
        <v>2014</v>
      </c>
      <c r="C513" s="1" t="s">
        <v>266</v>
      </c>
      <c r="D513" s="1" t="s">
        <v>1046</v>
      </c>
      <c r="E513" s="1" t="s">
        <v>1045</v>
      </c>
      <c r="F513" s="1" t="s">
        <v>1040</v>
      </c>
      <c r="G513" s="1" t="s">
        <v>383</v>
      </c>
      <c r="H513" s="1" t="s">
        <v>558</v>
      </c>
      <c r="I513" s="1" t="s">
        <v>1041</v>
      </c>
      <c r="J513" s="1" t="s">
        <v>283</v>
      </c>
      <c r="K513" s="2">
        <v>1.2</v>
      </c>
      <c r="L513" s="1" t="s">
        <v>1710</v>
      </c>
      <c r="M513" s="2">
        <v>33</v>
      </c>
      <c r="N513" s="1">
        <v>27.5</v>
      </c>
      <c r="O513" s="1" t="s">
        <v>1711</v>
      </c>
      <c r="P513" s="1" t="s">
        <v>1712</v>
      </c>
      <c r="Q513" s="1" t="s">
        <v>257</v>
      </c>
      <c r="R513" s="1" t="s">
        <v>265</v>
      </c>
      <c r="S513" s="1" t="s">
        <v>287</v>
      </c>
      <c r="T513" s="5">
        <v>6.88E-2</v>
      </c>
      <c r="U513" s="5">
        <v>1.0699999999999999E-2</v>
      </c>
      <c r="V513" s="5">
        <v>0.92049999999999998</v>
      </c>
      <c r="W513" s="5">
        <v>3.0999999999999999E-3</v>
      </c>
      <c r="X513" s="5">
        <v>3.0999999999999999E-3</v>
      </c>
      <c r="Y513" s="1" t="s">
        <v>404</v>
      </c>
    </row>
    <row r="514" spans="1:25" x14ac:dyDescent="0.35">
      <c r="A514" s="1" t="s">
        <v>2229</v>
      </c>
      <c r="B514" s="37">
        <v>2015</v>
      </c>
      <c r="C514" s="1" t="s">
        <v>266</v>
      </c>
      <c r="D514" s="1" t="s">
        <v>1046</v>
      </c>
      <c r="E514" s="1" t="s">
        <v>1045</v>
      </c>
      <c r="F514" s="1" t="s">
        <v>1040</v>
      </c>
      <c r="G514" s="1" t="s">
        <v>383</v>
      </c>
      <c r="H514" s="1" t="s">
        <v>558</v>
      </c>
      <c r="I514" s="1" t="s">
        <v>1715</v>
      </c>
      <c r="J514" s="1" t="s">
        <v>283</v>
      </c>
      <c r="K514" s="2">
        <v>1.2</v>
      </c>
      <c r="L514" s="1" t="s">
        <v>1710</v>
      </c>
      <c r="M514" s="2">
        <v>33</v>
      </c>
      <c r="N514" s="1">
        <v>27.5</v>
      </c>
      <c r="O514" s="1" t="s">
        <v>1711</v>
      </c>
      <c r="P514" s="1" t="s">
        <v>1712</v>
      </c>
      <c r="Q514" s="1" t="s">
        <v>257</v>
      </c>
      <c r="R514" s="1" t="s">
        <v>265</v>
      </c>
      <c r="S514" s="1" t="s">
        <v>287</v>
      </c>
      <c r="T514" s="5">
        <v>6.88E-2</v>
      </c>
      <c r="U514" s="5">
        <v>1.0699999999999999E-2</v>
      </c>
      <c r="V514" s="5">
        <v>0.92049999999999998</v>
      </c>
      <c r="W514" s="5">
        <v>3.0999999999999999E-3</v>
      </c>
      <c r="X514" s="5">
        <v>3.0999999999999999E-3</v>
      </c>
      <c r="Y514" s="1" t="s">
        <v>404</v>
      </c>
    </row>
    <row r="515" spans="1:25" x14ac:dyDescent="0.35">
      <c r="A515" s="1" t="s">
        <v>2230</v>
      </c>
      <c r="B515" s="37">
        <v>2014</v>
      </c>
      <c r="C515" s="1" t="s">
        <v>266</v>
      </c>
      <c r="D515" s="1" t="s">
        <v>1047</v>
      </c>
      <c r="E515" s="1" t="s">
        <v>1048</v>
      </c>
      <c r="F515" s="1" t="s">
        <v>1040</v>
      </c>
      <c r="G515" s="1" t="s">
        <v>383</v>
      </c>
      <c r="H515" s="1" t="s">
        <v>558</v>
      </c>
      <c r="I515" s="1" t="s">
        <v>1041</v>
      </c>
      <c r="J515" s="1" t="s">
        <v>283</v>
      </c>
      <c r="K515" s="2">
        <v>1.7</v>
      </c>
      <c r="L515" s="1" t="s">
        <v>1710</v>
      </c>
      <c r="M515" s="2">
        <v>88</v>
      </c>
      <c r="N515" s="1">
        <v>51.76</v>
      </c>
      <c r="O515" s="1" t="s">
        <v>1711</v>
      </c>
      <c r="P515" s="1" t="s">
        <v>1712</v>
      </c>
      <c r="Q515" s="1" t="s">
        <v>257</v>
      </c>
      <c r="R515" s="1" t="s">
        <v>265</v>
      </c>
      <c r="S515" s="1" t="s">
        <v>287</v>
      </c>
      <c r="T515" s="5">
        <v>0.1123</v>
      </c>
      <c r="U515" s="5">
        <v>5.0000000000000001E-4</v>
      </c>
      <c r="V515" s="5">
        <v>0.88719999999999999</v>
      </c>
      <c r="W515" s="5">
        <v>1.2800000000000001E-2</v>
      </c>
      <c r="X515" s="5">
        <v>2.7000000000000001E-3</v>
      </c>
      <c r="Y515" s="1" t="s">
        <v>404</v>
      </c>
    </row>
    <row r="516" spans="1:25" x14ac:dyDescent="0.35">
      <c r="A516" s="1" t="s">
        <v>2231</v>
      </c>
      <c r="B516" s="37">
        <v>2015</v>
      </c>
      <c r="C516" s="1" t="s">
        <v>266</v>
      </c>
      <c r="D516" s="1" t="s">
        <v>1047</v>
      </c>
      <c r="E516" s="1" t="s">
        <v>1048</v>
      </c>
      <c r="F516" s="1" t="s">
        <v>1040</v>
      </c>
      <c r="G516" s="1" t="s">
        <v>383</v>
      </c>
      <c r="H516" s="1" t="s">
        <v>558</v>
      </c>
      <c r="I516" s="1" t="s">
        <v>1715</v>
      </c>
      <c r="J516" s="1" t="s">
        <v>283</v>
      </c>
      <c r="K516" s="2">
        <v>1.7</v>
      </c>
      <c r="L516" s="1" t="s">
        <v>1710</v>
      </c>
      <c r="M516" s="2">
        <v>88</v>
      </c>
      <c r="N516" s="1">
        <v>51.76</v>
      </c>
      <c r="O516" s="1" t="s">
        <v>1711</v>
      </c>
      <c r="P516" s="1" t="s">
        <v>1712</v>
      </c>
      <c r="Q516" s="1" t="s">
        <v>257</v>
      </c>
      <c r="R516" s="1" t="s">
        <v>265</v>
      </c>
      <c r="S516" s="1" t="s">
        <v>287</v>
      </c>
      <c r="T516" s="5">
        <v>0.1123</v>
      </c>
      <c r="U516" s="5">
        <v>5.0000000000000001E-4</v>
      </c>
      <c r="V516" s="5">
        <v>0.88719999999999999</v>
      </c>
      <c r="W516" s="5">
        <v>1.2800000000000001E-2</v>
      </c>
      <c r="X516" s="5">
        <v>2.7000000000000001E-3</v>
      </c>
      <c r="Y516" s="1" t="s">
        <v>404</v>
      </c>
    </row>
    <row r="517" spans="1:25" x14ac:dyDescent="0.35">
      <c r="A517" s="1" t="s">
        <v>2232</v>
      </c>
      <c r="B517" s="37">
        <v>2014</v>
      </c>
      <c r="C517" s="1" t="s">
        <v>287</v>
      </c>
      <c r="D517" s="1" t="s">
        <v>1050</v>
      </c>
      <c r="E517" s="1" t="s">
        <v>1051</v>
      </c>
      <c r="F517" s="1" t="s">
        <v>1049</v>
      </c>
      <c r="G517" s="1" t="s">
        <v>261</v>
      </c>
      <c r="H517" s="1" t="s">
        <v>291</v>
      </c>
      <c r="I517" s="1" t="s">
        <v>292</v>
      </c>
      <c r="J517" s="1" t="s">
        <v>292</v>
      </c>
      <c r="K517" s="2">
        <v>1000</v>
      </c>
      <c r="L517" s="1" t="s">
        <v>1722</v>
      </c>
      <c r="M517" s="2">
        <v>2280</v>
      </c>
      <c r="N517" s="1">
        <v>2.2799999999999998</v>
      </c>
      <c r="O517" s="1" t="s">
        <v>354</v>
      </c>
      <c r="P517" s="1" t="s">
        <v>1712</v>
      </c>
      <c r="Q517" s="1" t="s">
        <v>257</v>
      </c>
      <c r="R517" s="1" t="s">
        <v>265</v>
      </c>
      <c r="S517" s="1" t="s">
        <v>1723</v>
      </c>
      <c r="T517" s="1" t="s">
        <v>1723</v>
      </c>
      <c r="U517" s="1" t="s">
        <v>1723</v>
      </c>
      <c r="V517" s="1" t="s">
        <v>1723</v>
      </c>
      <c r="W517" s="1" t="s">
        <v>1723</v>
      </c>
      <c r="X517" s="1" t="s">
        <v>1723</v>
      </c>
      <c r="Y517" s="1" t="s">
        <v>404</v>
      </c>
    </row>
    <row r="518" spans="1:25" x14ac:dyDescent="0.35">
      <c r="A518" s="1" t="s">
        <v>2233</v>
      </c>
      <c r="B518" s="37">
        <v>2014</v>
      </c>
      <c r="C518" s="1" t="s">
        <v>266</v>
      </c>
      <c r="D518" s="1" t="s">
        <v>1053</v>
      </c>
      <c r="E518" s="1" t="s">
        <v>1054</v>
      </c>
      <c r="F518" s="1" t="s">
        <v>1052</v>
      </c>
      <c r="G518" s="1" t="s">
        <v>282</v>
      </c>
      <c r="H518" s="1" t="s">
        <v>280</v>
      </c>
      <c r="I518" s="1" t="s">
        <v>570</v>
      </c>
      <c r="J518" s="1" t="s">
        <v>283</v>
      </c>
      <c r="K518" s="2">
        <v>71</v>
      </c>
      <c r="L518" s="1" t="s">
        <v>1710</v>
      </c>
      <c r="M518" s="2">
        <v>39</v>
      </c>
      <c r="N518" s="1">
        <v>0.55000000000000004</v>
      </c>
      <c r="O518" s="1" t="s">
        <v>1055</v>
      </c>
      <c r="P518" s="5">
        <v>-0.09</v>
      </c>
      <c r="Q518" s="1" t="s">
        <v>2691</v>
      </c>
      <c r="R518" s="1" t="s">
        <v>355</v>
      </c>
      <c r="S518" s="1" t="s">
        <v>266</v>
      </c>
      <c r="T518" s="5">
        <v>0.5585</v>
      </c>
      <c r="U518" s="5">
        <v>0.21299999999999999</v>
      </c>
      <c r="V518" s="5">
        <v>0.2286</v>
      </c>
      <c r="W518" s="5">
        <v>3.3799999999999997E-2</v>
      </c>
      <c r="X518" s="5">
        <v>9.35E-2</v>
      </c>
      <c r="Y518" s="1" t="s">
        <v>404</v>
      </c>
    </row>
    <row r="519" spans="1:25" x14ac:dyDescent="0.35">
      <c r="A519" s="1" t="s">
        <v>2234</v>
      </c>
      <c r="B519" s="37">
        <v>2014</v>
      </c>
      <c r="C519" s="1" t="s">
        <v>266</v>
      </c>
      <c r="D519" s="1" t="s">
        <v>1056</v>
      </c>
      <c r="E519" s="1" t="s">
        <v>1057</v>
      </c>
      <c r="F519" s="1" t="s">
        <v>1052</v>
      </c>
      <c r="G519" s="1" t="s">
        <v>282</v>
      </c>
      <c r="H519" s="1" t="s">
        <v>280</v>
      </c>
      <c r="I519" s="1" t="s">
        <v>570</v>
      </c>
      <c r="J519" s="1" t="s">
        <v>283</v>
      </c>
      <c r="K519" s="2">
        <v>30.98</v>
      </c>
      <c r="L519" s="1" t="s">
        <v>1710</v>
      </c>
      <c r="M519" s="2">
        <v>57</v>
      </c>
      <c r="N519" s="1">
        <v>1.84</v>
      </c>
      <c r="O519" s="1" t="s">
        <v>1055</v>
      </c>
      <c r="P519" s="5">
        <v>-0.05</v>
      </c>
      <c r="Q519" s="1" t="s">
        <v>2691</v>
      </c>
      <c r="R519" s="1" t="s">
        <v>355</v>
      </c>
      <c r="S519" s="1" t="s">
        <v>266</v>
      </c>
      <c r="T519" s="5">
        <v>0.56520000000000004</v>
      </c>
      <c r="U519" s="5">
        <v>0.2155</v>
      </c>
      <c r="V519" s="5">
        <v>0.21929999999999999</v>
      </c>
      <c r="W519" s="5">
        <v>2.2800000000000001E-2</v>
      </c>
      <c r="X519" s="5">
        <v>0.114</v>
      </c>
      <c r="Y519" s="1" t="s">
        <v>404</v>
      </c>
    </row>
    <row r="520" spans="1:25" x14ac:dyDescent="0.35">
      <c r="A520" s="1" t="s">
        <v>2235</v>
      </c>
      <c r="B520" s="37">
        <v>2014</v>
      </c>
      <c r="C520" s="1" t="s">
        <v>266</v>
      </c>
      <c r="D520" s="1" t="s">
        <v>1058</v>
      </c>
      <c r="E520" s="1" t="s">
        <v>2692</v>
      </c>
      <c r="F520" s="1" t="s">
        <v>1052</v>
      </c>
      <c r="G520" s="1" t="s">
        <v>282</v>
      </c>
      <c r="H520" s="1" t="s">
        <v>280</v>
      </c>
      <c r="I520" s="1" t="s">
        <v>570</v>
      </c>
      <c r="J520" s="1" t="s">
        <v>283</v>
      </c>
      <c r="K520" s="2">
        <v>0.55300000000000005</v>
      </c>
      <c r="L520" s="1" t="s">
        <v>1710</v>
      </c>
      <c r="M520" s="2">
        <v>13</v>
      </c>
      <c r="N520" s="1">
        <v>23.51</v>
      </c>
      <c r="O520" s="1" t="s">
        <v>1055</v>
      </c>
      <c r="P520" s="5">
        <v>0.02</v>
      </c>
      <c r="Q520" s="1" t="s">
        <v>2693</v>
      </c>
      <c r="R520" s="1" t="s">
        <v>355</v>
      </c>
      <c r="S520" s="1" t="s">
        <v>266</v>
      </c>
      <c r="T520" s="5">
        <v>0.6381</v>
      </c>
      <c r="U520" s="5">
        <v>0.24340000000000001</v>
      </c>
      <c r="V520" s="5">
        <v>0.11849999999999999</v>
      </c>
      <c r="W520" s="5">
        <v>8.8900000000000007E-2</v>
      </c>
      <c r="X520" s="5">
        <v>2.2200000000000001E-2</v>
      </c>
      <c r="Y520" s="1" t="s">
        <v>404</v>
      </c>
    </row>
    <row r="521" spans="1:25" x14ac:dyDescent="0.35">
      <c r="A521" s="1" t="s">
        <v>2236</v>
      </c>
      <c r="B521" s="37">
        <v>2014</v>
      </c>
      <c r="C521" s="1" t="s">
        <v>266</v>
      </c>
      <c r="D521" s="1" t="s">
        <v>1059</v>
      </c>
      <c r="E521" s="1" t="s">
        <v>1060</v>
      </c>
      <c r="F521" s="1" t="s">
        <v>1052</v>
      </c>
      <c r="G521" s="1" t="s">
        <v>282</v>
      </c>
      <c r="H521" s="1" t="s">
        <v>280</v>
      </c>
      <c r="I521" s="1" t="s">
        <v>570</v>
      </c>
      <c r="J521" s="1" t="s">
        <v>283</v>
      </c>
      <c r="K521" s="2">
        <v>1.53</v>
      </c>
      <c r="L521" s="1" t="s">
        <v>1710</v>
      </c>
      <c r="M521" s="2">
        <v>19</v>
      </c>
      <c r="N521" s="1">
        <v>12.42</v>
      </c>
      <c r="O521" s="1" t="s">
        <v>1055</v>
      </c>
      <c r="P521" s="5">
        <v>-0.03</v>
      </c>
      <c r="Q521" s="1" t="s">
        <v>1061</v>
      </c>
      <c r="R521" s="1" t="s">
        <v>355</v>
      </c>
      <c r="S521" s="1" t="s">
        <v>266</v>
      </c>
      <c r="T521" s="5">
        <v>0.57389999999999997</v>
      </c>
      <c r="U521" s="5">
        <v>0.21890000000000001</v>
      </c>
      <c r="V521" s="5">
        <v>0.20730000000000001</v>
      </c>
      <c r="W521" s="5">
        <v>0.18129999999999999</v>
      </c>
      <c r="X521" s="5">
        <v>2.07E-2</v>
      </c>
      <c r="Y521" s="1" t="s">
        <v>404</v>
      </c>
    </row>
    <row r="522" spans="1:25" x14ac:dyDescent="0.35">
      <c r="A522" s="1" t="s">
        <v>2237</v>
      </c>
      <c r="B522" s="37">
        <v>2013</v>
      </c>
      <c r="C522" s="1" t="s">
        <v>287</v>
      </c>
      <c r="D522" s="1" t="s">
        <v>1063</v>
      </c>
      <c r="E522" s="1" t="s">
        <v>1063</v>
      </c>
      <c r="F522" s="1" t="s">
        <v>1062</v>
      </c>
      <c r="G522" s="1" t="s">
        <v>261</v>
      </c>
      <c r="H522" s="1" t="s">
        <v>259</v>
      </c>
      <c r="I522" s="1" t="s">
        <v>260</v>
      </c>
      <c r="J522" s="1" t="s">
        <v>262</v>
      </c>
      <c r="K522" s="2">
        <v>1</v>
      </c>
      <c r="L522" s="1" t="s">
        <v>1722</v>
      </c>
      <c r="M522" s="2">
        <v>1.3</v>
      </c>
      <c r="N522" s="1">
        <v>1.3</v>
      </c>
      <c r="O522" s="1" t="s">
        <v>286</v>
      </c>
      <c r="P522" s="1" t="s">
        <v>1712</v>
      </c>
      <c r="Q522" s="1" t="s">
        <v>257</v>
      </c>
      <c r="R522" s="1" t="s">
        <v>265</v>
      </c>
      <c r="S522" s="1" t="s">
        <v>1723</v>
      </c>
      <c r="T522" s="1" t="s">
        <v>1723</v>
      </c>
      <c r="U522" s="1" t="s">
        <v>1723</v>
      </c>
      <c r="V522" s="1" t="s">
        <v>1723</v>
      </c>
      <c r="W522" s="1" t="s">
        <v>1723</v>
      </c>
      <c r="X522" s="1" t="s">
        <v>1723</v>
      </c>
      <c r="Y522" s="1" t="s">
        <v>404</v>
      </c>
    </row>
    <row r="523" spans="1:25" x14ac:dyDescent="0.35">
      <c r="A523" s="1" t="s">
        <v>2238</v>
      </c>
      <c r="B523" s="37">
        <v>2014</v>
      </c>
      <c r="C523" s="1" t="s">
        <v>287</v>
      </c>
      <c r="D523" s="1" t="s">
        <v>1064</v>
      </c>
      <c r="E523" s="1" t="s">
        <v>1063</v>
      </c>
      <c r="F523" s="1" t="s">
        <v>1062</v>
      </c>
      <c r="G523" s="1" t="s">
        <v>261</v>
      </c>
      <c r="H523" s="1" t="s">
        <v>259</v>
      </c>
      <c r="I523" s="1" t="s">
        <v>260</v>
      </c>
      <c r="J523" s="1" t="s">
        <v>262</v>
      </c>
      <c r="K523" s="2">
        <v>1</v>
      </c>
      <c r="L523" s="1" t="s">
        <v>1722</v>
      </c>
      <c r="M523" s="2">
        <v>1.3</v>
      </c>
      <c r="N523" s="1">
        <v>1.3</v>
      </c>
      <c r="O523" s="1" t="s">
        <v>286</v>
      </c>
      <c r="P523" s="1" t="s">
        <v>1712</v>
      </c>
      <c r="Q523" s="1" t="s">
        <v>257</v>
      </c>
      <c r="R523" s="1" t="s">
        <v>265</v>
      </c>
      <c r="S523" s="1" t="s">
        <v>1723</v>
      </c>
      <c r="T523" s="1" t="s">
        <v>1723</v>
      </c>
      <c r="U523" s="1" t="s">
        <v>1723</v>
      </c>
      <c r="V523" s="1" t="s">
        <v>1723</v>
      </c>
      <c r="W523" s="1" t="s">
        <v>1723</v>
      </c>
      <c r="X523" s="1" t="s">
        <v>1723</v>
      </c>
      <c r="Y523" s="1" t="s">
        <v>404</v>
      </c>
    </row>
    <row r="524" spans="1:25" x14ac:dyDescent="0.35">
      <c r="A524" s="1" t="s">
        <v>2239</v>
      </c>
      <c r="B524" s="37">
        <v>2013</v>
      </c>
      <c r="C524" s="1" t="s">
        <v>266</v>
      </c>
      <c r="D524" s="1" t="s">
        <v>2694</v>
      </c>
      <c r="E524" s="1" t="s">
        <v>2694</v>
      </c>
      <c r="F524" s="1" t="s">
        <v>1065</v>
      </c>
      <c r="G524" s="1" t="s">
        <v>383</v>
      </c>
      <c r="H524" s="1" t="s">
        <v>272</v>
      </c>
      <c r="I524" s="1" t="s">
        <v>1066</v>
      </c>
      <c r="J524" s="1" t="s">
        <v>274</v>
      </c>
      <c r="K524" s="2">
        <v>13</v>
      </c>
      <c r="L524" s="1" t="s">
        <v>1710</v>
      </c>
      <c r="M524" s="2">
        <v>31.33</v>
      </c>
      <c r="N524" s="1">
        <v>2.41</v>
      </c>
      <c r="O524" s="1" t="s">
        <v>305</v>
      </c>
      <c r="P524" s="5">
        <v>0.18360000000000001</v>
      </c>
      <c r="Q524" s="1" t="s">
        <v>2695</v>
      </c>
      <c r="R524" s="1" t="s">
        <v>362</v>
      </c>
      <c r="S524" s="1" t="s">
        <v>287</v>
      </c>
      <c r="T524" s="5">
        <v>0.39379999999999998</v>
      </c>
      <c r="U524" s="5">
        <v>0.56850000000000001</v>
      </c>
      <c r="V524" s="5">
        <v>3.7699999999999997E-2</v>
      </c>
      <c r="W524" s="5">
        <v>3.7699999999999997E-2</v>
      </c>
      <c r="X524" s="1" t="s">
        <v>1713</v>
      </c>
      <c r="Y524" s="1" t="s">
        <v>404</v>
      </c>
    </row>
    <row r="525" spans="1:25" x14ac:dyDescent="0.35">
      <c r="A525" s="1" t="s">
        <v>2240</v>
      </c>
      <c r="B525" s="37">
        <v>2014</v>
      </c>
      <c r="C525" s="1" t="s">
        <v>266</v>
      </c>
      <c r="D525" s="1" t="s">
        <v>1067</v>
      </c>
      <c r="E525" s="1" t="s">
        <v>2696</v>
      </c>
      <c r="F525" s="1" t="s">
        <v>1065</v>
      </c>
      <c r="G525" s="1" t="s">
        <v>383</v>
      </c>
      <c r="H525" s="1" t="s">
        <v>272</v>
      </c>
      <c r="I525" s="1" t="s">
        <v>1066</v>
      </c>
      <c r="J525" s="1" t="s">
        <v>274</v>
      </c>
      <c r="K525" s="2">
        <v>13</v>
      </c>
      <c r="L525" s="1" t="s">
        <v>1710</v>
      </c>
      <c r="M525" s="2">
        <v>30.05</v>
      </c>
      <c r="N525" s="1">
        <v>2.31</v>
      </c>
      <c r="O525" s="1" t="s">
        <v>305</v>
      </c>
      <c r="P525" s="5">
        <v>-4.1000000000000002E-2</v>
      </c>
      <c r="Q525" s="1" t="s">
        <v>2697</v>
      </c>
      <c r="R525" s="1" t="s">
        <v>580</v>
      </c>
      <c r="S525" s="1" t="s">
        <v>287</v>
      </c>
      <c r="T525" s="5">
        <v>0.97640000000000005</v>
      </c>
      <c r="U525" s="5">
        <v>1.2999999999999999E-3</v>
      </c>
      <c r="V525" s="5">
        <v>2.2200000000000001E-2</v>
      </c>
      <c r="W525" s="5">
        <v>1.9900000000000001E-2</v>
      </c>
      <c r="X525" s="5">
        <v>2.3E-3</v>
      </c>
      <c r="Y525" s="1" t="s">
        <v>404</v>
      </c>
    </row>
    <row r="526" spans="1:25" x14ac:dyDescent="0.35">
      <c r="A526" s="1" t="s">
        <v>2241</v>
      </c>
      <c r="B526" s="37">
        <v>2013</v>
      </c>
      <c r="C526" s="1" t="s">
        <v>266</v>
      </c>
      <c r="D526" s="1" t="s">
        <v>2698</v>
      </c>
      <c r="E526" s="1" t="s">
        <v>2698</v>
      </c>
      <c r="F526" s="1" t="s">
        <v>1065</v>
      </c>
      <c r="G526" s="1" t="s">
        <v>383</v>
      </c>
      <c r="H526" s="1" t="s">
        <v>272</v>
      </c>
      <c r="I526" s="1" t="s">
        <v>1066</v>
      </c>
      <c r="J526" s="1" t="s">
        <v>274</v>
      </c>
      <c r="K526" s="2">
        <v>41</v>
      </c>
      <c r="L526" s="1" t="s">
        <v>1710</v>
      </c>
      <c r="M526" s="2">
        <v>94.08</v>
      </c>
      <c r="N526" s="1">
        <v>2.29</v>
      </c>
      <c r="O526" s="1" t="s">
        <v>305</v>
      </c>
      <c r="P526" s="5">
        <v>0.19089999999999999</v>
      </c>
      <c r="Q526" s="1" t="s">
        <v>2699</v>
      </c>
      <c r="R526" s="1" t="s">
        <v>362</v>
      </c>
      <c r="S526" s="1" t="s">
        <v>287</v>
      </c>
      <c r="T526" s="5">
        <v>0.45250000000000001</v>
      </c>
      <c r="U526" s="5">
        <v>0.46949999999999997</v>
      </c>
      <c r="V526" s="5">
        <v>7.8E-2</v>
      </c>
      <c r="W526" s="5">
        <v>7.8E-2</v>
      </c>
      <c r="X526" s="1" t="s">
        <v>1713</v>
      </c>
      <c r="Y526" s="1" t="s">
        <v>404</v>
      </c>
    </row>
    <row r="527" spans="1:25" x14ac:dyDescent="0.35">
      <c r="A527" s="1" t="s">
        <v>2242</v>
      </c>
      <c r="B527" s="37">
        <v>2013</v>
      </c>
      <c r="C527" s="1" t="s">
        <v>266</v>
      </c>
      <c r="D527" s="1" t="s">
        <v>1068</v>
      </c>
      <c r="E527" s="1" t="s">
        <v>1068</v>
      </c>
      <c r="F527" s="1" t="s">
        <v>1065</v>
      </c>
      <c r="G527" s="1" t="s">
        <v>383</v>
      </c>
      <c r="H527" s="1" t="s">
        <v>272</v>
      </c>
      <c r="I527" s="1" t="s">
        <v>1066</v>
      </c>
      <c r="J527" s="1" t="s">
        <v>274</v>
      </c>
      <c r="K527" s="2">
        <v>23</v>
      </c>
      <c r="L527" s="1" t="s">
        <v>1710</v>
      </c>
      <c r="M527" s="2">
        <v>44.27</v>
      </c>
      <c r="N527" s="1">
        <v>1.92</v>
      </c>
      <c r="O527" s="1" t="s">
        <v>305</v>
      </c>
      <c r="P527" s="5">
        <v>-3.7199999999999997E-2</v>
      </c>
      <c r="Q527" s="1" t="s">
        <v>1069</v>
      </c>
      <c r="R527" s="1" t="s">
        <v>355</v>
      </c>
      <c r="S527" s="1" t="s">
        <v>287</v>
      </c>
      <c r="T527" s="5">
        <v>0.72070000000000001</v>
      </c>
      <c r="U527" s="5">
        <v>0.17080000000000001</v>
      </c>
      <c r="V527" s="5">
        <v>0.1084</v>
      </c>
      <c r="W527" s="5">
        <v>0.1084</v>
      </c>
      <c r="X527" s="1" t="s">
        <v>1713</v>
      </c>
      <c r="Y527" s="1" t="s">
        <v>404</v>
      </c>
    </row>
    <row r="528" spans="1:25" x14ac:dyDescent="0.35">
      <c r="A528" s="1" t="s">
        <v>2243</v>
      </c>
      <c r="B528" s="37">
        <v>2014</v>
      </c>
      <c r="C528" s="1" t="s">
        <v>266</v>
      </c>
      <c r="D528" s="1" t="s">
        <v>1070</v>
      </c>
      <c r="E528" s="1" t="s">
        <v>1071</v>
      </c>
      <c r="F528" s="1" t="s">
        <v>1065</v>
      </c>
      <c r="G528" s="1" t="s">
        <v>383</v>
      </c>
      <c r="H528" s="1" t="s">
        <v>272</v>
      </c>
      <c r="I528" s="1" t="s">
        <v>1066</v>
      </c>
      <c r="J528" s="1" t="s">
        <v>274</v>
      </c>
      <c r="K528" s="2">
        <v>23</v>
      </c>
      <c r="L528" s="1" t="s">
        <v>1710</v>
      </c>
      <c r="M528" s="2">
        <v>33.44</v>
      </c>
      <c r="N528" s="1">
        <v>1.45</v>
      </c>
      <c r="O528" s="1" t="s">
        <v>305</v>
      </c>
      <c r="P528" s="5">
        <v>-0.2447</v>
      </c>
      <c r="Q528" s="1" t="s">
        <v>2700</v>
      </c>
      <c r="R528" s="1" t="s">
        <v>580</v>
      </c>
      <c r="S528" s="1" t="s">
        <v>287</v>
      </c>
      <c r="T528" s="5">
        <v>0.99480000000000002</v>
      </c>
      <c r="U528" s="5">
        <v>8.9999999999999998E-4</v>
      </c>
      <c r="V528" s="5">
        <v>4.3E-3</v>
      </c>
      <c r="W528" s="5">
        <v>2.0999999999999999E-3</v>
      </c>
      <c r="X528" s="5">
        <v>2.0999999999999999E-3</v>
      </c>
      <c r="Y528" s="1" t="s">
        <v>404</v>
      </c>
    </row>
    <row r="529" spans="1:25" x14ac:dyDescent="0.35">
      <c r="A529" s="1" t="s">
        <v>2244</v>
      </c>
      <c r="B529" s="37">
        <v>2014</v>
      </c>
      <c r="C529" s="1" t="s">
        <v>266</v>
      </c>
      <c r="D529" s="1" t="s">
        <v>1072</v>
      </c>
      <c r="E529" s="1" t="s">
        <v>1073</v>
      </c>
      <c r="F529" s="1" t="s">
        <v>1065</v>
      </c>
      <c r="G529" s="1" t="s">
        <v>383</v>
      </c>
      <c r="H529" s="1" t="s">
        <v>272</v>
      </c>
      <c r="I529" s="1" t="s">
        <v>1066</v>
      </c>
      <c r="J529" s="1" t="s">
        <v>274</v>
      </c>
      <c r="K529" s="2">
        <v>41</v>
      </c>
      <c r="L529" s="1" t="s">
        <v>1710</v>
      </c>
      <c r="M529" s="2">
        <v>62.63</v>
      </c>
      <c r="N529" s="1">
        <v>1.53</v>
      </c>
      <c r="O529" s="1" t="s">
        <v>305</v>
      </c>
      <c r="P529" s="5">
        <v>-0.33429999999999999</v>
      </c>
      <c r="Q529" s="1" t="s">
        <v>2700</v>
      </c>
      <c r="R529" s="1" t="s">
        <v>580</v>
      </c>
      <c r="S529" s="1" t="s">
        <v>287</v>
      </c>
      <c r="T529" s="5">
        <v>0.97850000000000004</v>
      </c>
      <c r="U529" s="5">
        <v>5.0000000000000001E-4</v>
      </c>
      <c r="V529" s="5">
        <v>2.1100000000000001E-2</v>
      </c>
      <c r="W529" s="5">
        <v>1.9900000000000001E-2</v>
      </c>
      <c r="X529" s="5">
        <v>1.1000000000000001E-3</v>
      </c>
      <c r="Y529" s="1" t="s">
        <v>404</v>
      </c>
    </row>
    <row r="530" spans="1:25" x14ac:dyDescent="0.35">
      <c r="A530" s="1" t="s">
        <v>2245</v>
      </c>
      <c r="B530" s="37">
        <v>2014</v>
      </c>
      <c r="C530" s="1" t="s">
        <v>266</v>
      </c>
      <c r="D530" s="1" t="s">
        <v>1074</v>
      </c>
      <c r="E530" s="1" t="s">
        <v>1075</v>
      </c>
      <c r="F530" s="1" t="s">
        <v>1065</v>
      </c>
      <c r="G530" s="1" t="s">
        <v>383</v>
      </c>
      <c r="H530" s="1" t="s">
        <v>272</v>
      </c>
      <c r="I530" s="1" t="s">
        <v>1066</v>
      </c>
      <c r="J530" s="1" t="s">
        <v>274</v>
      </c>
      <c r="K530" s="2">
        <v>7</v>
      </c>
      <c r="L530" s="1" t="s">
        <v>1710</v>
      </c>
      <c r="M530" s="2">
        <v>57.07</v>
      </c>
      <c r="N530" s="1">
        <v>8.15</v>
      </c>
      <c r="O530" s="1" t="s">
        <v>305</v>
      </c>
      <c r="P530" s="5">
        <v>-2.76E-2</v>
      </c>
      <c r="Q530" s="1" t="s">
        <v>2701</v>
      </c>
      <c r="R530" s="1" t="s">
        <v>355</v>
      </c>
      <c r="S530" s="1" t="s">
        <v>287</v>
      </c>
      <c r="T530" s="5">
        <v>0.98760000000000003</v>
      </c>
      <c r="U530" s="5">
        <v>2.0000000000000001E-4</v>
      </c>
      <c r="V530" s="5">
        <v>1.23E-2</v>
      </c>
      <c r="W530" s="5">
        <v>1.0999999999999999E-2</v>
      </c>
      <c r="X530" s="5">
        <v>1.1999999999999999E-3</v>
      </c>
      <c r="Y530" s="1" t="s">
        <v>404</v>
      </c>
    </row>
    <row r="531" spans="1:25" x14ac:dyDescent="0.35">
      <c r="A531" s="1" t="s">
        <v>2246</v>
      </c>
      <c r="B531" s="37">
        <v>2016</v>
      </c>
      <c r="C531" s="1" t="s">
        <v>287</v>
      </c>
      <c r="D531" s="1" t="s">
        <v>1077</v>
      </c>
      <c r="E531" s="1" t="s">
        <v>1078</v>
      </c>
      <c r="F531" s="1" t="s">
        <v>1076</v>
      </c>
      <c r="G531" s="1" t="s">
        <v>261</v>
      </c>
      <c r="H531" s="1" t="s">
        <v>259</v>
      </c>
      <c r="I531" s="1" t="s">
        <v>260</v>
      </c>
      <c r="J531" s="1" t="s">
        <v>262</v>
      </c>
      <c r="K531" s="2">
        <v>907.19</v>
      </c>
      <c r="L531" s="1" t="s">
        <v>1722</v>
      </c>
      <c r="M531" s="2">
        <v>187.161</v>
      </c>
      <c r="N531" s="1">
        <v>0.21</v>
      </c>
      <c r="O531" s="1" t="s">
        <v>354</v>
      </c>
      <c r="P531" s="1" t="s">
        <v>1712</v>
      </c>
      <c r="Q531" s="1" t="s">
        <v>257</v>
      </c>
      <c r="R531" s="1" t="s">
        <v>265</v>
      </c>
      <c r="S531" s="1" t="s">
        <v>1723</v>
      </c>
      <c r="T531" s="1" t="s">
        <v>1723</v>
      </c>
      <c r="U531" s="1" t="s">
        <v>1723</v>
      </c>
      <c r="V531" s="1" t="s">
        <v>1723</v>
      </c>
      <c r="W531" s="1" t="s">
        <v>1723</v>
      </c>
      <c r="X531" s="1" t="s">
        <v>1723</v>
      </c>
      <c r="Y531" s="1" t="s">
        <v>404</v>
      </c>
    </row>
    <row r="532" spans="1:25" x14ac:dyDescent="0.35">
      <c r="A532" s="1" t="s">
        <v>2247</v>
      </c>
      <c r="B532" s="37">
        <v>2013</v>
      </c>
      <c r="C532" s="1" t="s">
        <v>266</v>
      </c>
      <c r="D532" s="1" t="s">
        <v>1080</v>
      </c>
      <c r="E532" s="1" t="s">
        <v>1080</v>
      </c>
      <c r="F532" s="1" t="s">
        <v>1079</v>
      </c>
      <c r="G532" s="1" t="s">
        <v>261</v>
      </c>
      <c r="H532" s="1" t="s">
        <v>301</v>
      </c>
      <c r="I532" s="1" t="s">
        <v>302</v>
      </c>
      <c r="J532" s="1" t="s">
        <v>303</v>
      </c>
      <c r="K532" s="2">
        <v>0.26790666666666701</v>
      </c>
      <c r="L532" s="1" t="s">
        <v>1710</v>
      </c>
      <c r="M532" s="2">
        <v>14.6</v>
      </c>
      <c r="N532" s="1">
        <v>54.5</v>
      </c>
      <c r="O532" s="1" t="s">
        <v>286</v>
      </c>
      <c r="P532" s="5">
        <v>0.38</v>
      </c>
      <c r="Q532" s="1" t="s">
        <v>1081</v>
      </c>
      <c r="R532" s="1" t="s">
        <v>580</v>
      </c>
      <c r="S532" s="1" t="s">
        <v>287</v>
      </c>
      <c r="T532" s="5">
        <v>0.82310000000000005</v>
      </c>
      <c r="U532" s="5">
        <v>9.5200000000000007E-2</v>
      </c>
      <c r="V532" s="5">
        <v>8.1600000000000006E-2</v>
      </c>
      <c r="W532" s="1" t="s">
        <v>1717</v>
      </c>
      <c r="X532" s="5">
        <v>1.3599999999999999E-2</v>
      </c>
      <c r="Y532" s="1" t="s">
        <v>404</v>
      </c>
    </row>
    <row r="533" spans="1:25" x14ac:dyDescent="0.35">
      <c r="A533" s="1" t="s">
        <v>2248</v>
      </c>
      <c r="B533" s="37">
        <v>2016</v>
      </c>
      <c r="C533" s="1" t="s">
        <v>287</v>
      </c>
      <c r="D533" s="1" t="s">
        <v>1084</v>
      </c>
      <c r="E533" s="1" t="s">
        <v>1085</v>
      </c>
      <c r="F533" s="1" t="s">
        <v>1082</v>
      </c>
      <c r="G533" s="1" t="s">
        <v>1083</v>
      </c>
      <c r="H533" s="1" t="s">
        <v>291</v>
      </c>
      <c r="I533" s="1" t="s">
        <v>602</v>
      </c>
      <c r="J533" s="1" t="s">
        <v>604</v>
      </c>
      <c r="K533" s="2">
        <v>0.03</v>
      </c>
      <c r="L533" s="1" t="s">
        <v>1722</v>
      </c>
      <c r="M533" s="2">
        <v>1.0800000000000001E-2</v>
      </c>
      <c r="N533" s="1">
        <v>0.36</v>
      </c>
      <c r="O533" s="1" t="s">
        <v>354</v>
      </c>
      <c r="P533" s="5">
        <v>-1.4999999999999999E-2</v>
      </c>
      <c r="Q533" s="1" t="s">
        <v>1086</v>
      </c>
      <c r="R533" s="1" t="s">
        <v>355</v>
      </c>
      <c r="S533" s="1" t="s">
        <v>1723</v>
      </c>
      <c r="T533" s="1" t="s">
        <v>1723</v>
      </c>
      <c r="U533" s="1" t="s">
        <v>1723</v>
      </c>
      <c r="V533" s="1" t="s">
        <v>1723</v>
      </c>
      <c r="W533" s="1" t="s">
        <v>1723</v>
      </c>
      <c r="X533" s="1" t="s">
        <v>1723</v>
      </c>
      <c r="Y533" s="1" t="s">
        <v>404</v>
      </c>
    </row>
    <row r="534" spans="1:25" x14ac:dyDescent="0.35">
      <c r="A534" s="1" t="s">
        <v>2249</v>
      </c>
      <c r="B534" s="37">
        <v>2013</v>
      </c>
      <c r="C534" s="1" t="s">
        <v>266</v>
      </c>
      <c r="D534" s="1" t="s">
        <v>1088</v>
      </c>
      <c r="E534" s="1" t="s">
        <v>276</v>
      </c>
      <c r="F534" s="1" t="s">
        <v>1087</v>
      </c>
      <c r="G534" s="1" t="s">
        <v>282</v>
      </c>
      <c r="H534" s="1" t="s">
        <v>301</v>
      </c>
      <c r="I534" s="1" t="s">
        <v>375</v>
      </c>
      <c r="J534" s="1" t="s">
        <v>303</v>
      </c>
      <c r="K534" s="2">
        <v>45</v>
      </c>
      <c r="L534" s="1" t="s">
        <v>1710</v>
      </c>
      <c r="M534" s="2">
        <v>2344</v>
      </c>
      <c r="N534" s="1">
        <v>52.09</v>
      </c>
      <c r="O534" s="1" t="s">
        <v>1089</v>
      </c>
      <c r="P534" s="1" t="s">
        <v>1712</v>
      </c>
      <c r="Q534" s="1" t="s">
        <v>257</v>
      </c>
      <c r="R534" s="1" t="s">
        <v>265</v>
      </c>
      <c r="S534" s="1" t="s">
        <v>287</v>
      </c>
      <c r="T534" s="5">
        <v>0.1152</v>
      </c>
      <c r="U534" s="5">
        <v>5.4999999999999997E-3</v>
      </c>
      <c r="V534" s="5">
        <v>0.87919999999999998</v>
      </c>
      <c r="W534" s="5">
        <v>4.7000000000000002E-3</v>
      </c>
      <c r="X534" s="5">
        <v>2.3900000000000001E-2</v>
      </c>
      <c r="Y534" s="1" t="s">
        <v>404</v>
      </c>
    </row>
    <row r="535" spans="1:25" x14ac:dyDescent="0.35">
      <c r="A535" s="1" t="s">
        <v>2250</v>
      </c>
      <c r="B535" s="37">
        <v>2014</v>
      </c>
      <c r="C535" s="1" t="s">
        <v>266</v>
      </c>
      <c r="D535" s="1" t="s">
        <v>1090</v>
      </c>
      <c r="E535" s="1" t="s">
        <v>1091</v>
      </c>
      <c r="F535" s="1" t="s">
        <v>1087</v>
      </c>
      <c r="G535" s="1" t="s">
        <v>282</v>
      </c>
      <c r="H535" s="1" t="s">
        <v>301</v>
      </c>
      <c r="I535" s="1" t="s">
        <v>375</v>
      </c>
      <c r="J535" s="1" t="s">
        <v>303</v>
      </c>
      <c r="K535" s="2">
        <v>45</v>
      </c>
      <c r="L535" s="1" t="s">
        <v>1710</v>
      </c>
      <c r="M535" s="2">
        <v>2344</v>
      </c>
      <c r="N535" s="1">
        <v>52.09</v>
      </c>
      <c r="O535" s="1" t="s">
        <v>286</v>
      </c>
      <c r="P535" s="1" t="s">
        <v>1712</v>
      </c>
      <c r="Q535" s="1" t="s">
        <v>257</v>
      </c>
      <c r="R535" s="1" t="s">
        <v>265</v>
      </c>
      <c r="S535" s="1" t="s">
        <v>287</v>
      </c>
      <c r="T535" s="5">
        <v>0.1152</v>
      </c>
      <c r="U535" s="5">
        <v>5.4999999999999997E-3</v>
      </c>
      <c r="V535" s="5">
        <v>0.87919999999999998</v>
      </c>
      <c r="W535" s="5">
        <v>4.7000000000000002E-3</v>
      </c>
      <c r="X535" s="5">
        <v>2.3900000000000001E-2</v>
      </c>
      <c r="Y535" s="1" t="s">
        <v>404</v>
      </c>
    </row>
    <row r="536" spans="1:25" x14ac:dyDescent="0.35">
      <c r="A536" s="1" t="s">
        <v>2251</v>
      </c>
      <c r="B536" s="37">
        <v>2016</v>
      </c>
      <c r="C536" s="1" t="s">
        <v>287</v>
      </c>
      <c r="D536" s="1" t="s">
        <v>1095</v>
      </c>
      <c r="E536" s="1" t="s">
        <v>1096</v>
      </c>
      <c r="F536" s="1" t="s">
        <v>1092</v>
      </c>
      <c r="G536" s="1" t="s">
        <v>413</v>
      </c>
      <c r="H536" s="1" t="s">
        <v>1093</v>
      </c>
      <c r="I536" s="1" t="s">
        <v>1094</v>
      </c>
      <c r="J536" s="1" t="s">
        <v>292</v>
      </c>
      <c r="K536" s="2">
        <v>1000</v>
      </c>
      <c r="L536" s="1" t="s">
        <v>1722</v>
      </c>
      <c r="M536" s="2">
        <v>6109</v>
      </c>
      <c r="N536" s="1">
        <v>6.11</v>
      </c>
      <c r="O536" s="1" t="s">
        <v>1711</v>
      </c>
      <c r="P536" s="1" t="s">
        <v>1712</v>
      </c>
      <c r="Q536" s="1" t="s">
        <v>257</v>
      </c>
      <c r="R536" s="1" t="s">
        <v>265</v>
      </c>
      <c r="S536" s="1" t="s">
        <v>1723</v>
      </c>
      <c r="T536" s="1" t="s">
        <v>1723</v>
      </c>
      <c r="U536" s="1" t="s">
        <v>1723</v>
      </c>
      <c r="V536" s="1" t="s">
        <v>1723</v>
      </c>
      <c r="W536" s="1" t="s">
        <v>1723</v>
      </c>
      <c r="X536" s="1" t="s">
        <v>1723</v>
      </c>
      <c r="Y536" s="1" t="s">
        <v>1097</v>
      </c>
    </row>
    <row r="537" spans="1:25" x14ac:dyDescent="0.35">
      <c r="A537" s="1" t="s">
        <v>2252</v>
      </c>
      <c r="B537" s="37">
        <v>2016</v>
      </c>
      <c r="C537" s="1" t="s">
        <v>287</v>
      </c>
      <c r="D537" s="1" t="s">
        <v>1095</v>
      </c>
      <c r="E537" s="1" t="s">
        <v>1098</v>
      </c>
      <c r="F537" s="1" t="s">
        <v>1092</v>
      </c>
      <c r="G537" s="1" t="s">
        <v>413</v>
      </c>
      <c r="H537" s="1" t="s">
        <v>1093</v>
      </c>
      <c r="I537" s="1" t="s">
        <v>1094</v>
      </c>
      <c r="J537" s="1" t="s">
        <v>292</v>
      </c>
      <c r="K537" s="2">
        <v>1000</v>
      </c>
      <c r="L537" s="1" t="s">
        <v>1722</v>
      </c>
      <c r="M537" s="2">
        <v>890</v>
      </c>
      <c r="N537" s="1">
        <v>0.89</v>
      </c>
      <c r="O537" s="1" t="s">
        <v>1711</v>
      </c>
      <c r="P537" s="1" t="s">
        <v>1712</v>
      </c>
      <c r="Q537" s="1" t="s">
        <v>257</v>
      </c>
      <c r="R537" s="1" t="s">
        <v>265</v>
      </c>
      <c r="S537" s="1" t="s">
        <v>1723</v>
      </c>
      <c r="T537" s="1" t="s">
        <v>1723</v>
      </c>
      <c r="U537" s="1" t="s">
        <v>1723</v>
      </c>
      <c r="V537" s="1" t="s">
        <v>1723</v>
      </c>
      <c r="W537" s="1" t="s">
        <v>1723</v>
      </c>
      <c r="X537" s="1" t="s">
        <v>1723</v>
      </c>
      <c r="Y537" s="1" t="s">
        <v>1097</v>
      </c>
    </row>
    <row r="538" spans="1:25" x14ac:dyDescent="0.35">
      <c r="A538" s="1" t="s">
        <v>2253</v>
      </c>
      <c r="B538" s="37">
        <v>2016</v>
      </c>
      <c r="C538" s="1" t="s">
        <v>287</v>
      </c>
      <c r="D538" s="1" t="s">
        <v>1100</v>
      </c>
      <c r="E538" s="1" t="s">
        <v>2702</v>
      </c>
      <c r="F538" s="1" t="s">
        <v>1099</v>
      </c>
      <c r="G538" s="1" t="s">
        <v>261</v>
      </c>
      <c r="H538" s="1" t="s">
        <v>272</v>
      </c>
      <c r="I538" s="1" t="s">
        <v>597</v>
      </c>
      <c r="J538" s="1" t="s">
        <v>274</v>
      </c>
      <c r="K538" s="2">
        <v>18.600000000000001</v>
      </c>
      <c r="L538" s="1" t="s">
        <v>1710</v>
      </c>
      <c r="M538" s="2">
        <v>281</v>
      </c>
      <c r="N538" s="1">
        <v>15.11</v>
      </c>
      <c r="O538" s="1" t="s">
        <v>286</v>
      </c>
      <c r="P538" s="1" t="s">
        <v>1712</v>
      </c>
      <c r="Q538" s="1" t="s">
        <v>257</v>
      </c>
      <c r="R538" s="1" t="s">
        <v>265</v>
      </c>
      <c r="S538" s="1" t="s">
        <v>1723</v>
      </c>
      <c r="T538" s="1" t="s">
        <v>1723</v>
      </c>
      <c r="U538" s="1" t="s">
        <v>1723</v>
      </c>
      <c r="V538" s="1" t="s">
        <v>1723</v>
      </c>
      <c r="W538" s="1" t="s">
        <v>1723</v>
      </c>
      <c r="X538" s="1" t="s">
        <v>1723</v>
      </c>
      <c r="Y538" s="1" t="s">
        <v>404</v>
      </c>
    </row>
    <row r="539" spans="1:25" x14ac:dyDescent="0.35">
      <c r="A539" s="1" t="s">
        <v>2254</v>
      </c>
      <c r="B539" s="37">
        <v>2013</v>
      </c>
      <c r="C539" s="1" t="s">
        <v>266</v>
      </c>
      <c r="D539" s="1" t="s">
        <v>1102</v>
      </c>
      <c r="E539" s="1" t="s">
        <v>276</v>
      </c>
      <c r="F539" s="1" t="s">
        <v>1101</v>
      </c>
      <c r="G539" s="1" t="s">
        <v>261</v>
      </c>
      <c r="H539" s="1" t="s">
        <v>301</v>
      </c>
      <c r="I539" s="1" t="s">
        <v>375</v>
      </c>
      <c r="J539" s="1" t="s">
        <v>303</v>
      </c>
      <c r="K539" s="2">
        <v>0.127</v>
      </c>
      <c r="L539" s="1" t="s">
        <v>1710</v>
      </c>
      <c r="M539" s="2">
        <v>29.96</v>
      </c>
      <c r="N539" s="1">
        <v>235.91</v>
      </c>
      <c r="O539" s="1" t="s">
        <v>1711</v>
      </c>
      <c r="P539" s="1" t="s">
        <v>1712</v>
      </c>
      <c r="Q539" s="1" t="s">
        <v>257</v>
      </c>
      <c r="R539" s="1" t="s">
        <v>265</v>
      </c>
      <c r="S539" s="1" t="s">
        <v>287</v>
      </c>
      <c r="T539" s="5">
        <v>6.9999999999999999E-4</v>
      </c>
      <c r="U539" s="5">
        <v>0.92349999999999999</v>
      </c>
      <c r="V539" s="5">
        <v>7.5899999999999995E-2</v>
      </c>
      <c r="W539" s="5">
        <v>3.3799999999999997E-2</v>
      </c>
      <c r="X539" s="1" t="s">
        <v>1713</v>
      </c>
      <c r="Y539" s="1" t="s">
        <v>404</v>
      </c>
    </row>
    <row r="540" spans="1:25" x14ac:dyDescent="0.35">
      <c r="A540" s="1" t="s">
        <v>2255</v>
      </c>
      <c r="B540" s="37">
        <v>2013</v>
      </c>
      <c r="C540" s="1" t="s">
        <v>266</v>
      </c>
      <c r="D540" s="1" t="s">
        <v>1104</v>
      </c>
      <c r="E540" s="1" t="s">
        <v>1104</v>
      </c>
      <c r="F540" s="1" t="s">
        <v>1103</v>
      </c>
      <c r="G540" s="1" t="s">
        <v>395</v>
      </c>
      <c r="H540" s="1" t="s">
        <v>280</v>
      </c>
      <c r="I540" s="1" t="s">
        <v>281</v>
      </c>
      <c r="J540" s="1" t="s">
        <v>283</v>
      </c>
      <c r="K540" s="2">
        <v>14.96</v>
      </c>
      <c r="L540" s="1" t="s">
        <v>1710</v>
      </c>
      <c r="M540" s="2">
        <v>145</v>
      </c>
      <c r="N540" s="1">
        <v>9.69</v>
      </c>
      <c r="O540" s="1" t="s">
        <v>305</v>
      </c>
      <c r="P540" s="1" t="s">
        <v>1712</v>
      </c>
      <c r="Q540" s="1" t="s">
        <v>257</v>
      </c>
      <c r="R540" s="1" t="s">
        <v>265</v>
      </c>
      <c r="S540" s="1" t="s">
        <v>287</v>
      </c>
      <c r="T540" s="5">
        <v>0.6</v>
      </c>
      <c r="U540" s="5">
        <v>0.4</v>
      </c>
      <c r="V540" s="5">
        <v>0</v>
      </c>
      <c r="W540" s="1" t="s">
        <v>1717</v>
      </c>
      <c r="X540" s="1" t="s">
        <v>1713</v>
      </c>
      <c r="Y540" s="1" t="s">
        <v>404</v>
      </c>
    </row>
    <row r="541" spans="1:25" x14ac:dyDescent="0.35">
      <c r="A541" s="1" t="s">
        <v>2256</v>
      </c>
      <c r="B541" s="37">
        <v>2013</v>
      </c>
      <c r="C541" s="1" t="s">
        <v>266</v>
      </c>
      <c r="D541" s="1" t="s">
        <v>1106</v>
      </c>
      <c r="E541" s="1" t="s">
        <v>1106</v>
      </c>
      <c r="F541" s="1" t="s">
        <v>1105</v>
      </c>
      <c r="G541" s="1" t="s">
        <v>282</v>
      </c>
      <c r="H541" s="1" t="s">
        <v>272</v>
      </c>
      <c r="I541" s="1" t="s">
        <v>795</v>
      </c>
      <c r="J541" s="1" t="s">
        <v>274</v>
      </c>
      <c r="K541" s="2">
        <v>342.46199999999999</v>
      </c>
      <c r="L541" s="1" t="s">
        <v>1710</v>
      </c>
      <c r="M541" s="2">
        <v>3139.9</v>
      </c>
      <c r="N541" s="1">
        <v>9.17</v>
      </c>
      <c r="O541" s="1" t="s">
        <v>1089</v>
      </c>
      <c r="P541" s="5">
        <v>-6.0000000000000001E-3</v>
      </c>
      <c r="Q541" s="1" t="s">
        <v>1107</v>
      </c>
      <c r="R541" s="1" t="s">
        <v>355</v>
      </c>
      <c r="S541" s="1" t="s">
        <v>287</v>
      </c>
      <c r="T541" s="5">
        <v>0.28420000000000001</v>
      </c>
      <c r="U541" s="5">
        <v>4.2500000000000003E-2</v>
      </c>
      <c r="V541" s="5">
        <v>0.67330000000000001</v>
      </c>
      <c r="W541" s="5">
        <v>5.5999999999999999E-3</v>
      </c>
      <c r="X541" s="5">
        <v>9.1200000000000003E-2</v>
      </c>
      <c r="Y541" s="1" t="s">
        <v>404</v>
      </c>
    </row>
    <row r="542" spans="1:25" x14ac:dyDescent="0.35">
      <c r="A542" s="1" t="s">
        <v>2257</v>
      </c>
      <c r="B542" s="37">
        <v>2014</v>
      </c>
      <c r="C542" s="1" t="s">
        <v>266</v>
      </c>
      <c r="D542" s="1" t="s">
        <v>1108</v>
      </c>
      <c r="E542" s="1" t="s">
        <v>1109</v>
      </c>
      <c r="F542" s="1" t="s">
        <v>1105</v>
      </c>
      <c r="G542" s="1" t="s">
        <v>282</v>
      </c>
      <c r="H542" s="1" t="s">
        <v>272</v>
      </c>
      <c r="I542" s="1" t="s">
        <v>795</v>
      </c>
      <c r="J542" s="1" t="s">
        <v>274</v>
      </c>
      <c r="K542" s="2">
        <v>342.46199999999999</v>
      </c>
      <c r="L542" s="1" t="s">
        <v>1710</v>
      </c>
      <c r="M542" s="2">
        <v>2403.1999999999998</v>
      </c>
      <c r="N542" s="1">
        <v>7.02</v>
      </c>
      <c r="O542" s="1" t="s">
        <v>1089</v>
      </c>
      <c r="P542" s="5">
        <v>-0.23</v>
      </c>
      <c r="Q542" s="1" t="s">
        <v>1110</v>
      </c>
      <c r="R542" s="1" t="s">
        <v>355</v>
      </c>
      <c r="S542" s="1" t="s">
        <v>287</v>
      </c>
      <c r="T542" s="5">
        <v>0.35980000000000001</v>
      </c>
      <c r="U542" s="5">
        <v>5.7700000000000001E-2</v>
      </c>
      <c r="V542" s="5">
        <v>0.58250000000000002</v>
      </c>
      <c r="W542" s="5">
        <v>7.4000000000000003E-3</v>
      </c>
      <c r="X542" s="5">
        <v>8.7999999999999995E-2</v>
      </c>
      <c r="Y542" s="1" t="s">
        <v>1111</v>
      </c>
    </row>
    <row r="543" spans="1:25" x14ac:dyDescent="0.35">
      <c r="A543" s="1" t="s">
        <v>2258</v>
      </c>
      <c r="B543" s="37">
        <v>2015</v>
      </c>
      <c r="C543" s="1" t="s">
        <v>266</v>
      </c>
      <c r="D543" s="1" t="s">
        <v>1108</v>
      </c>
      <c r="E543" s="1" t="s">
        <v>1112</v>
      </c>
      <c r="F543" s="1" t="s">
        <v>1105</v>
      </c>
      <c r="G543" s="1" t="s">
        <v>282</v>
      </c>
      <c r="H543" s="1" t="s">
        <v>600</v>
      </c>
      <c r="I543" s="1" t="s">
        <v>1715</v>
      </c>
      <c r="J543" s="1" t="s">
        <v>274</v>
      </c>
      <c r="K543" s="2">
        <v>342.46199999999999</v>
      </c>
      <c r="L543" s="1" t="s">
        <v>1710</v>
      </c>
      <c r="M543" s="2">
        <v>2268.1</v>
      </c>
      <c r="N543" s="1">
        <v>6.62</v>
      </c>
      <c r="O543" s="1" t="s">
        <v>1089</v>
      </c>
      <c r="P543" s="5">
        <v>-0.06</v>
      </c>
      <c r="Q543" s="1" t="s">
        <v>1113</v>
      </c>
      <c r="R543" s="1" t="s">
        <v>355</v>
      </c>
      <c r="S543" s="1" t="s">
        <v>287</v>
      </c>
      <c r="T543" s="5">
        <v>0.42630000000000001</v>
      </c>
      <c r="U543" s="5">
        <v>6.6699999999999995E-2</v>
      </c>
      <c r="V543" s="5">
        <v>0.50700000000000001</v>
      </c>
      <c r="W543" s="5">
        <v>8.0000000000000002E-3</v>
      </c>
      <c r="X543" s="5">
        <v>0.1027</v>
      </c>
      <c r="Y543" s="1" t="s">
        <v>1111</v>
      </c>
    </row>
    <row r="544" spans="1:25" x14ac:dyDescent="0.35">
      <c r="A544" s="1" t="s">
        <v>2259</v>
      </c>
      <c r="B544" s="37">
        <v>2015</v>
      </c>
      <c r="C544" s="1" t="s">
        <v>287</v>
      </c>
      <c r="D544" s="1" t="s">
        <v>1115</v>
      </c>
      <c r="E544" s="1" t="s">
        <v>1116</v>
      </c>
      <c r="F544" s="1" t="s">
        <v>1114</v>
      </c>
      <c r="G544" s="1" t="s">
        <v>413</v>
      </c>
      <c r="H544" s="1" t="s">
        <v>292</v>
      </c>
      <c r="I544" s="1" t="s">
        <v>1715</v>
      </c>
      <c r="J544" s="1" t="s">
        <v>292</v>
      </c>
      <c r="K544" s="2">
        <v>1000</v>
      </c>
      <c r="L544" s="1" t="s">
        <v>1722</v>
      </c>
      <c r="M544" s="2">
        <v>180</v>
      </c>
      <c r="N544" s="1">
        <v>0.18</v>
      </c>
      <c r="O544" s="1" t="s">
        <v>354</v>
      </c>
      <c r="P544" s="1" t="s">
        <v>1712</v>
      </c>
      <c r="Q544" s="1" t="s">
        <v>257</v>
      </c>
      <c r="R544" s="1" t="s">
        <v>265</v>
      </c>
      <c r="S544" s="1" t="s">
        <v>1723</v>
      </c>
      <c r="T544" s="1" t="s">
        <v>1723</v>
      </c>
      <c r="U544" s="1" t="s">
        <v>1723</v>
      </c>
      <c r="V544" s="1" t="s">
        <v>1723</v>
      </c>
      <c r="W544" s="1" t="s">
        <v>1723</v>
      </c>
      <c r="X544" s="1" t="s">
        <v>1723</v>
      </c>
      <c r="Y544" s="1" t="s">
        <v>1117</v>
      </c>
    </row>
    <row r="545" spans="1:25" x14ac:dyDescent="0.35">
      <c r="A545" s="1" t="s">
        <v>2260</v>
      </c>
      <c r="B545" s="37">
        <v>2016</v>
      </c>
      <c r="C545" s="1" t="s">
        <v>287</v>
      </c>
      <c r="D545" s="1" t="s">
        <v>1116</v>
      </c>
      <c r="E545" s="1" t="s">
        <v>1116</v>
      </c>
      <c r="F545" s="1" t="s">
        <v>1114</v>
      </c>
      <c r="G545" s="1" t="s">
        <v>413</v>
      </c>
      <c r="H545" s="1" t="s">
        <v>291</v>
      </c>
      <c r="I545" s="1" t="s">
        <v>292</v>
      </c>
      <c r="J545" s="1" t="s">
        <v>292</v>
      </c>
      <c r="K545" s="2">
        <v>1000</v>
      </c>
      <c r="L545" s="1" t="s">
        <v>1722</v>
      </c>
      <c r="M545" s="2">
        <v>140</v>
      </c>
      <c r="N545" s="1">
        <v>0.14000000000000001</v>
      </c>
      <c r="O545" s="1" t="s">
        <v>354</v>
      </c>
      <c r="P545" s="5">
        <v>1.0999999999999999E-2</v>
      </c>
      <c r="Q545" s="1" t="s">
        <v>1118</v>
      </c>
      <c r="R545" s="1" t="s">
        <v>355</v>
      </c>
      <c r="S545" s="1" t="s">
        <v>1723</v>
      </c>
      <c r="T545" s="1" t="s">
        <v>1723</v>
      </c>
      <c r="U545" s="1" t="s">
        <v>1723</v>
      </c>
      <c r="V545" s="1" t="s">
        <v>1723</v>
      </c>
      <c r="W545" s="1" t="s">
        <v>1723</v>
      </c>
      <c r="X545" s="1" t="s">
        <v>1723</v>
      </c>
      <c r="Y545" s="1" t="s">
        <v>1117</v>
      </c>
    </row>
    <row r="546" spans="1:25" x14ac:dyDescent="0.35">
      <c r="A546" s="1" t="s">
        <v>2261</v>
      </c>
      <c r="B546" s="37">
        <v>2013</v>
      </c>
      <c r="C546" s="1" t="s">
        <v>266</v>
      </c>
      <c r="D546" s="1" t="s">
        <v>1120</v>
      </c>
      <c r="E546" s="1" t="s">
        <v>276</v>
      </c>
      <c r="F546" s="1" t="s">
        <v>1119</v>
      </c>
      <c r="G546" s="1" t="s">
        <v>261</v>
      </c>
      <c r="H546" s="1" t="s">
        <v>280</v>
      </c>
      <c r="I546" s="1" t="s">
        <v>471</v>
      </c>
      <c r="J546" s="1" t="s">
        <v>283</v>
      </c>
      <c r="K546" s="2">
        <v>3.5</v>
      </c>
      <c r="L546" s="1" t="s">
        <v>1710</v>
      </c>
      <c r="M546" s="2">
        <v>278</v>
      </c>
      <c r="N546" s="1">
        <v>79.430000000000007</v>
      </c>
      <c r="O546" s="1" t="s">
        <v>286</v>
      </c>
      <c r="P546" s="1" t="s">
        <v>1712</v>
      </c>
      <c r="Q546" s="1" t="s">
        <v>257</v>
      </c>
      <c r="R546" s="1" t="s">
        <v>265</v>
      </c>
      <c r="S546" s="1" t="s">
        <v>266</v>
      </c>
      <c r="T546" s="5">
        <v>0.19389999999999999</v>
      </c>
      <c r="U546" s="5">
        <v>7.3999999999999996E-2</v>
      </c>
      <c r="V546" s="5">
        <v>0.73209999999999997</v>
      </c>
      <c r="W546" s="5">
        <v>1.4E-3</v>
      </c>
      <c r="X546" s="1" t="s">
        <v>1713</v>
      </c>
      <c r="Y546" s="1" t="s">
        <v>404</v>
      </c>
    </row>
    <row r="547" spans="1:25" x14ac:dyDescent="0.35">
      <c r="A547" s="1" t="s">
        <v>2262</v>
      </c>
      <c r="B547" s="37">
        <v>2013</v>
      </c>
      <c r="C547" s="1" t="s">
        <v>266</v>
      </c>
      <c r="D547" s="1" t="s">
        <v>1121</v>
      </c>
      <c r="E547" s="1" t="s">
        <v>276</v>
      </c>
      <c r="F547" s="1" t="s">
        <v>1119</v>
      </c>
      <c r="G547" s="1" t="s">
        <v>261</v>
      </c>
      <c r="H547" s="1" t="s">
        <v>280</v>
      </c>
      <c r="I547" s="1" t="s">
        <v>471</v>
      </c>
      <c r="J547" s="1" t="s">
        <v>283</v>
      </c>
      <c r="K547" s="2">
        <v>2</v>
      </c>
      <c r="L547" s="1" t="s">
        <v>1710</v>
      </c>
      <c r="M547" s="2">
        <v>1473</v>
      </c>
      <c r="N547" s="1">
        <v>736.5</v>
      </c>
      <c r="O547" s="1" t="s">
        <v>286</v>
      </c>
      <c r="P547" s="1" t="s">
        <v>1712</v>
      </c>
      <c r="Q547" s="1" t="s">
        <v>257</v>
      </c>
      <c r="R547" s="1" t="s">
        <v>265</v>
      </c>
      <c r="S547" s="1" t="s">
        <v>266</v>
      </c>
      <c r="T547" s="5">
        <v>5.5E-2</v>
      </c>
      <c r="U547" s="5">
        <v>2.1000000000000001E-2</v>
      </c>
      <c r="V547" s="5">
        <v>0.92400000000000004</v>
      </c>
      <c r="W547" s="5">
        <v>3.1899999999999998E-2</v>
      </c>
      <c r="X547" s="1" t="s">
        <v>1713</v>
      </c>
      <c r="Y547" s="1" t="s">
        <v>404</v>
      </c>
    </row>
    <row r="548" spans="1:25" x14ac:dyDescent="0.35">
      <c r="A548" s="1" t="s">
        <v>2263</v>
      </c>
      <c r="B548" s="37">
        <v>2014</v>
      </c>
      <c r="C548" s="1" t="s">
        <v>266</v>
      </c>
      <c r="D548" s="1" t="s">
        <v>1124</v>
      </c>
      <c r="E548" s="1" t="s">
        <v>1125</v>
      </c>
      <c r="F548" s="1" t="s">
        <v>1122</v>
      </c>
      <c r="G548" s="1" t="s">
        <v>261</v>
      </c>
      <c r="H548" s="1" t="s">
        <v>1123</v>
      </c>
      <c r="I548" s="1" t="s">
        <v>1123</v>
      </c>
      <c r="J548" s="1" t="s">
        <v>262</v>
      </c>
      <c r="K548" s="2">
        <v>454</v>
      </c>
      <c r="L548" s="1" t="s">
        <v>1710</v>
      </c>
      <c r="M548" s="2">
        <v>164</v>
      </c>
      <c r="N548" s="1">
        <v>0.36</v>
      </c>
      <c r="O548" s="1" t="s">
        <v>1711</v>
      </c>
      <c r="P548" s="1" t="s">
        <v>1712</v>
      </c>
      <c r="Q548" s="1" t="s">
        <v>257</v>
      </c>
      <c r="R548" s="1" t="s">
        <v>265</v>
      </c>
      <c r="S548" s="1" t="s">
        <v>266</v>
      </c>
      <c r="T548" s="5">
        <v>0.52739999999999998</v>
      </c>
      <c r="U548" s="5">
        <v>0.27750000000000002</v>
      </c>
      <c r="V548" s="5">
        <v>0.1951</v>
      </c>
      <c r="W548" s="5">
        <v>0.1951</v>
      </c>
      <c r="X548" s="1" t="s">
        <v>1713</v>
      </c>
      <c r="Y548" s="1" t="s">
        <v>404</v>
      </c>
    </row>
    <row r="549" spans="1:25" x14ac:dyDescent="0.35">
      <c r="A549" s="1" t="s">
        <v>2264</v>
      </c>
      <c r="B549" s="37">
        <v>2015</v>
      </c>
      <c r="C549" s="1" t="s">
        <v>266</v>
      </c>
      <c r="D549" s="1" t="s">
        <v>1124</v>
      </c>
      <c r="E549" s="1" t="s">
        <v>1126</v>
      </c>
      <c r="F549" s="1" t="s">
        <v>1122</v>
      </c>
      <c r="G549" s="1" t="s">
        <v>261</v>
      </c>
      <c r="H549" s="1" t="s">
        <v>1123</v>
      </c>
      <c r="I549" s="1" t="s">
        <v>1715</v>
      </c>
      <c r="J549" s="1" t="s">
        <v>262</v>
      </c>
      <c r="K549" s="2">
        <v>454</v>
      </c>
      <c r="L549" s="1" t="s">
        <v>1710</v>
      </c>
      <c r="M549" s="2">
        <v>179</v>
      </c>
      <c r="N549" s="1">
        <v>0.39</v>
      </c>
      <c r="O549" s="1" t="s">
        <v>1711</v>
      </c>
      <c r="P549" s="5">
        <v>9.06E-2</v>
      </c>
      <c r="Q549" s="1" t="s">
        <v>2703</v>
      </c>
      <c r="R549" s="1" t="s">
        <v>362</v>
      </c>
      <c r="S549" s="1" t="s">
        <v>266</v>
      </c>
      <c r="T549" s="5">
        <v>0.48220000000000002</v>
      </c>
      <c r="U549" s="5">
        <v>0.25369999999999998</v>
      </c>
      <c r="V549" s="5">
        <v>0.26400000000000001</v>
      </c>
      <c r="W549" s="5">
        <v>0.26400000000000001</v>
      </c>
      <c r="X549" s="1" t="s">
        <v>1713</v>
      </c>
      <c r="Y549" s="1" t="s">
        <v>404</v>
      </c>
    </row>
    <row r="550" spans="1:25" x14ac:dyDescent="0.35">
      <c r="A550" s="1" t="s">
        <v>2265</v>
      </c>
      <c r="B550" s="37">
        <v>2016</v>
      </c>
      <c r="C550" s="1" t="s">
        <v>287</v>
      </c>
      <c r="D550" s="1" t="s">
        <v>1124</v>
      </c>
      <c r="E550" s="1" t="s">
        <v>1127</v>
      </c>
      <c r="F550" s="1" t="s">
        <v>1122</v>
      </c>
      <c r="G550" s="1" t="s">
        <v>261</v>
      </c>
      <c r="H550" s="1" t="s">
        <v>259</v>
      </c>
      <c r="I550" s="1" t="s">
        <v>387</v>
      </c>
      <c r="J550" s="1" t="s">
        <v>262</v>
      </c>
      <c r="K550" s="2">
        <v>0.45400000000000001</v>
      </c>
      <c r="L550" s="1" t="s">
        <v>1722</v>
      </c>
      <c r="M550" s="2">
        <v>0.14099999999999999</v>
      </c>
      <c r="N550" s="1">
        <v>0.31</v>
      </c>
      <c r="O550" s="1" t="s">
        <v>1711</v>
      </c>
      <c r="P550" s="5">
        <v>-2.07E-2</v>
      </c>
      <c r="Q550" s="1" t="s">
        <v>2704</v>
      </c>
      <c r="R550" s="1" t="s">
        <v>355</v>
      </c>
      <c r="S550" s="1" t="s">
        <v>1723</v>
      </c>
      <c r="T550" s="1" t="s">
        <v>1723</v>
      </c>
      <c r="U550" s="1" t="s">
        <v>1723</v>
      </c>
      <c r="V550" s="1" t="s">
        <v>1723</v>
      </c>
      <c r="W550" s="1" t="s">
        <v>1723</v>
      </c>
      <c r="X550" s="1" t="s">
        <v>1723</v>
      </c>
      <c r="Y550" s="1" t="s">
        <v>404</v>
      </c>
    </row>
    <row r="551" spans="1:25" x14ac:dyDescent="0.35">
      <c r="A551" s="1" t="s">
        <v>2266</v>
      </c>
      <c r="B551" s="37">
        <v>2016</v>
      </c>
      <c r="C551" s="1" t="s">
        <v>266</v>
      </c>
      <c r="D551" s="1" t="s">
        <v>1129</v>
      </c>
      <c r="E551" s="1" t="s">
        <v>1130</v>
      </c>
      <c r="F551" s="1" t="s">
        <v>1128</v>
      </c>
      <c r="G551" s="1" t="s">
        <v>352</v>
      </c>
      <c r="H551" s="1" t="s">
        <v>259</v>
      </c>
      <c r="I551" s="1" t="s">
        <v>387</v>
      </c>
      <c r="J551" s="1" t="s">
        <v>262</v>
      </c>
      <c r="K551" s="2">
        <v>1000</v>
      </c>
      <c r="L551" s="1" t="s">
        <v>1722</v>
      </c>
      <c r="M551" s="2">
        <v>24839</v>
      </c>
      <c r="N551" s="1">
        <v>24.84</v>
      </c>
      <c r="O551" s="1" t="s">
        <v>354</v>
      </c>
      <c r="P551" s="5">
        <v>-3.09E-2</v>
      </c>
      <c r="Q551" s="1" t="s">
        <v>1131</v>
      </c>
      <c r="R551" s="1" t="s">
        <v>355</v>
      </c>
      <c r="S551" s="1" t="s">
        <v>287</v>
      </c>
      <c r="T551" s="5">
        <v>0.34129999999999999</v>
      </c>
      <c r="U551" s="5">
        <v>0.65429999999999999</v>
      </c>
      <c r="V551" s="5">
        <v>4.3E-3</v>
      </c>
      <c r="W551" s="5">
        <v>4.1000000000000003E-3</v>
      </c>
      <c r="X551" s="1" t="s">
        <v>1713</v>
      </c>
      <c r="Y551" s="1" t="s">
        <v>1132</v>
      </c>
    </row>
    <row r="552" spans="1:25" x14ac:dyDescent="0.35">
      <c r="A552" s="1" t="s">
        <v>2267</v>
      </c>
      <c r="B552" s="37">
        <v>2016</v>
      </c>
      <c r="C552" s="1" t="s">
        <v>266</v>
      </c>
      <c r="D552" s="1" t="s">
        <v>1133</v>
      </c>
      <c r="E552" s="1" t="s">
        <v>1130</v>
      </c>
      <c r="F552" s="1" t="s">
        <v>1128</v>
      </c>
      <c r="G552" s="1" t="s">
        <v>352</v>
      </c>
      <c r="H552" s="1" t="s">
        <v>259</v>
      </c>
      <c r="I552" s="1" t="s">
        <v>387</v>
      </c>
      <c r="J552" s="1" t="s">
        <v>262</v>
      </c>
      <c r="K552" s="2">
        <v>1000</v>
      </c>
      <c r="L552" s="1" t="s">
        <v>1722</v>
      </c>
      <c r="M552" s="2">
        <v>21126</v>
      </c>
      <c r="N552" s="1">
        <v>21.13</v>
      </c>
      <c r="O552" s="1" t="s">
        <v>354</v>
      </c>
      <c r="P552" s="5">
        <v>-1.38E-2</v>
      </c>
      <c r="Q552" s="1" t="s">
        <v>1131</v>
      </c>
      <c r="R552" s="1" t="s">
        <v>355</v>
      </c>
      <c r="S552" s="1" t="s">
        <v>287</v>
      </c>
      <c r="T552" s="5">
        <v>0.2359</v>
      </c>
      <c r="U552" s="5">
        <v>0.75929999999999997</v>
      </c>
      <c r="V552" s="5">
        <v>4.8999999999999998E-3</v>
      </c>
      <c r="W552" s="5">
        <v>4.4999999999999997E-3</v>
      </c>
      <c r="X552" s="1" t="s">
        <v>1713</v>
      </c>
      <c r="Y552" s="1" t="s">
        <v>1132</v>
      </c>
    </row>
    <row r="553" spans="1:25" x14ac:dyDescent="0.35">
      <c r="A553" s="1" t="s">
        <v>2268</v>
      </c>
      <c r="B553" s="37">
        <v>2016</v>
      </c>
      <c r="C553" s="1" t="s">
        <v>266</v>
      </c>
      <c r="D553" s="1" t="s">
        <v>1134</v>
      </c>
      <c r="E553" s="1" t="s">
        <v>1130</v>
      </c>
      <c r="F553" s="1" t="s">
        <v>1128</v>
      </c>
      <c r="G553" s="1" t="s">
        <v>352</v>
      </c>
      <c r="H553" s="1" t="s">
        <v>259</v>
      </c>
      <c r="I553" s="1" t="s">
        <v>387</v>
      </c>
      <c r="J553" s="1" t="s">
        <v>262</v>
      </c>
      <c r="K553" s="2">
        <v>1000</v>
      </c>
      <c r="L553" s="1" t="s">
        <v>1722</v>
      </c>
      <c r="M553" s="2">
        <v>18042</v>
      </c>
      <c r="N553" s="1">
        <v>18.04</v>
      </c>
      <c r="O553" s="1" t="s">
        <v>354</v>
      </c>
      <c r="P553" s="5">
        <v>-7.7999999999999996E-3</v>
      </c>
      <c r="Q553" s="1" t="s">
        <v>1131</v>
      </c>
      <c r="R553" s="1" t="s">
        <v>355</v>
      </c>
      <c r="S553" s="1" t="s">
        <v>287</v>
      </c>
      <c r="T553" s="5">
        <v>0.16719999999999999</v>
      </c>
      <c r="U553" s="5">
        <v>0.83069999999999999</v>
      </c>
      <c r="V553" s="5">
        <v>2.0999999999999999E-3</v>
      </c>
      <c r="W553" s="5">
        <v>1.9E-3</v>
      </c>
      <c r="X553" s="1" t="s">
        <v>1713</v>
      </c>
      <c r="Y553" s="1" t="s">
        <v>1132</v>
      </c>
    </row>
    <row r="554" spans="1:25" x14ac:dyDescent="0.35">
      <c r="A554" s="1" t="s">
        <v>2269</v>
      </c>
      <c r="B554" s="37">
        <v>2016</v>
      </c>
      <c r="C554" s="1" t="s">
        <v>266</v>
      </c>
      <c r="D554" s="1" t="s">
        <v>1135</v>
      </c>
      <c r="E554" s="1" t="s">
        <v>1136</v>
      </c>
      <c r="F554" s="1" t="s">
        <v>1128</v>
      </c>
      <c r="G554" s="1" t="s">
        <v>352</v>
      </c>
      <c r="H554" s="1" t="s">
        <v>259</v>
      </c>
      <c r="I554" s="1" t="s">
        <v>387</v>
      </c>
      <c r="J554" s="1" t="s">
        <v>262</v>
      </c>
      <c r="K554" s="2">
        <v>1000</v>
      </c>
      <c r="L554" s="1" t="s">
        <v>1722</v>
      </c>
      <c r="M554" s="2">
        <v>26836</v>
      </c>
      <c r="N554" s="1">
        <v>26.84</v>
      </c>
      <c r="O554" s="1" t="s">
        <v>354</v>
      </c>
      <c r="P554" s="5">
        <v>-4.19E-2</v>
      </c>
      <c r="Q554" s="1" t="s">
        <v>1137</v>
      </c>
      <c r="R554" s="1" t="s">
        <v>355</v>
      </c>
      <c r="S554" s="1" t="s">
        <v>287</v>
      </c>
      <c r="T554" s="5">
        <v>0.2989</v>
      </c>
      <c r="U554" s="5">
        <v>0.69840000000000002</v>
      </c>
      <c r="V554" s="5">
        <v>2.5999999999999999E-3</v>
      </c>
      <c r="W554" s="5">
        <v>2.5000000000000001E-3</v>
      </c>
      <c r="X554" s="1" t="s">
        <v>1713</v>
      </c>
      <c r="Y554" s="1" t="s">
        <v>1132</v>
      </c>
    </row>
    <row r="555" spans="1:25" x14ac:dyDescent="0.35">
      <c r="A555" s="1" t="s">
        <v>2270</v>
      </c>
      <c r="B555" s="37">
        <v>2016</v>
      </c>
      <c r="C555" s="1" t="s">
        <v>266</v>
      </c>
      <c r="D555" s="1" t="s">
        <v>1138</v>
      </c>
      <c r="E555" s="1" t="s">
        <v>1130</v>
      </c>
      <c r="F555" s="1" t="s">
        <v>1128</v>
      </c>
      <c r="G555" s="1" t="s">
        <v>352</v>
      </c>
      <c r="H555" s="1" t="s">
        <v>259</v>
      </c>
      <c r="I555" s="1" t="s">
        <v>387</v>
      </c>
      <c r="J555" s="1" t="s">
        <v>262</v>
      </c>
      <c r="K555" s="2">
        <v>1000</v>
      </c>
      <c r="L555" s="1" t="s">
        <v>1722</v>
      </c>
      <c r="M555" s="2">
        <v>3859</v>
      </c>
      <c r="N555" s="1">
        <v>3.86</v>
      </c>
      <c r="O555" s="1" t="s">
        <v>354</v>
      </c>
      <c r="P555" s="5">
        <v>-6.9999999999999999E-4</v>
      </c>
      <c r="Q555" s="1" t="s">
        <v>1131</v>
      </c>
      <c r="R555" s="1" t="s">
        <v>355</v>
      </c>
      <c r="S555" s="1" t="s">
        <v>287</v>
      </c>
      <c r="T555" s="5">
        <v>0.2273</v>
      </c>
      <c r="U555" s="5">
        <v>0.76080000000000003</v>
      </c>
      <c r="V555" s="5">
        <v>1.1900000000000001E-2</v>
      </c>
      <c r="W555" s="5">
        <v>1.11E-2</v>
      </c>
      <c r="X555" s="1" t="s">
        <v>1713</v>
      </c>
      <c r="Y555" s="1" t="s">
        <v>1132</v>
      </c>
    </row>
    <row r="556" spans="1:25" x14ac:dyDescent="0.35">
      <c r="A556" s="1" t="s">
        <v>2271</v>
      </c>
      <c r="B556" s="37">
        <v>2016</v>
      </c>
      <c r="C556" s="1" t="s">
        <v>287</v>
      </c>
      <c r="D556" s="1" t="s">
        <v>1139</v>
      </c>
      <c r="E556" s="1" t="s">
        <v>1140</v>
      </c>
      <c r="F556" s="1" t="s">
        <v>1128</v>
      </c>
      <c r="G556" s="1" t="s">
        <v>352</v>
      </c>
      <c r="H556" s="1" t="s">
        <v>259</v>
      </c>
      <c r="I556" s="1" t="s">
        <v>387</v>
      </c>
      <c r="J556" s="1" t="s">
        <v>262</v>
      </c>
      <c r="K556" s="2">
        <v>1000</v>
      </c>
      <c r="L556" s="1" t="s">
        <v>1722</v>
      </c>
      <c r="M556" s="2">
        <v>114.8</v>
      </c>
      <c r="N556" s="1">
        <v>0.11</v>
      </c>
      <c r="O556" s="1" t="s">
        <v>354</v>
      </c>
      <c r="P556" s="1" t="s">
        <v>1712</v>
      </c>
      <c r="Q556" s="1" t="s">
        <v>257</v>
      </c>
      <c r="R556" s="1" t="s">
        <v>277</v>
      </c>
      <c r="S556" s="1" t="s">
        <v>1723</v>
      </c>
      <c r="T556" s="1" t="s">
        <v>1723</v>
      </c>
      <c r="U556" s="1" t="s">
        <v>1723</v>
      </c>
      <c r="V556" s="1" t="s">
        <v>1723</v>
      </c>
      <c r="W556" s="1" t="s">
        <v>1723</v>
      </c>
      <c r="X556" s="1" t="s">
        <v>1723</v>
      </c>
      <c r="Y556" s="1" t="s">
        <v>404</v>
      </c>
    </row>
    <row r="557" spans="1:25" x14ac:dyDescent="0.35">
      <c r="A557" s="1" t="s">
        <v>2272</v>
      </c>
      <c r="B557" s="37">
        <v>2016</v>
      </c>
      <c r="C557" s="1" t="s">
        <v>266</v>
      </c>
      <c r="D557" s="1" t="s">
        <v>1143</v>
      </c>
      <c r="E557" s="1" t="s">
        <v>1144</v>
      </c>
      <c r="F557" s="1" t="s">
        <v>1141</v>
      </c>
      <c r="G557" s="1" t="s">
        <v>751</v>
      </c>
      <c r="H557" s="1" t="s">
        <v>259</v>
      </c>
      <c r="I557" s="1" t="s">
        <v>1142</v>
      </c>
      <c r="J557" s="1" t="s">
        <v>262</v>
      </c>
      <c r="K557" s="2">
        <v>1</v>
      </c>
      <c r="L557" s="1" t="s">
        <v>1722</v>
      </c>
      <c r="M557" s="2">
        <v>16.884</v>
      </c>
      <c r="N557" s="1">
        <v>16.88</v>
      </c>
      <c r="O557" s="1" t="s">
        <v>354</v>
      </c>
      <c r="P557" s="5">
        <v>7.0000000000000007E-2</v>
      </c>
      <c r="Q557" s="1" t="s">
        <v>1145</v>
      </c>
      <c r="R557" s="1" t="s">
        <v>355</v>
      </c>
      <c r="S557" s="1" t="s">
        <v>266</v>
      </c>
      <c r="T557" s="5">
        <v>0.23569999999999999</v>
      </c>
      <c r="U557" s="5">
        <v>0.124</v>
      </c>
      <c r="V557" s="5">
        <v>0.64029999999999998</v>
      </c>
      <c r="W557" s="5">
        <v>0.64029999999999998</v>
      </c>
      <c r="X557" s="1" t="s">
        <v>1713</v>
      </c>
      <c r="Y557" s="1" t="s">
        <v>404</v>
      </c>
    </row>
    <row r="558" spans="1:25" x14ac:dyDescent="0.35">
      <c r="A558" s="1" t="s">
        <v>2273</v>
      </c>
      <c r="B558" s="37">
        <v>2013</v>
      </c>
      <c r="C558" s="1" t="s">
        <v>287</v>
      </c>
      <c r="D558" s="1" t="s">
        <v>1147</v>
      </c>
      <c r="E558" s="1" t="s">
        <v>1147</v>
      </c>
      <c r="F558" s="1" t="s">
        <v>1146</v>
      </c>
      <c r="G558" s="1" t="s">
        <v>379</v>
      </c>
      <c r="H558" s="1" t="s">
        <v>291</v>
      </c>
      <c r="I558" s="1" t="s">
        <v>292</v>
      </c>
      <c r="J558" s="1" t="s">
        <v>292</v>
      </c>
      <c r="K558" s="2">
        <v>1</v>
      </c>
      <c r="L558" s="1" t="s">
        <v>1710</v>
      </c>
      <c r="M558" s="2">
        <v>26</v>
      </c>
      <c r="N558" s="1">
        <v>26</v>
      </c>
      <c r="O558" s="1" t="s">
        <v>1711</v>
      </c>
      <c r="P558" s="5">
        <v>0.5</v>
      </c>
      <c r="Q558" s="1" t="s">
        <v>257</v>
      </c>
      <c r="R558" s="1" t="s">
        <v>358</v>
      </c>
      <c r="S558" s="1" t="s">
        <v>1723</v>
      </c>
      <c r="T558" s="1" t="s">
        <v>1723</v>
      </c>
      <c r="U558" s="1" t="s">
        <v>1723</v>
      </c>
      <c r="V558" s="1" t="s">
        <v>1723</v>
      </c>
      <c r="W558" s="1" t="s">
        <v>1723</v>
      </c>
      <c r="X558" s="1" t="s">
        <v>1723</v>
      </c>
      <c r="Y558" s="1" t="s">
        <v>404</v>
      </c>
    </row>
    <row r="559" spans="1:25" x14ac:dyDescent="0.35">
      <c r="A559" s="1" t="s">
        <v>2274</v>
      </c>
      <c r="B559" s="37">
        <v>2013</v>
      </c>
      <c r="C559" s="1" t="s">
        <v>287</v>
      </c>
      <c r="D559" s="1" t="s">
        <v>1148</v>
      </c>
      <c r="E559" s="1" t="s">
        <v>1148</v>
      </c>
      <c r="F559" s="1" t="s">
        <v>1146</v>
      </c>
      <c r="G559" s="1" t="s">
        <v>379</v>
      </c>
      <c r="H559" s="1" t="s">
        <v>291</v>
      </c>
      <c r="I559" s="1" t="s">
        <v>292</v>
      </c>
      <c r="J559" s="1" t="s">
        <v>292</v>
      </c>
      <c r="K559" s="2">
        <v>1</v>
      </c>
      <c r="L559" s="1" t="s">
        <v>1710</v>
      </c>
      <c r="M559" s="2">
        <v>26</v>
      </c>
      <c r="N559" s="1">
        <v>26</v>
      </c>
      <c r="O559" s="1" t="s">
        <v>1711</v>
      </c>
      <c r="P559" s="1" t="s">
        <v>1712</v>
      </c>
      <c r="Q559" s="1" t="s">
        <v>257</v>
      </c>
      <c r="R559" s="1" t="s">
        <v>265</v>
      </c>
      <c r="S559" s="1" t="s">
        <v>1723</v>
      </c>
      <c r="T559" s="1" t="s">
        <v>1723</v>
      </c>
      <c r="U559" s="1" t="s">
        <v>1723</v>
      </c>
      <c r="V559" s="1" t="s">
        <v>1723</v>
      </c>
      <c r="W559" s="1" t="s">
        <v>1723</v>
      </c>
      <c r="X559" s="1" t="s">
        <v>1723</v>
      </c>
      <c r="Y559" s="1" t="s">
        <v>404</v>
      </c>
    </row>
    <row r="560" spans="1:25" x14ac:dyDescent="0.35">
      <c r="A560" s="1" t="s">
        <v>2275</v>
      </c>
      <c r="B560" s="37">
        <v>2014</v>
      </c>
      <c r="C560" s="1" t="s">
        <v>287</v>
      </c>
      <c r="D560" s="1" t="s">
        <v>1149</v>
      </c>
      <c r="E560" s="1" t="s">
        <v>1150</v>
      </c>
      <c r="F560" s="1" t="s">
        <v>1146</v>
      </c>
      <c r="G560" s="1" t="s">
        <v>379</v>
      </c>
      <c r="H560" s="1" t="s">
        <v>291</v>
      </c>
      <c r="I560" s="1" t="s">
        <v>292</v>
      </c>
      <c r="J560" s="1" t="s">
        <v>292</v>
      </c>
      <c r="K560" s="2">
        <v>1</v>
      </c>
      <c r="L560" s="1" t="s">
        <v>1710</v>
      </c>
      <c r="M560" s="2">
        <v>26</v>
      </c>
      <c r="N560" s="1">
        <v>26</v>
      </c>
      <c r="O560" s="1" t="s">
        <v>1711</v>
      </c>
      <c r="P560" s="1" t="s">
        <v>1712</v>
      </c>
      <c r="Q560" s="1" t="s">
        <v>257</v>
      </c>
      <c r="R560" s="1" t="s">
        <v>265</v>
      </c>
      <c r="S560" s="1" t="s">
        <v>1723</v>
      </c>
      <c r="T560" s="1" t="s">
        <v>1723</v>
      </c>
      <c r="U560" s="1" t="s">
        <v>1723</v>
      </c>
      <c r="V560" s="1" t="s">
        <v>1723</v>
      </c>
      <c r="W560" s="1" t="s">
        <v>1723</v>
      </c>
      <c r="X560" s="1" t="s">
        <v>1723</v>
      </c>
      <c r="Y560" s="1" t="s">
        <v>404</v>
      </c>
    </row>
    <row r="561" spans="1:25" x14ac:dyDescent="0.35">
      <c r="A561" s="1" t="s">
        <v>2276</v>
      </c>
      <c r="B561" s="37">
        <v>2016</v>
      </c>
      <c r="C561" s="1" t="s">
        <v>287</v>
      </c>
      <c r="D561" s="1" t="s">
        <v>1149</v>
      </c>
      <c r="E561" s="1" t="s">
        <v>1151</v>
      </c>
      <c r="F561" s="1" t="s">
        <v>1146</v>
      </c>
      <c r="G561" s="1" t="s">
        <v>379</v>
      </c>
      <c r="H561" s="1" t="s">
        <v>291</v>
      </c>
      <c r="I561" s="1" t="s">
        <v>292</v>
      </c>
      <c r="J561" s="1" t="s">
        <v>292</v>
      </c>
      <c r="K561" s="2">
        <v>1</v>
      </c>
      <c r="L561" s="1" t="s">
        <v>1722</v>
      </c>
      <c r="M561" s="2">
        <v>26</v>
      </c>
      <c r="N561" s="1">
        <v>26</v>
      </c>
      <c r="O561" s="1" t="s">
        <v>1711</v>
      </c>
      <c r="P561" s="1" t="s">
        <v>1712</v>
      </c>
      <c r="Q561" s="1" t="s">
        <v>257</v>
      </c>
      <c r="R561" s="1" t="s">
        <v>265</v>
      </c>
      <c r="S561" s="1" t="s">
        <v>1723</v>
      </c>
      <c r="T561" s="1" t="s">
        <v>1723</v>
      </c>
      <c r="U561" s="1" t="s">
        <v>1723</v>
      </c>
      <c r="V561" s="1" t="s">
        <v>1723</v>
      </c>
      <c r="W561" s="1" t="s">
        <v>1723</v>
      </c>
      <c r="X561" s="1" t="s">
        <v>1723</v>
      </c>
      <c r="Y561" s="1" t="s">
        <v>404</v>
      </c>
    </row>
    <row r="562" spans="1:25" x14ac:dyDescent="0.35">
      <c r="A562" s="1" t="s">
        <v>2277</v>
      </c>
      <c r="B562" s="37">
        <v>2016</v>
      </c>
      <c r="C562" s="1" t="s">
        <v>287</v>
      </c>
      <c r="D562" s="1" t="s">
        <v>1152</v>
      </c>
      <c r="E562" s="1" t="s">
        <v>1153</v>
      </c>
      <c r="F562" s="1" t="s">
        <v>1146</v>
      </c>
      <c r="G562" s="1" t="s">
        <v>379</v>
      </c>
      <c r="H562" s="1" t="s">
        <v>291</v>
      </c>
      <c r="I562" s="1" t="s">
        <v>292</v>
      </c>
      <c r="J562" s="1" t="s">
        <v>292</v>
      </c>
      <c r="K562" s="2">
        <v>1</v>
      </c>
      <c r="L562" s="1" t="s">
        <v>1722</v>
      </c>
      <c r="M562" s="2">
        <v>1.85</v>
      </c>
      <c r="N562" s="1">
        <v>1.85</v>
      </c>
      <c r="O562" s="1" t="s">
        <v>286</v>
      </c>
      <c r="P562" s="1" t="s">
        <v>1712</v>
      </c>
      <c r="Q562" s="1" t="s">
        <v>257</v>
      </c>
      <c r="R562" s="1" t="s">
        <v>265</v>
      </c>
      <c r="S562" s="1" t="s">
        <v>1723</v>
      </c>
      <c r="T562" s="1" t="s">
        <v>1723</v>
      </c>
      <c r="U562" s="1" t="s">
        <v>1723</v>
      </c>
      <c r="V562" s="1" t="s">
        <v>1723</v>
      </c>
      <c r="W562" s="1" t="s">
        <v>1723</v>
      </c>
      <c r="X562" s="1" t="s">
        <v>1723</v>
      </c>
      <c r="Y562" s="1" t="s">
        <v>404</v>
      </c>
    </row>
    <row r="563" spans="1:25" x14ac:dyDescent="0.35">
      <c r="A563" s="1" t="s">
        <v>2278</v>
      </c>
      <c r="B563" s="37">
        <v>2016</v>
      </c>
      <c r="C563" s="1" t="s">
        <v>287</v>
      </c>
      <c r="D563" s="1" t="s">
        <v>1154</v>
      </c>
      <c r="E563" s="1" t="s">
        <v>1155</v>
      </c>
      <c r="F563" s="1" t="s">
        <v>1146</v>
      </c>
      <c r="G563" s="1" t="s">
        <v>379</v>
      </c>
      <c r="H563" s="1" t="s">
        <v>291</v>
      </c>
      <c r="I563" s="1" t="s">
        <v>292</v>
      </c>
      <c r="J563" s="1" t="s">
        <v>292</v>
      </c>
      <c r="K563" s="2">
        <v>1</v>
      </c>
      <c r="L563" s="1" t="s">
        <v>1722</v>
      </c>
      <c r="M563" s="2">
        <v>5</v>
      </c>
      <c r="N563" s="1">
        <v>5</v>
      </c>
      <c r="O563" s="1" t="s">
        <v>286</v>
      </c>
      <c r="P563" s="1" t="s">
        <v>1712</v>
      </c>
      <c r="Q563" s="1" t="s">
        <v>257</v>
      </c>
      <c r="R563" s="1" t="s">
        <v>265</v>
      </c>
      <c r="S563" s="1" t="s">
        <v>1723</v>
      </c>
      <c r="T563" s="1" t="s">
        <v>1723</v>
      </c>
      <c r="U563" s="1" t="s">
        <v>1723</v>
      </c>
      <c r="V563" s="1" t="s">
        <v>1723</v>
      </c>
      <c r="W563" s="1" t="s">
        <v>1723</v>
      </c>
      <c r="X563" s="1" t="s">
        <v>1723</v>
      </c>
      <c r="Y563" s="1" t="s">
        <v>404</v>
      </c>
    </row>
    <row r="564" spans="1:25" x14ac:dyDescent="0.35">
      <c r="A564" s="1" t="s">
        <v>2279</v>
      </c>
      <c r="B564" s="37">
        <v>2016</v>
      </c>
      <c r="C564" s="1" t="s">
        <v>287</v>
      </c>
      <c r="D564" s="1" t="s">
        <v>1156</v>
      </c>
      <c r="E564" s="1" t="s">
        <v>1155</v>
      </c>
      <c r="F564" s="1" t="s">
        <v>1146</v>
      </c>
      <c r="G564" s="1" t="s">
        <v>379</v>
      </c>
      <c r="H564" s="1" t="s">
        <v>291</v>
      </c>
      <c r="I564" s="1" t="s">
        <v>292</v>
      </c>
      <c r="J564" s="1" t="s">
        <v>292</v>
      </c>
      <c r="K564" s="2">
        <v>1</v>
      </c>
      <c r="L564" s="1" t="s">
        <v>1722</v>
      </c>
      <c r="M564" s="2">
        <v>9</v>
      </c>
      <c r="N564" s="1">
        <v>9</v>
      </c>
      <c r="O564" s="1" t="s">
        <v>286</v>
      </c>
      <c r="P564" s="1" t="s">
        <v>1712</v>
      </c>
      <c r="Q564" s="1" t="s">
        <v>257</v>
      </c>
      <c r="R564" s="1" t="s">
        <v>265</v>
      </c>
      <c r="S564" s="1" t="s">
        <v>1723</v>
      </c>
      <c r="T564" s="1" t="s">
        <v>1723</v>
      </c>
      <c r="U564" s="1" t="s">
        <v>1723</v>
      </c>
      <c r="V564" s="1" t="s">
        <v>1723</v>
      </c>
      <c r="W564" s="1" t="s">
        <v>1723</v>
      </c>
      <c r="X564" s="1" t="s">
        <v>1723</v>
      </c>
      <c r="Y564" s="1" t="s">
        <v>404</v>
      </c>
    </row>
    <row r="565" spans="1:25" x14ac:dyDescent="0.35">
      <c r="A565" s="1" t="s">
        <v>2280</v>
      </c>
      <c r="B565" s="37">
        <v>2016</v>
      </c>
      <c r="C565" s="1" t="s">
        <v>266</v>
      </c>
      <c r="D565" s="1" t="s">
        <v>1157</v>
      </c>
      <c r="E565" s="1" t="s">
        <v>1158</v>
      </c>
      <c r="F565" s="1" t="s">
        <v>1146</v>
      </c>
      <c r="G565" s="1" t="s">
        <v>379</v>
      </c>
      <c r="H565" s="1" t="s">
        <v>291</v>
      </c>
      <c r="I565" s="1" t="s">
        <v>292</v>
      </c>
      <c r="J565" s="1" t="s">
        <v>292</v>
      </c>
      <c r="K565" s="6">
        <v>3.3333333333333298E-2</v>
      </c>
      <c r="L565" s="1" t="s">
        <v>1722</v>
      </c>
      <c r="M565" s="2">
        <v>4.0000000000000001E-3</v>
      </c>
      <c r="N565" s="1">
        <v>0.12</v>
      </c>
      <c r="O565" s="1" t="s">
        <v>1159</v>
      </c>
      <c r="P565" s="1" t="s">
        <v>1712</v>
      </c>
      <c r="Q565" s="1" t="s">
        <v>257</v>
      </c>
      <c r="R565" s="1" t="s">
        <v>265</v>
      </c>
      <c r="S565" s="1" t="s">
        <v>266</v>
      </c>
      <c r="T565" s="5">
        <v>0.22359999999999999</v>
      </c>
      <c r="U565" s="5">
        <v>0.11849999999999999</v>
      </c>
      <c r="V565" s="5">
        <v>0.65790000000000004</v>
      </c>
      <c r="W565" s="5">
        <v>0.65790000000000004</v>
      </c>
      <c r="X565" s="1" t="s">
        <v>1713</v>
      </c>
      <c r="Y565" s="1" t="s">
        <v>404</v>
      </c>
    </row>
    <row r="566" spans="1:25" x14ac:dyDescent="0.35">
      <c r="A566" s="1" t="s">
        <v>2281</v>
      </c>
      <c r="B566" s="37">
        <v>2013</v>
      </c>
      <c r="C566" s="1" t="s">
        <v>287</v>
      </c>
      <c r="D566" s="1" t="s">
        <v>1163</v>
      </c>
      <c r="E566" s="1" t="s">
        <v>1163</v>
      </c>
      <c r="F566" s="1" t="s">
        <v>1160</v>
      </c>
      <c r="G566" s="1" t="s">
        <v>297</v>
      </c>
      <c r="H566" s="1" t="s">
        <v>1161</v>
      </c>
      <c r="I566" s="1" t="s">
        <v>1162</v>
      </c>
      <c r="J566" s="1" t="s">
        <v>604</v>
      </c>
      <c r="K566" s="2">
        <v>0.1</v>
      </c>
      <c r="L566" s="1" t="s">
        <v>1722</v>
      </c>
      <c r="M566" s="2">
        <v>0.124</v>
      </c>
      <c r="N566" s="1">
        <v>1.24</v>
      </c>
      <c r="O566" s="1" t="s">
        <v>1711</v>
      </c>
      <c r="P566" s="1" t="s">
        <v>1712</v>
      </c>
      <c r="Q566" s="1" t="s">
        <v>257</v>
      </c>
      <c r="R566" s="1" t="s">
        <v>265</v>
      </c>
      <c r="S566" s="1" t="s">
        <v>1723</v>
      </c>
      <c r="T566" s="1" t="s">
        <v>1723</v>
      </c>
      <c r="U566" s="1" t="s">
        <v>1723</v>
      </c>
      <c r="V566" s="1" t="s">
        <v>1723</v>
      </c>
      <c r="W566" s="1" t="s">
        <v>1723</v>
      </c>
      <c r="X566" s="1" t="s">
        <v>1723</v>
      </c>
      <c r="Y566" s="1" t="s">
        <v>404</v>
      </c>
    </row>
    <row r="567" spans="1:25" x14ac:dyDescent="0.35">
      <c r="A567" s="1" t="s">
        <v>2282</v>
      </c>
      <c r="B567" s="37">
        <v>2013</v>
      </c>
      <c r="C567" s="1" t="s">
        <v>287</v>
      </c>
      <c r="D567" s="1" t="s">
        <v>1164</v>
      </c>
      <c r="E567" s="1" t="s">
        <v>1164</v>
      </c>
      <c r="F567" s="1" t="s">
        <v>1160</v>
      </c>
      <c r="G567" s="1" t="s">
        <v>297</v>
      </c>
      <c r="H567" s="1" t="s">
        <v>1161</v>
      </c>
      <c r="I567" s="1" t="s">
        <v>1162</v>
      </c>
      <c r="J567" s="1" t="s">
        <v>604</v>
      </c>
      <c r="K567" s="2">
        <v>0.1</v>
      </c>
      <c r="L567" s="1" t="s">
        <v>1722</v>
      </c>
      <c r="M567" s="2">
        <v>0.16200000000000001</v>
      </c>
      <c r="N567" s="1">
        <v>1.62</v>
      </c>
      <c r="O567" s="1" t="s">
        <v>1711</v>
      </c>
      <c r="P567" s="1" t="s">
        <v>1712</v>
      </c>
      <c r="Q567" s="1" t="s">
        <v>257</v>
      </c>
      <c r="R567" s="1" t="s">
        <v>265</v>
      </c>
      <c r="S567" s="1" t="s">
        <v>1723</v>
      </c>
      <c r="T567" s="1" t="s">
        <v>1723</v>
      </c>
      <c r="U567" s="1" t="s">
        <v>1723</v>
      </c>
      <c r="V567" s="1" t="s">
        <v>1723</v>
      </c>
      <c r="W567" s="1" t="s">
        <v>1723</v>
      </c>
      <c r="X567" s="1" t="s">
        <v>1723</v>
      </c>
      <c r="Y567" s="1" t="s">
        <v>404</v>
      </c>
    </row>
    <row r="568" spans="1:25" x14ac:dyDescent="0.35">
      <c r="A568" s="1" t="s">
        <v>2283</v>
      </c>
      <c r="B568" s="37">
        <v>2016</v>
      </c>
      <c r="C568" s="1" t="s">
        <v>266</v>
      </c>
      <c r="D568" s="1" t="s">
        <v>1171</v>
      </c>
      <c r="E568" s="1" t="s">
        <v>1172</v>
      </c>
      <c r="F568" s="1" t="s">
        <v>1165</v>
      </c>
      <c r="G568" s="1" t="s">
        <v>261</v>
      </c>
      <c r="H568" s="1" t="s">
        <v>301</v>
      </c>
      <c r="I568" s="1" t="s">
        <v>302</v>
      </c>
      <c r="J568" s="1" t="s">
        <v>303</v>
      </c>
      <c r="K568" s="2">
        <v>4.1639999999999997</v>
      </c>
      <c r="L568" s="1" t="s">
        <v>1710</v>
      </c>
      <c r="M568" s="2">
        <v>9.7799999999999994</v>
      </c>
      <c r="N568" s="1">
        <v>2.35</v>
      </c>
      <c r="O568" s="1" t="s">
        <v>286</v>
      </c>
      <c r="P568" s="5">
        <v>-0.1</v>
      </c>
      <c r="Q568" s="1" t="s">
        <v>257</v>
      </c>
      <c r="R568" s="1" t="s">
        <v>358</v>
      </c>
      <c r="S568" s="1" t="s">
        <v>266</v>
      </c>
      <c r="T568" s="5">
        <v>0.59460000000000002</v>
      </c>
      <c r="U568" s="5">
        <v>0.1497</v>
      </c>
      <c r="V568" s="5">
        <v>0.25559999999999999</v>
      </c>
      <c r="W568" s="1" t="s">
        <v>1717</v>
      </c>
      <c r="X568" s="5">
        <v>2.76E-2</v>
      </c>
      <c r="Y568" s="1" t="s">
        <v>1173</v>
      </c>
    </row>
    <row r="569" spans="1:25" x14ac:dyDescent="0.35">
      <c r="A569" s="1" t="s">
        <v>2284</v>
      </c>
      <c r="B569" s="37">
        <v>2016</v>
      </c>
      <c r="C569" s="1" t="s">
        <v>266</v>
      </c>
      <c r="D569" s="1" t="s">
        <v>1174</v>
      </c>
      <c r="E569" s="1" t="s">
        <v>1175</v>
      </c>
      <c r="F569" s="1" t="s">
        <v>1165</v>
      </c>
      <c r="G569" s="1" t="s">
        <v>261</v>
      </c>
      <c r="H569" s="1" t="s">
        <v>301</v>
      </c>
      <c r="I569" s="1" t="s">
        <v>302</v>
      </c>
      <c r="J569" s="1" t="s">
        <v>303</v>
      </c>
      <c r="K569" s="2">
        <v>4.1639999999999997</v>
      </c>
      <c r="L569" s="1" t="s">
        <v>1710</v>
      </c>
      <c r="M569" s="2">
        <v>11.06</v>
      </c>
      <c r="N569" s="1">
        <v>2.66</v>
      </c>
      <c r="O569" s="1" t="s">
        <v>286</v>
      </c>
      <c r="P569" s="5">
        <v>-0.05</v>
      </c>
      <c r="Q569" s="1" t="s">
        <v>257</v>
      </c>
      <c r="R569" s="1" t="s">
        <v>358</v>
      </c>
      <c r="S569" s="1" t="s">
        <v>266</v>
      </c>
      <c r="T569" s="5">
        <v>0.52510000000000001</v>
      </c>
      <c r="U569" s="5">
        <v>0.13220000000000001</v>
      </c>
      <c r="V569" s="5">
        <v>0.3427</v>
      </c>
      <c r="W569" s="1" t="s">
        <v>1717</v>
      </c>
      <c r="X569" s="5">
        <v>2.4400000000000002E-2</v>
      </c>
      <c r="Y569" s="1" t="s">
        <v>1173</v>
      </c>
    </row>
    <row r="570" spans="1:25" x14ac:dyDescent="0.35">
      <c r="A570" s="1" t="s">
        <v>2285</v>
      </c>
      <c r="B570" s="37">
        <v>2013</v>
      </c>
      <c r="C570" s="1" t="s">
        <v>266</v>
      </c>
      <c r="D570" s="1" t="s">
        <v>1166</v>
      </c>
      <c r="E570" s="1" t="s">
        <v>1166</v>
      </c>
      <c r="F570" s="1" t="s">
        <v>1165</v>
      </c>
      <c r="G570" s="1" t="s">
        <v>261</v>
      </c>
      <c r="H570" s="1" t="s">
        <v>301</v>
      </c>
      <c r="I570" s="1" t="s">
        <v>302</v>
      </c>
      <c r="J570" s="1" t="s">
        <v>303</v>
      </c>
      <c r="K570" s="2">
        <v>4.1639999999999997</v>
      </c>
      <c r="L570" s="1" t="s">
        <v>1710</v>
      </c>
      <c r="M570" s="2">
        <v>13.39</v>
      </c>
      <c r="N570" s="1">
        <v>3.22</v>
      </c>
      <c r="O570" s="1" t="s">
        <v>286</v>
      </c>
      <c r="P570" s="5">
        <v>-0.14000000000000001</v>
      </c>
      <c r="Q570" s="1" t="s">
        <v>1167</v>
      </c>
      <c r="R570" s="1" t="s">
        <v>355</v>
      </c>
      <c r="S570" s="1" t="s">
        <v>266</v>
      </c>
      <c r="T570" s="5">
        <v>0.54890000000000005</v>
      </c>
      <c r="U570" s="5">
        <v>0.13819999999999999</v>
      </c>
      <c r="V570" s="5">
        <v>0.31290000000000001</v>
      </c>
      <c r="W570" s="1" t="s">
        <v>1717</v>
      </c>
      <c r="X570" s="5">
        <v>1.9400000000000001E-2</v>
      </c>
      <c r="Y570" s="1" t="s">
        <v>404</v>
      </c>
    </row>
    <row r="571" spans="1:25" x14ac:dyDescent="0.35">
      <c r="A571" s="1" t="s">
        <v>2286</v>
      </c>
      <c r="B571" s="37">
        <v>2014</v>
      </c>
      <c r="C571" s="1" t="s">
        <v>266</v>
      </c>
      <c r="D571" s="1" t="s">
        <v>1168</v>
      </c>
      <c r="E571" s="1" t="s">
        <v>1169</v>
      </c>
      <c r="F571" s="1" t="s">
        <v>1165</v>
      </c>
      <c r="G571" s="1" t="s">
        <v>261</v>
      </c>
      <c r="H571" s="1" t="s">
        <v>301</v>
      </c>
      <c r="I571" s="1" t="s">
        <v>302</v>
      </c>
      <c r="J571" s="1" t="s">
        <v>303</v>
      </c>
      <c r="K571" s="2">
        <v>4.1639999999999997</v>
      </c>
      <c r="L571" s="1" t="s">
        <v>1710</v>
      </c>
      <c r="M571" s="2">
        <v>12.59</v>
      </c>
      <c r="N571" s="1">
        <v>3.02</v>
      </c>
      <c r="O571" s="1" t="s">
        <v>286</v>
      </c>
      <c r="P571" s="5">
        <v>-5.9700000000000003E-2</v>
      </c>
      <c r="Q571" s="1" t="s">
        <v>1170</v>
      </c>
      <c r="R571" s="1" t="s">
        <v>355</v>
      </c>
      <c r="S571" s="1" t="s">
        <v>266</v>
      </c>
      <c r="T571" s="5">
        <v>0.54630000000000001</v>
      </c>
      <c r="U571" s="5">
        <v>0.1376</v>
      </c>
      <c r="V571" s="5">
        <v>0.31609999999999999</v>
      </c>
      <c r="W571" s="1" t="s">
        <v>1717</v>
      </c>
      <c r="X571" s="5">
        <v>2.1399999999999999E-2</v>
      </c>
      <c r="Y571" s="1" t="s">
        <v>404</v>
      </c>
    </row>
    <row r="572" spans="1:25" x14ac:dyDescent="0.35">
      <c r="A572" s="1" t="s">
        <v>2287</v>
      </c>
      <c r="B572" s="37">
        <v>2016</v>
      </c>
      <c r="C572" s="1" t="s">
        <v>266</v>
      </c>
      <c r="D572" s="1" t="s">
        <v>1176</v>
      </c>
      <c r="E572" s="1" t="s">
        <v>1177</v>
      </c>
      <c r="F572" s="1" t="s">
        <v>1165</v>
      </c>
      <c r="G572" s="1" t="s">
        <v>261</v>
      </c>
      <c r="H572" s="1" t="s">
        <v>301</v>
      </c>
      <c r="I572" s="1" t="s">
        <v>302</v>
      </c>
      <c r="J572" s="1" t="s">
        <v>303</v>
      </c>
      <c r="K572" s="2">
        <v>4.1639999999999997</v>
      </c>
      <c r="L572" s="1" t="s">
        <v>1710</v>
      </c>
      <c r="M572" s="2">
        <v>17.100000000000001</v>
      </c>
      <c r="N572" s="1">
        <v>4.1100000000000003</v>
      </c>
      <c r="O572" s="1" t="s">
        <v>286</v>
      </c>
      <c r="P572" s="1" t="s">
        <v>1712</v>
      </c>
      <c r="Q572" s="1" t="s">
        <v>257</v>
      </c>
      <c r="R572" s="1" t="s">
        <v>277</v>
      </c>
      <c r="S572" s="1" t="s">
        <v>266</v>
      </c>
      <c r="T572" s="5">
        <v>0.56950000000000001</v>
      </c>
      <c r="U572" s="5">
        <v>0.1434</v>
      </c>
      <c r="V572" s="5">
        <v>0.28710000000000002</v>
      </c>
      <c r="W572" s="1" t="s">
        <v>1717</v>
      </c>
      <c r="X572" s="5">
        <v>2.81E-2</v>
      </c>
      <c r="Y572" s="1" t="s">
        <v>404</v>
      </c>
    </row>
    <row r="573" spans="1:25" x14ac:dyDescent="0.35">
      <c r="A573" s="1" t="s">
        <v>2288</v>
      </c>
      <c r="B573" s="37">
        <v>2013</v>
      </c>
      <c r="C573" s="1" t="s">
        <v>266</v>
      </c>
      <c r="D573" s="1" t="s">
        <v>1178</v>
      </c>
      <c r="E573" s="1" t="s">
        <v>1178</v>
      </c>
      <c r="F573" s="1" t="s">
        <v>1165</v>
      </c>
      <c r="G573" s="1" t="s">
        <v>261</v>
      </c>
      <c r="H573" s="1" t="s">
        <v>301</v>
      </c>
      <c r="I573" s="1" t="s">
        <v>302</v>
      </c>
      <c r="J573" s="1" t="s">
        <v>303</v>
      </c>
      <c r="K573" s="2">
        <v>4.1639999999999997</v>
      </c>
      <c r="L573" s="1" t="s">
        <v>1710</v>
      </c>
      <c r="M573" s="2">
        <v>10.1</v>
      </c>
      <c r="N573" s="1">
        <v>2.4300000000000002</v>
      </c>
      <c r="O573" s="1" t="s">
        <v>286</v>
      </c>
      <c r="P573" s="5">
        <v>-0.21</v>
      </c>
      <c r="Q573" s="1" t="s">
        <v>1179</v>
      </c>
      <c r="R573" s="1" t="s">
        <v>355</v>
      </c>
      <c r="S573" s="1" t="s">
        <v>266</v>
      </c>
      <c r="T573" s="5">
        <v>0.52600000000000002</v>
      </c>
      <c r="U573" s="5">
        <v>0.13239999999999999</v>
      </c>
      <c r="V573" s="5">
        <v>0.34160000000000001</v>
      </c>
      <c r="W573" s="1" t="s">
        <v>1717</v>
      </c>
      <c r="X573" s="5">
        <v>0.13270000000000001</v>
      </c>
      <c r="Y573" s="1" t="s">
        <v>404</v>
      </c>
    </row>
    <row r="574" spans="1:25" x14ac:dyDescent="0.35">
      <c r="A574" s="1" t="s">
        <v>2289</v>
      </c>
      <c r="B574" s="37">
        <v>2015</v>
      </c>
      <c r="C574" s="1" t="s">
        <v>266</v>
      </c>
      <c r="D574" s="1" t="s">
        <v>1180</v>
      </c>
      <c r="E574" s="1" t="s">
        <v>1181</v>
      </c>
      <c r="F574" s="1" t="s">
        <v>1165</v>
      </c>
      <c r="G574" s="1" t="s">
        <v>261</v>
      </c>
      <c r="H574" s="1" t="s">
        <v>306</v>
      </c>
      <c r="I574" s="1" t="s">
        <v>1715</v>
      </c>
      <c r="J574" s="1" t="s">
        <v>303</v>
      </c>
      <c r="K574" s="2">
        <v>4.1639999999999997</v>
      </c>
      <c r="L574" s="1" t="s">
        <v>1710</v>
      </c>
      <c r="M574" s="2">
        <v>10.98</v>
      </c>
      <c r="N574" s="1">
        <v>2.64</v>
      </c>
      <c r="O574" s="1" t="s">
        <v>286</v>
      </c>
      <c r="P574" s="5">
        <v>8.7999999999999995E-2</v>
      </c>
      <c r="Q574" s="1" t="s">
        <v>1182</v>
      </c>
      <c r="R574" s="1" t="s">
        <v>355</v>
      </c>
      <c r="S574" s="1" t="s">
        <v>287</v>
      </c>
      <c r="T574" s="5">
        <v>0.66479999999999995</v>
      </c>
      <c r="U574" s="5">
        <v>0.02</v>
      </c>
      <c r="V574" s="5">
        <v>0.31509999999999999</v>
      </c>
      <c r="W574" s="1" t="s">
        <v>1717</v>
      </c>
      <c r="X574" s="5">
        <v>0.1275</v>
      </c>
      <c r="Y574" s="1" t="s">
        <v>404</v>
      </c>
    </row>
    <row r="575" spans="1:25" x14ac:dyDescent="0.35">
      <c r="A575" s="1" t="s">
        <v>2290</v>
      </c>
      <c r="B575" s="37">
        <v>2013</v>
      </c>
      <c r="C575" s="1" t="s">
        <v>266</v>
      </c>
      <c r="D575" s="1" t="s">
        <v>1183</v>
      </c>
      <c r="E575" s="1" t="s">
        <v>1183</v>
      </c>
      <c r="F575" s="1" t="s">
        <v>1165</v>
      </c>
      <c r="G575" s="1" t="s">
        <v>261</v>
      </c>
      <c r="H575" s="1" t="s">
        <v>301</v>
      </c>
      <c r="I575" s="1" t="s">
        <v>302</v>
      </c>
      <c r="J575" s="1" t="s">
        <v>303</v>
      </c>
      <c r="K575" s="2">
        <v>4.1639999999999997</v>
      </c>
      <c r="L575" s="1" t="s">
        <v>1710</v>
      </c>
      <c r="M575" s="2">
        <v>14.99</v>
      </c>
      <c r="N575" s="1">
        <v>3.6</v>
      </c>
      <c r="O575" s="1" t="s">
        <v>286</v>
      </c>
      <c r="P575" s="5">
        <v>-7.0000000000000007E-2</v>
      </c>
      <c r="Q575" s="1" t="s">
        <v>1184</v>
      </c>
      <c r="R575" s="1" t="s">
        <v>362</v>
      </c>
      <c r="S575" s="1" t="s">
        <v>266</v>
      </c>
      <c r="T575" s="5">
        <v>0.60060000000000002</v>
      </c>
      <c r="U575" s="5">
        <v>0.1512</v>
      </c>
      <c r="V575" s="5">
        <v>0.2482</v>
      </c>
      <c r="W575" s="1" t="s">
        <v>1717</v>
      </c>
      <c r="X575" s="5">
        <v>2.1299999999999999E-2</v>
      </c>
      <c r="Y575" s="1" t="s">
        <v>404</v>
      </c>
    </row>
    <row r="576" spans="1:25" x14ac:dyDescent="0.35">
      <c r="A576" s="1" t="s">
        <v>2291</v>
      </c>
      <c r="B576" s="37">
        <v>2014</v>
      </c>
      <c r="C576" s="1" t="s">
        <v>266</v>
      </c>
      <c r="D576" s="1" t="s">
        <v>1185</v>
      </c>
      <c r="E576" s="1" t="s">
        <v>1186</v>
      </c>
      <c r="F576" s="1" t="s">
        <v>1165</v>
      </c>
      <c r="G576" s="1" t="s">
        <v>261</v>
      </c>
      <c r="H576" s="1" t="s">
        <v>301</v>
      </c>
      <c r="I576" s="1" t="s">
        <v>302</v>
      </c>
      <c r="J576" s="1" t="s">
        <v>303</v>
      </c>
      <c r="K576" s="2">
        <v>4.1639999999999997</v>
      </c>
      <c r="L576" s="1" t="s">
        <v>1710</v>
      </c>
      <c r="M576" s="2">
        <v>14.09</v>
      </c>
      <c r="N576" s="1">
        <v>3.38</v>
      </c>
      <c r="O576" s="1" t="s">
        <v>286</v>
      </c>
      <c r="P576" s="5">
        <v>-0.06</v>
      </c>
      <c r="Q576" s="1" t="s">
        <v>1187</v>
      </c>
      <c r="R576" s="1" t="s">
        <v>355</v>
      </c>
      <c r="S576" s="1" t="s">
        <v>266</v>
      </c>
      <c r="T576" s="5">
        <v>0.57940000000000003</v>
      </c>
      <c r="U576" s="5">
        <v>0.1459</v>
      </c>
      <c r="V576" s="5">
        <v>0.2747</v>
      </c>
      <c r="W576" s="1" t="s">
        <v>1717</v>
      </c>
      <c r="X576" s="5">
        <v>2.06E-2</v>
      </c>
      <c r="Y576" s="1" t="s">
        <v>404</v>
      </c>
    </row>
    <row r="577" spans="1:25" x14ac:dyDescent="0.35">
      <c r="A577" s="1" t="s">
        <v>2292</v>
      </c>
      <c r="B577" s="37">
        <v>2016</v>
      </c>
      <c r="C577" s="1" t="s">
        <v>266</v>
      </c>
      <c r="D577" s="1" t="s">
        <v>1188</v>
      </c>
      <c r="E577" s="1" t="s">
        <v>1189</v>
      </c>
      <c r="F577" s="1" t="s">
        <v>1165</v>
      </c>
      <c r="G577" s="1" t="s">
        <v>261</v>
      </c>
      <c r="H577" s="1" t="s">
        <v>301</v>
      </c>
      <c r="I577" s="1" t="s">
        <v>302</v>
      </c>
      <c r="J577" s="1" t="s">
        <v>303</v>
      </c>
      <c r="K577" s="2">
        <v>4.1639999999999997</v>
      </c>
      <c r="L577" s="1" t="s">
        <v>1710</v>
      </c>
      <c r="M577" s="2">
        <v>11.3</v>
      </c>
      <c r="N577" s="1">
        <v>2.71</v>
      </c>
      <c r="O577" s="1" t="s">
        <v>286</v>
      </c>
      <c r="P577" s="5">
        <v>-0.08</v>
      </c>
      <c r="Q577" s="1" t="s">
        <v>257</v>
      </c>
      <c r="R577" s="1" t="s">
        <v>358</v>
      </c>
      <c r="S577" s="1" t="s">
        <v>266</v>
      </c>
      <c r="T577" s="5">
        <v>0.57330000000000003</v>
      </c>
      <c r="U577" s="5">
        <v>0.1444</v>
      </c>
      <c r="V577" s="5">
        <v>0.2823</v>
      </c>
      <c r="W577" s="1" t="s">
        <v>1717</v>
      </c>
      <c r="X577" s="5">
        <v>2.6499999999999999E-2</v>
      </c>
      <c r="Y577" s="1" t="s">
        <v>1173</v>
      </c>
    </row>
    <row r="578" spans="1:25" x14ac:dyDescent="0.35">
      <c r="A578" s="1" t="s">
        <v>2293</v>
      </c>
      <c r="B578" s="37">
        <v>2013</v>
      </c>
      <c r="C578" s="1" t="s">
        <v>266</v>
      </c>
      <c r="D578" s="1" t="s">
        <v>1190</v>
      </c>
      <c r="E578" s="1" t="s">
        <v>1190</v>
      </c>
      <c r="F578" s="1" t="s">
        <v>1165</v>
      </c>
      <c r="G578" s="1" t="s">
        <v>261</v>
      </c>
      <c r="H578" s="1" t="s">
        <v>301</v>
      </c>
      <c r="I578" s="1" t="s">
        <v>302</v>
      </c>
      <c r="J578" s="1" t="s">
        <v>303</v>
      </c>
      <c r="K578" s="2">
        <v>4.1639999999999997</v>
      </c>
      <c r="L578" s="1" t="s">
        <v>1710</v>
      </c>
      <c r="M578" s="2">
        <v>17.149999999999999</v>
      </c>
      <c r="N578" s="1">
        <v>4.12</v>
      </c>
      <c r="O578" s="1" t="s">
        <v>286</v>
      </c>
      <c r="P578" s="5">
        <v>-0.06</v>
      </c>
      <c r="Q578" s="1" t="s">
        <v>1191</v>
      </c>
      <c r="R578" s="1" t="s">
        <v>362</v>
      </c>
      <c r="S578" s="1" t="s">
        <v>266</v>
      </c>
      <c r="T578" s="5">
        <v>0.56130000000000002</v>
      </c>
      <c r="U578" s="5">
        <v>0.14130000000000001</v>
      </c>
      <c r="V578" s="5">
        <v>0.2974</v>
      </c>
      <c r="W578" s="1" t="s">
        <v>1717</v>
      </c>
      <c r="X578" s="5">
        <v>1.6899999999999998E-2</v>
      </c>
      <c r="Y578" s="1" t="s">
        <v>404</v>
      </c>
    </row>
    <row r="579" spans="1:25" x14ac:dyDescent="0.35">
      <c r="A579" s="1" t="s">
        <v>2294</v>
      </c>
      <c r="B579" s="37">
        <v>2015</v>
      </c>
      <c r="C579" s="1" t="s">
        <v>266</v>
      </c>
      <c r="D579" s="1" t="s">
        <v>1192</v>
      </c>
      <c r="E579" s="1" t="s">
        <v>1193</v>
      </c>
      <c r="F579" s="1" t="s">
        <v>1165</v>
      </c>
      <c r="G579" s="1" t="s">
        <v>261</v>
      </c>
      <c r="H579" s="1" t="s">
        <v>306</v>
      </c>
      <c r="I579" s="1" t="s">
        <v>1715</v>
      </c>
      <c r="J579" s="1" t="s">
        <v>303</v>
      </c>
      <c r="K579" s="2">
        <v>4.1639999999999997</v>
      </c>
      <c r="L579" s="1" t="s">
        <v>1710</v>
      </c>
      <c r="M579" s="2">
        <v>15.93</v>
      </c>
      <c r="N579" s="1">
        <v>3.83</v>
      </c>
      <c r="O579" s="1" t="s">
        <v>286</v>
      </c>
      <c r="P579" s="1" t="s">
        <v>1712</v>
      </c>
      <c r="Q579" s="1" t="s">
        <v>257</v>
      </c>
      <c r="R579" s="1" t="s">
        <v>265</v>
      </c>
      <c r="S579" s="1" t="s">
        <v>287</v>
      </c>
      <c r="T579" s="5">
        <v>0.53669999999999995</v>
      </c>
      <c r="U579" s="5">
        <v>0.15379999999999999</v>
      </c>
      <c r="V579" s="5">
        <v>0.3095</v>
      </c>
      <c r="W579" s="1" t="s">
        <v>1717</v>
      </c>
      <c r="X579" s="5">
        <v>2.07E-2</v>
      </c>
      <c r="Y579" s="1" t="s">
        <v>1194</v>
      </c>
    </row>
    <row r="580" spans="1:25" x14ac:dyDescent="0.35">
      <c r="A580" s="1" t="s">
        <v>2295</v>
      </c>
      <c r="B580" s="37">
        <v>2016</v>
      </c>
      <c r="C580" s="1" t="s">
        <v>266</v>
      </c>
      <c r="D580" s="1" t="s">
        <v>1192</v>
      </c>
      <c r="E580" s="1" t="s">
        <v>1195</v>
      </c>
      <c r="F580" s="1" t="s">
        <v>1165</v>
      </c>
      <c r="G580" s="1" t="s">
        <v>261</v>
      </c>
      <c r="H580" s="1" t="s">
        <v>301</v>
      </c>
      <c r="I580" s="1" t="s">
        <v>302</v>
      </c>
      <c r="J580" s="1" t="s">
        <v>303</v>
      </c>
      <c r="K580" s="2">
        <v>4.1639999999999997</v>
      </c>
      <c r="L580" s="1" t="s">
        <v>1710</v>
      </c>
      <c r="M580" s="2">
        <v>12.84</v>
      </c>
      <c r="N580" s="1">
        <v>3.08</v>
      </c>
      <c r="O580" s="1" t="s">
        <v>286</v>
      </c>
      <c r="P580" s="5">
        <v>-0.14000000000000001</v>
      </c>
      <c r="Q580" s="1" t="s">
        <v>257</v>
      </c>
      <c r="R580" s="1" t="s">
        <v>358</v>
      </c>
      <c r="S580" s="1" t="s">
        <v>266</v>
      </c>
      <c r="T580" s="5">
        <v>0.50019999999999998</v>
      </c>
      <c r="U580" s="5">
        <v>0.126</v>
      </c>
      <c r="V580" s="5">
        <v>0.37380000000000002</v>
      </c>
      <c r="W580" s="1" t="s">
        <v>1717</v>
      </c>
      <c r="X580" s="5">
        <v>1.95E-2</v>
      </c>
      <c r="Y580" s="1" t="s">
        <v>1173</v>
      </c>
    </row>
    <row r="581" spans="1:25" x14ac:dyDescent="0.35">
      <c r="A581" s="1" t="s">
        <v>2296</v>
      </c>
      <c r="B581" s="37">
        <v>2014</v>
      </c>
      <c r="C581" s="1" t="s">
        <v>266</v>
      </c>
      <c r="D581" s="1" t="s">
        <v>1196</v>
      </c>
      <c r="E581" s="1" t="s">
        <v>1197</v>
      </c>
      <c r="F581" s="1" t="s">
        <v>1165</v>
      </c>
      <c r="G581" s="1" t="s">
        <v>261</v>
      </c>
      <c r="H581" s="1" t="s">
        <v>301</v>
      </c>
      <c r="I581" s="1" t="s">
        <v>302</v>
      </c>
      <c r="J581" s="1" t="s">
        <v>303</v>
      </c>
      <c r="K581" s="2">
        <v>4.1639999999999997</v>
      </c>
      <c r="L581" s="1" t="s">
        <v>1710</v>
      </c>
      <c r="M581" s="2">
        <v>10.09</v>
      </c>
      <c r="N581" s="1">
        <v>2.42</v>
      </c>
      <c r="O581" s="1" t="s">
        <v>286</v>
      </c>
      <c r="P581" s="5">
        <v>-1E-3</v>
      </c>
      <c r="Q581" s="1" t="s">
        <v>257</v>
      </c>
      <c r="R581" s="1" t="s">
        <v>358</v>
      </c>
      <c r="S581" s="1" t="s">
        <v>266</v>
      </c>
      <c r="T581" s="5">
        <v>0.52359999999999995</v>
      </c>
      <c r="U581" s="5">
        <v>0.1318</v>
      </c>
      <c r="V581" s="5">
        <v>0.34460000000000002</v>
      </c>
      <c r="W581" s="1" t="s">
        <v>1717</v>
      </c>
      <c r="X581" s="5">
        <v>0.1366</v>
      </c>
      <c r="Y581" s="1" t="s">
        <v>404</v>
      </c>
    </row>
    <row r="582" spans="1:25" x14ac:dyDescent="0.35">
      <c r="A582" s="1" t="s">
        <v>2297</v>
      </c>
      <c r="B582" s="37">
        <v>2016</v>
      </c>
      <c r="C582" s="1" t="s">
        <v>266</v>
      </c>
      <c r="D582" s="1" t="s">
        <v>1198</v>
      </c>
      <c r="E582" s="1" t="s">
        <v>1199</v>
      </c>
      <c r="F582" s="1" t="s">
        <v>1165</v>
      </c>
      <c r="G582" s="1" t="s">
        <v>261</v>
      </c>
      <c r="H582" s="1" t="s">
        <v>301</v>
      </c>
      <c r="I582" s="1" t="s">
        <v>302</v>
      </c>
      <c r="J582" s="1" t="s">
        <v>303</v>
      </c>
      <c r="K582" s="2">
        <v>4.1639999999999997</v>
      </c>
      <c r="L582" s="1" t="s">
        <v>1710</v>
      </c>
      <c r="M582" s="2">
        <v>10.41</v>
      </c>
      <c r="N582" s="1">
        <v>2.5</v>
      </c>
      <c r="O582" s="1" t="s">
        <v>286</v>
      </c>
      <c r="P582" s="5">
        <v>0.02</v>
      </c>
      <c r="Q582" s="1" t="s">
        <v>1200</v>
      </c>
      <c r="R582" s="1" t="s">
        <v>580</v>
      </c>
      <c r="S582" s="1" t="s">
        <v>266</v>
      </c>
      <c r="T582" s="5">
        <v>0.48420000000000002</v>
      </c>
      <c r="U582" s="5">
        <v>0.12189999999999999</v>
      </c>
      <c r="V582" s="5">
        <v>0.39389999999999997</v>
      </c>
      <c r="W582" s="1" t="s">
        <v>1717</v>
      </c>
      <c r="X582" s="5">
        <v>0.1172</v>
      </c>
      <c r="Y582" s="1" t="s">
        <v>404</v>
      </c>
    </row>
    <row r="583" spans="1:25" x14ac:dyDescent="0.35">
      <c r="A583" s="1" t="s">
        <v>2298</v>
      </c>
      <c r="B583" s="37">
        <v>2015</v>
      </c>
      <c r="C583" s="1" t="s">
        <v>266</v>
      </c>
      <c r="D583" s="1" t="s">
        <v>1201</v>
      </c>
      <c r="E583" s="1" t="s">
        <v>1202</v>
      </c>
      <c r="F583" s="1" t="s">
        <v>1165</v>
      </c>
      <c r="G583" s="1" t="s">
        <v>261</v>
      </c>
      <c r="H583" s="1" t="s">
        <v>306</v>
      </c>
      <c r="I583" s="1" t="s">
        <v>1715</v>
      </c>
      <c r="J583" s="1" t="s">
        <v>303</v>
      </c>
      <c r="K583" s="2">
        <v>4.1639999999999997</v>
      </c>
      <c r="L583" s="1" t="s">
        <v>1710</v>
      </c>
      <c r="M583" s="2">
        <v>13.63</v>
      </c>
      <c r="N583" s="1">
        <v>3.27</v>
      </c>
      <c r="O583" s="1" t="s">
        <v>286</v>
      </c>
      <c r="P583" s="5">
        <v>-3.2000000000000001E-2</v>
      </c>
      <c r="Q583" s="1" t="s">
        <v>1203</v>
      </c>
      <c r="R583" s="1" t="s">
        <v>355</v>
      </c>
      <c r="S583" s="1" t="s">
        <v>287</v>
      </c>
      <c r="T583" s="5">
        <v>0.65080000000000005</v>
      </c>
      <c r="U583" s="5">
        <v>6.9699999999999998E-2</v>
      </c>
      <c r="V583" s="5">
        <v>0.27950000000000003</v>
      </c>
      <c r="W583" s="1" t="s">
        <v>1717</v>
      </c>
      <c r="X583" s="5">
        <v>2.1999999999999999E-2</v>
      </c>
      <c r="Y583" s="1" t="s">
        <v>404</v>
      </c>
    </row>
    <row r="584" spans="1:25" x14ac:dyDescent="0.35">
      <c r="A584" s="1" t="s">
        <v>2299</v>
      </c>
      <c r="B584" s="37">
        <v>2015</v>
      </c>
      <c r="C584" s="1" t="s">
        <v>266</v>
      </c>
      <c r="D584" s="1" t="s">
        <v>1204</v>
      </c>
      <c r="E584" s="1" t="s">
        <v>1205</v>
      </c>
      <c r="F584" s="1" t="s">
        <v>1165</v>
      </c>
      <c r="G584" s="1" t="s">
        <v>261</v>
      </c>
      <c r="H584" s="1" t="s">
        <v>306</v>
      </c>
      <c r="I584" s="1" t="s">
        <v>1715</v>
      </c>
      <c r="J584" s="1" t="s">
        <v>303</v>
      </c>
      <c r="K584" s="2">
        <v>4.1639999999999997</v>
      </c>
      <c r="L584" s="1" t="s">
        <v>1710</v>
      </c>
      <c r="M584" s="2">
        <v>12.89</v>
      </c>
      <c r="N584" s="1">
        <v>3.1</v>
      </c>
      <c r="O584" s="1" t="s">
        <v>286</v>
      </c>
      <c r="P584" s="5">
        <v>2.4E-2</v>
      </c>
      <c r="Q584" s="1" t="s">
        <v>1206</v>
      </c>
      <c r="R584" s="1" t="s">
        <v>355</v>
      </c>
      <c r="S584" s="1" t="s">
        <v>287</v>
      </c>
      <c r="T584" s="5">
        <v>0.64570000000000005</v>
      </c>
      <c r="U584" s="5">
        <v>4.65E-2</v>
      </c>
      <c r="V584" s="5">
        <v>0.30780000000000002</v>
      </c>
      <c r="W584" s="1" t="s">
        <v>1717</v>
      </c>
      <c r="X584" s="5">
        <v>2.3300000000000001E-2</v>
      </c>
      <c r="Y584" s="1" t="s">
        <v>404</v>
      </c>
    </row>
    <row r="585" spans="1:25" x14ac:dyDescent="0.35">
      <c r="A585" s="1" t="s">
        <v>2300</v>
      </c>
      <c r="B585" s="37">
        <v>2016</v>
      </c>
      <c r="C585" s="1" t="s">
        <v>266</v>
      </c>
      <c r="D585" s="1" t="s">
        <v>1204</v>
      </c>
      <c r="E585" s="1" t="s">
        <v>1207</v>
      </c>
      <c r="F585" s="1" t="s">
        <v>1165</v>
      </c>
      <c r="G585" s="1" t="s">
        <v>261</v>
      </c>
      <c r="H585" s="1" t="s">
        <v>301</v>
      </c>
      <c r="I585" s="1" t="s">
        <v>302</v>
      </c>
      <c r="J585" s="1" t="s">
        <v>303</v>
      </c>
      <c r="K585" s="2">
        <v>4.1639999999999997</v>
      </c>
      <c r="L585" s="1" t="s">
        <v>1710</v>
      </c>
      <c r="M585" s="2">
        <v>11.27</v>
      </c>
      <c r="N585" s="1">
        <v>2.71</v>
      </c>
      <c r="O585" s="1" t="s">
        <v>286</v>
      </c>
      <c r="P585" s="5">
        <v>-0.03</v>
      </c>
      <c r="Q585" s="1" t="s">
        <v>257</v>
      </c>
      <c r="R585" s="1" t="s">
        <v>358</v>
      </c>
      <c r="S585" s="1" t="s">
        <v>266</v>
      </c>
      <c r="T585" s="5">
        <v>0.53139999999999998</v>
      </c>
      <c r="U585" s="5">
        <v>0.1338</v>
      </c>
      <c r="V585" s="5">
        <v>0.33479999999999999</v>
      </c>
      <c r="W585" s="1" t="s">
        <v>1717</v>
      </c>
      <c r="X585" s="5">
        <v>2.4E-2</v>
      </c>
      <c r="Y585" s="1" t="s">
        <v>1173</v>
      </c>
    </row>
    <row r="586" spans="1:25" x14ac:dyDescent="0.35">
      <c r="A586" s="1" t="s">
        <v>2301</v>
      </c>
      <c r="B586" s="37">
        <v>2015</v>
      </c>
      <c r="C586" s="1" t="s">
        <v>266</v>
      </c>
      <c r="D586" s="1" t="s">
        <v>1208</v>
      </c>
      <c r="E586" s="1" t="s">
        <v>1209</v>
      </c>
      <c r="F586" s="1" t="s">
        <v>1165</v>
      </c>
      <c r="G586" s="1" t="s">
        <v>261</v>
      </c>
      <c r="H586" s="1" t="s">
        <v>306</v>
      </c>
      <c r="I586" s="1" t="s">
        <v>1715</v>
      </c>
      <c r="J586" s="1" t="s">
        <v>303</v>
      </c>
      <c r="K586" s="2">
        <v>4.1639999999999997</v>
      </c>
      <c r="L586" s="1" t="s">
        <v>1710</v>
      </c>
      <c r="M586" s="2">
        <v>15.44</v>
      </c>
      <c r="N586" s="1">
        <v>3.71</v>
      </c>
      <c r="O586" s="1" t="s">
        <v>286</v>
      </c>
      <c r="P586" s="1" t="s">
        <v>1712</v>
      </c>
      <c r="Q586" s="1" t="s">
        <v>257</v>
      </c>
      <c r="R586" s="1" t="s">
        <v>265</v>
      </c>
      <c r="S586" s="1" t="s">
        <v>287</v>
      </c>
      <c r="T586" s="5">
        <v>0.60909999999999997</v>
      </c>
      <c r="U586" s="5">
        <v>7.7700000000000005E-2</v>
      </c>
      <c r="V586" s="5">
        <v>0.31330000000000002</v>
      </c>
      <c r="W586" s="1" t="s">
        <v>1717</v>
      </c>
      <c r="X586" s="5">
        <v>1.8100000000000002E-2</v>
      </c>
      <c r="Y586" s="1" t="s">
        <v>1194</v>
      </c>
    </row>
    <row r="587" spans="1:25" x14ac:dyDescent="0.35">
      <c r="A587" s="1" t="s">
        <v>2302</v>
      </c>
      <c r="B587" s="37">
        <v>2016</v>
      </c>
      <c r="C587" s="1" t="s">
        <v>266</v>
      </c>
      <c r="D587" s="1" t="s">
        <v>1208</v>
      </c>
      <c r="E587" s="1" t="s">
        <v>1209</v>
      </c>
      <c r="F587" s="1" t="s">
        <v>1165</v>
      </c>
      <c r="G587" s="1" t="s">
        <v>261</v>
      </c>
      <c r="H587" s="1" t="s">
        <v>301</v>
      </c>
      <c r="I587" s="1" t="s">
        <v>302</v>
      </c>
      <c r="J587" s="1" t="s">
        <v>303</v>
      </c>
      <c r="K587" s="2">
        <v>4.1639999999999997</v>
      </c>
      <c r="L587" s="1" t="s">
        <v>1710</v>
      </c>
      <c r="M587" s="2">
        <v>15.42</v>
      </c>
      <c r="N587" s="1">
        <v>3.7</v>
      </c>
      <c r="O587" s="1" t="s">
        <v>286</v>
      </c>
      <c r="P587" s="5">
        <v>0.09</v>
      </c>
      <c r="Q587" s="1" t="s">
        <v>1210</v>
      </c>
      <c r="R587" s="1" t="s">
        <v>580</v>
      </c>
      <c r="S587" s="1" t="s">
        <v>266</v>
      </c>
      <c r="T587" s="5">
        <v>0.43490000000000001</v>
      </c>
      <c r="U587" s="5">
        <v>0.1095</v>
      </c>
      <c r="V587" s="5">
        <v>0.45550000000000002</v>
      </c>
      <c r="W587" s="1" t="s">
        <v>1717</v>
      </c>
      <c r="X587" s="5">
        <v>0.14860000000000001</v>
      </c>
      <c r="Y587" s="1" t="s">
        <v>404</v>
      </c>
    </row>
    <row r="588" spans="1:25" x14ac:dyDescent="0.35">
      <c r="A588" s="1" t="s">
        <v>2303</v>
      </c>
      <c r="B588" s="37">
        <v>2013</v>
      </c>
      <c r="C588" s="1" t="s">
        <v>287</v>
      </c>
      <c r="D588" s="1" t="s">
        <v>1212</v>
      </c>
      <c r="E588" s="1" t="s">
        <v>1212</v>
      </c>
      <c r="F588" s="1" t="s">
        <v>1211</v>
      </c>
      <c r="G588" s="1" t="s">
        <v>391</v>
      </c>
      <c r="H588" s="1" t="s">
        <v>1093</v>
      </c>
      <c r="I588" s="1" t="s">
        <v>1094</v>
      </c>
      <c r="J588" s="1" t="s">
        <v>292</v>
      </c>
      <c r="K588" s="2">
        <v>789</v>
      </c>
      <c r="L588" s="1" t="s">
        <v>1722</v>
      </c>
      <c r="M588" s="2">
        <v>750</v>
      </c>
      <c r="N588" s="1">
        <v>0.95</v>
      </c>
      <c r="O588" s="1" t="s">
        <v>354</v>
      </c>
      <c r="P588" s="1" t="s">
        <v>1712</v>
      </c>
      <c r="Q588" s="1" t="s">
        <v>257</v>
      </c>
      <c r="R588" s="1" t="s">
        <v>277</v>
      </c>
      <c r="S588" s="1" t="s">
        <v>1723</v>
      </c>
      <c r="T588" s="1" t="s">
        <v>1723</v>
      </c>
      <c r="U588" s="1" t="s">
        <v>1723</v>
      </c>
      <c r="V588" s="1" t="s">
        <v>1723</v>
      </c>
      <c r="W588" s="1" t="s">
        <v>1723</v>
      </c>
      <c r="X588" s="1" t="s">
        <v>1723</v>
      </c>
      <c r="Y588" s="1" t="s">
        <v>404</v>
      </c>
    </row>
    <row r="589" spans="1:25" x14ac:dyDescent="0.35">
      <c r="A589" s="1" t="s">
        <v>2304</v>
      </c>
      <c r="B589" s="37">
        <v>2013</v>
      </c>
      <c r="C589" s="1" t="s">
        <v>266</v>
      </c>
      <c r="D589" s="1" t="s">
        <v>1215</v>
      </c>
      <c r="E589" s="1" t="s">
        <v>276</v>
      </c>
      <c r="F589" s="1" t="s">
        <v>1213</v>
      </c>
      <c r="G589" s="1" t="s">
        <v>261</v>
      </c>
      <c r="H589" s="1" t="s">
        <v>259</v>
      </c>
      <c r="I589" s="1" t="s">
        <v>387</v>
      </c>
      <c r="J589" s="1" t="s">
        <v>262</v>
      </c>
      <c r="K589" s="2">
        <v>0.54100000000000004</v>
      </c>
      <c r="L589" s="1" t="s">
        <v>1710</v>
      </c>
      <c r="M589" s="2">
        <v>0.34</v>
      </c>
      <c r="N589" s="1">
        <v>0.63</v>
      </c>
      <c r="O589" s="1" t="s">
        <v>354</v>
      </c>
      <c r="P589" s="1" t="s">
        <v>1712</v>
      </c>
      <c r="Q589" s="1" t="s">
        <v>257</v>
      </c>
      <c r="R589" s="1" t="s">
        <v>265</v>
      </c>
      <c r="S589" s="1" t="s">
        <v>287</v>
      </c>
      <c r="T589" s="5">
        <v>0.73950000000000005</v>
      </c>
      <c r="U589" s="5">
        <v>3.4200000000000001E-2</v>
      </c>
      <c r="V589" s="5">
        <v>0.2263</v>
      </c>
      <c r="W589" s="5">
        <v>4.2999999999999997E-2</v>
      </c>
      <c r="X589" s="1" t="s">
        <v>1713</v>
      </c>
      <c r="Y589" s="1" t="s">
        <v>404</v>
      </c>
    </row>
    <row r="590" spans="1:25" x14ac:dyDescent="0.35">
      <c r="A590" s="1" t="s">
        <v>2305</v>
      </c>
      <c r="B590" s="37">
        <v>2013</v>
      </c>
      <c r="C590" s="1" t="s">
        <v>266</v>
      </c>
      <c r="D590" s="1" t="s">
        <v>1216</v>
      </c>
      <c r="E590" s="1" t="s">
        <v>276</v>
      </c>
      <c r="F590" s="1" t="s">
        <v>1213</v>
      </c>
      <c r="G590" s="1" t="s">
        <v>261</v>
      </c>
      <c r="H590" s="1" t="s">
        <v>259</v>
      </c>
      <c r="I590" s="1" t="s">
        <v>387</v>
      </c>
      <c r="J590" s="1" t="s">
        <v>262</v>
      </c>
      <c r="K590" s="2">
        <v>0.54100000000000004</v>
      </c>
      <c r="L590" s="1" t="s">
        <v>1710</v>
      </c>
      <c r="M590" s="2">
        <v>0.22</v>
      </c>
      <c r="N590" s="1">
        <v>0.41</v>
      </c>
      <c r="O590" s="1" t="s">
        <v>354</v>
      </c>
      <c r="P590" s="1" t="s">
        <v>1712</v>
      </c>
      <c r="Q590" s="1" t="s">
        <v>257</v>
      </c>
      <c r="R590" s="1" t="s">
        <v>265</v>
      </c>
      <c r="S590" s="1" t="s">
        <v>287</v>
      </c>
      <c r="T590" s="5">
        <v>0.52090000000000003</v>
      </c>
      <c r="U590" s="5">
        <v>0.1232</v>
      </c>
      <c r="V590" s="5">
        <v>0.35589999999999999</v>
      </c>
      <c r="W590" s="5">
        <v>7.1800000000000003E-2</v>
      </c>
      <c r="X590" s="1" t="s">
        <v>1713</v>
      </c>
      <c r="Y590" s="1" t="s">
        <v>404</v>
      </c>
    </row>
    <row r="591" spans="1:25" x14ac:dyDescent="0.35">
      <c r="A591" s="1" t="s">
        <v>2306</v>
      </c>
      <c r="B591" s="37">
        <v>2013</v>
      </c>
      <c r="C591" s="1" t="s">
        <v>266</v>
      </c>
      <c r="D591" s="1" t="s">
        <v>1214</v>
      </c>
      <c r="E591" s="1" t="s">
        <v>276</v>
      </c>
      <c r="F591" s="1" t="s">
        <v>1213</v>
      </c>
      <c r="G591" s="1" t="s">
        <v>261</v>
      </c>
      <c r="H591" s="1" t="s">
        <v>259</v>
      </c>
      <c r="I591" s="1" t="s">
        <v>387</v>
      </c>
      <c r="J591" s="1" t="s">
        <v>262</v>
      </c>
      <c r="K591" s="2">
        <v>0.3</v>
      </c>
      <c r="L591" s="1" t="s">
        <v>1722</v>
      </c>
      <c r="M591" s="2">
        <v>0.17</v>
      </c>
      <c r="N591" s="1">
        <v>0.56999999999999995</v>
      </c>
      <c r="O591" s="1" t="s">
        <v>354</v>
      </c>
      <c r="P591" s="1" t="s">
        <v>1712</v>
      </c>
      <c r="Q591" s="1" t="s">
        <v>257</v>
      </c>
      <c r="R591" s="1" t="s">
        <v>265</v>
      </c>
      <c r="S591" s="1" t="s">
        <v>287</v>
      </c>
      <c r="T591" s="5">
        <v>0.6976</v>
      </c>
      <c r="U591" s="5">
        <v>7.0000000000000007E-2</v>
      </c>
      <c r="V591" s="5">
        <v>0.2324</v>
      </c>
      <c r="W591" s="5">
        <v>5.7099999999999998E-2</v>
      </c>
      <c r="X591" s="1" t="s">
        <v>1713</v>
      </c>
      <c r="Y591" s="1" t="s">
        <v>404</v>
      </c>
    </row>
    <row r="592" spans="1:25" x14ac:dyDescent="0.35">
      <c r="A592" s="1" t="s">
        <v>2307</v>
      </c>
      <c r="B592" s="37">
        <v>2013</v>
      </c>
      <c r="C592" s="1" t="s">
        <v>266</v>
      </c>
      <c r="D592" s="1" t="s">
        <v>1217</v>
      </c>
      <c r="E592" s="1" t="s">
        <v>276</v>
      </c>
      <c r="F592" s="1" t="s">
        <v>1213</v>
      </c>
      <c r="G592" s="1" t="s">
        <v>261</v>
      </c>
      <c r="H592" s="1" t="s">
        <v>259</v>
      </c>
      <c r="I592" s="1" t="s">
        <v>387</v>
      </c>
      <c r="J592" s="1" t="s">
        <v>262</v>
      </c>
      <c r="K592" s="2">
        <v>2</v>
      </c>
      <c r="L592" s="1" t="s">
        <v>1722</v>
      </c>
      <c r="M592" s="2">
        <v>0.4</v>
      </c>
      <c r="N592" s="1">
        <v>0.2</v>
      </c>
      <c r="O592" s="1" t="s">
        <v>354</v>
      </c>
      <c r="P592" s="1" t="s">
        <v>1712</v>
      </c>
      <c r="Q592" s="1" t="s">
        <v>257</v>
      </c>
      <c r="R592" s="1" t="s">
        <v>265</v>
      </c>
      <c r="S592" s="1" t="s">
        <v>287</v>
      </c>
      <c r="T592" s="5">
        <v>0.502</v>
      </c>
      <c r="U592" s="5">
        <v>0.216</v>
      </c>
      <c r="V592" s="5">
        <v>0.28199999999999997</v>
      </c>
      <c r="W592" s="5">
        <v>0.13800000000000001</v>
      </c>
      <c r="X592" s="1" t="s">
        <v>1713</v>
      </c>
      <c r="Y592" s="1" t="s">
        <v>404</v>
      </c>
    </row>
    <row r="593" spans="1:25" x14ac:dyDescent="0.35">
      <c r="A593" s="1" t="s">
        <v>2308</v>
      </c>
      <c r="B593" s="37">
        <v>2013</v>
      </c>
      <c r="C593" s="1" t="s">
        <v>266</v>
      </c>
      <c r="D593" s="1" t="s">
        <v>1218</v>
      </c>
      <c r="E593" s="1" t="s">
        <v>276</v>
      </c>
      <c r="F593" s="1" t="s">
        <v>1213</v>
      </c>
      <c r="G593" s="1" t="s">
        <v>261</v>
      </c>
      <c r="H593" s="1" t="s">
        <v>259</v>
      </c>
      <c r="I593" s="1" t="s">
        <v>387</v>
      </c>
      <c r="J593" s="1" t="s">
        <v>262</v>
      </c>
      <c r="K593" s="2">
        <v>0.61399999999999999</v>
      </c>
      <c r="L593" s="1" t="s">
        <v>1710</v>
      </c>
      <c r="M593" s="2">
        <v>0.35</v>
      </c>
      <c r="N593" s="1">
        <v>0.56999999999999995</v>
      </c>
      <c r="O593" s="1" t="s">
        <v>354</v>
      </c>
      <c r="P593" s="1" t="s">
        <v>1712</v>
      </c>
      <c r="Q593" s="1" t="s">
        <v>257</v>
      </c>
      <c r="R593" s="1" t="s">
        <v>265</v>
      </c>
      <c r="S593" s="1" t="s">
        <v>287</v>
      </c>
      <c r="T593" s="5">
        <v>0.72509999999999997</v>
      </c>
      <c r="U593" s="5">
        <v>4.2900000000000001E-2</v>
      </c>
      <c r="V593" s="5">
        <v>0.2321</v>
      </c>
      <c r="W593" s="5">
        <v>4.8000000000000001E-2</v>
      </c>
      <c r="X593" s="1" t="s">
        <v>1713</v>
      </c>
      <c r="Y593" s="1" t="s">
        <v>404</v>
      </c>
    </row>
    <row r="594" spans="1:25" x14ac:dyDescent="0.35">
      <c r="A594" s="1" t="s">
        <v>2309</v>
      </c>
      <c r="B594" s="37">
        <v>2013</v>
      </c>
      <c r="C594" s="1" t="s">
        <v>266</v>
      </c>
      <c r="D594" s="1" t="s">
        <v>1219</v>
      </c>
      <c r="E594" s="1" t="s">
        <v>276</v>
      </c>
      <c r="F594" s="1" t="s">
        <v>1213</v>
      </c>
      <c r="G594" s="1" t="s">
        <v>261</v>
      </c>
      <c r="H594" s="1" t="s">
        <v>259</v>
      </c>
      <c r="I594" s="1" t="s">
        <v>387</v>
      </c>
      <c r="J594" s="1" t="s">
        <v>262</v>
      </c>
      <c r="K594" s="2">
        <v>0.54100000000000004</v>
      </c>
      <c r="L594" s="1" t="s">
        <v>1710</v>
      </c>
      <c r="M594" s="2">
        <v>0.24</v>
      </c>
      <c r="N594" s="1">
        <v>0.44</v>
      </c>
      <c r="O594" s="1" t="s">
        <v>354</v>
      </c>
      <c r="P594" s="1" t="s">
        <v>1712</v>
      </c>
      <c r="Q594" s="1" t="s">
        <v>257</v>
      </c>
      <c r="R594" s="1" t="s">
        <v>265</v>
      </c>
      <c r="S594" s="1" t="s">
        <v>287</v>
      </c>
      <c r="T594" s="5">
        <v>0.56840000000000002</v>
      </c>
      <c r="U594" s="5">
        <v>0.1143</v>
      </c>
      <c r="V594" s="5">
        <v>0.31730000000000003</v>
      </c>
      <c r="W594" s="5">
        <v>6.5100000000000005E-2</v>
      </c>
      <c r="X594" s="1" t="s">
        <v>1713</v>
      </c>
      <c r="Y594" s="1" t="s">
        <v>404</v>
      </c>
    </row>
    <row r="595" spans="1:25" x14ac:dyDescent="0.35">
      <c r="A595" s="1" t="s">
        <v>2310</v>
      </c>
      <c r="B595" s="37">
        <v>2013</v>
      </c>
      <c r="C595" s="1" t="s">
        <v>287</v>
      </c>
      <c r="D595" s="1" t="s">
        <v>1220</v>
      </c>
      <c r="E595" s="1" t="s">
        <v>276</v>
      </c>
      <c r="F595" s="1" t="s">
        <v>1213</v>
      </c>
      <c r="G595" s="1" t="s">
        <v>261</v>
      </c>
      <c r="H595" s="1" t="s">
        <v>259</v>
      </c>
      <c r="I595" s="1" t="s">
        <v>387</v>
      </c>
      <c r="J595" s="1" t="s">
        <v>262</v>
      </c>
      <c r="K595" s="2">
        <v>0.49199999999999999</v>
      </c>
      <c r="L595" s="1" t="s">
        <v>1710</v>
      </c>
      <c r="M595" s="2">
        <v>0.36</v>
      </c>
      <c r="N595" s="1">
        <v>0.73</v>
      </c>
      <c r="O595" s="1" t="s">
        <v>354</v>
      </c>
      <c r="P595" s="1" t="s">
        <v>1712</v>
      </c>
      <c r="Q595" s="1" t="s">
        <v>257</v>
      </c>
      <c r="R595" s="1" t="s">
        <v>265</v>
      </c>
      <c r="S595" s="1" t="s">
        <v>1723</v>
      </c>
      <c r="T595" s="1" t="s">
        <v>1723</v>
      </c>
      <c r="U595" s="1" t="s">
        <v>1723</v>
      </c>
      <c r="V595" s="1" t="s">
        <v>1723</v>
      </c>
      <c r="W595" s="1" t="s">
        <v>1723</v>
      </c>
      <c r="X595" s="1" t="s">
        <v>1723</v>
      </c>
      <c r="Y595" s="1" t="s">
        <v>404</v>
      </c>
    </row>
    <row r="596" spans="1:25" x14ac:dyDescent="0.35">
      <c r="A596" s="1" t="s">
        <v>2311</v>
      </c>
      <c r="B596" s="37">
        <v>2013</v>
      </c>
      <c r="C596" s="1" t="s">
        <v>266</v>
      </c>
      <c r="D596" s="1" t="s">
        <v>1221</v>
      </c>
      <c r="E596" s="1" t="s">
        <v>276</v>
      </c>
      <c r="F596" s="1" t="s">
        <v>1213</v>
      </c>
      <c r="G596" s="1" t="s">
        <v>261</v>
      </c>
      <c r="H596" s="1" t="s">
        <v>259</v>
      </c>
      <c r="I596" s="1" t="s">
        <v>387</v>
      </c>
      <c r="J596" s="1" t="s">
        <v>262</v>
      </c>
      <c r="K596" s="2">
        <v>0.54100000000000004</v>
      </c>
      <c r="L596" s="1" t="s">
        <v>1710</v>
      </c>
      <c r="M596" s="2">
        <v>0.24</v>
      </c>
      <c r="N596" s="1">
        <v>0.44</v>
      </c>
      <c r="O596" s="1" t="s">
        <v>354</v>
      </c>
      <c r="P596" s="1" t="s">
        <v>1712</v>
      </c>
      <c r="Q596" s="1" t="s">
        <v>257</v>
      </c>
      <c r="R596" s="1" t="s">
        <v>265</v>
      </c>
      <c r="S596" s="1" t="s">
        <v>287</v>
      </c>
      <c r="T596" s="5">
        <v>0.57179999999999997</v>
      </c>
      <c r="U596" s="5">
        <v>0.11020000000000001</v>
      </c>
      <c r="V596" s="5">
        <v>0.318</v>
      </c>
      <c r="W596" s="5">
        <v>6.59E-2</v>
      </c>
      <c r="X596" s="1" t="s">
        <v>1713</v>
      </c>
      <c r="Y596" s="1" t="s">
        <v>404</v>
      </c>
    </row>
    <row r="597" spans="1:25" x14ac:dyDescent="0.35">
      <c r="A597" s="1" t="s">
        <v>2312</v>
      </c>
      <c r="B597" s="37">
        <v>2013</v>
      </c>
      <c r="C597" s="1" t="s">
        <v>266</v>
      </c>
      <c r="D597" s="1" t="s">
        <v>1222</v>
      </c>
      <c r="E597" s="1" t="s">
        <v>276</v>
      </c>
      <c r="F597" s="1" t="s">
        <v>1213</v>
      </c>
      <c r="G597" s="1" t="s">
        <v>261</v>
      </c>
      <c r="H597" s="1" t="s">
        <v>259</v>
      </c>
      <c r="I597" s="1" t="s">
        <v>387</v>
      </c>
      <c r="J597" s="1" t="s">
        <v>262</v>
      </c>
      <c r="K597" s="2">
        <v>2</v>
      </c>
      <c r="L597" s="1" t="s">
        <v>1722</v>
      </c>
      <c r="M597" s="2">
        <v>0.5</v>
      </c>
      <c r="N597" s="1">
        <v>0.25</v>
      </c>
      <c r="O597" s="1" t="s">
        <v>354</v>
      </c>
      <c r="P597" s="1" t="s">
        <v>1712</v>
      </c>
      <c r="Q597" s="1" t="s">
        <v>257</v>
      </c>
      <c r="R597" s="1" t="s">
        <v>265</v>
      </c>
      <c r="S597" s="1" t="s">
        <v>287</v>
      </c>
      <c r="T597" s="5">
        <v>0.60960000000000003</v>
      </c>
      <c r="U597" s="5">
        <v>0.17119999999999999</v>
      </c>
      <c r="V597" s="5">
        <v>0.21920000000000001</v>
      </c>
      <c r="W597" s="5">
        <v>0.1101</v>
      </c>
      <c r="X597" s="1" t="s">
        <v>1713</v>
      </c>
      <c r="Y597" s="1" t="s">
        <v>404</v>
      </c>
    </row>
    <row r="598" spans="1:25" x14ac:dyDescent="0.35">
      <c r="A598" s="1" t="s">
        <v>2313</v>
      </c>
      <c r="B598" s="37">
        <v>2013</v>
      </c>
      <c r="C598" s="1" t="s">
        <v>266</v>
      </c>
      <c r="D598" s="1" t="s">
        <v>1223</v>
      </c>
      <c r="E598" s="1" t="s">
        <v>276</v>
      </c>
      <c r="F598" s="1" t="s">
        <v>1213</v>
      </c>
      <c r="G598" s="1" t="s">
        <v>261</v>
      </c>
      <c r="H598" s="1" t="s">
        <v>259</v>
      </c>
      <c r="I598" s="1" t="s">
        <v>387</v>
      </c>
      <c r="J598" s="1" t="s">
        <v>262</v>
      </c>
      <c r="K598" s="2">
        <v>0.3</v>
      </c>
      <c r="L598" s="1" t="s">
        <v>1722</v>
      </c>
      <c r="M598" s="2">
        <v>0.15</v>
      </c>
      <c r="N598" s="1">
        <v>0.5</v>
      </c>
      <c r="O598" s="1" t="s">
        <v>354</v>
      </c>
      <c r="P598" s="1" t="s">
        <v>1712</v>
      </c>
      <c r="Q598" s="1" t="s">
        <v>257</v>
      </c>
      <c r="R598" s="1" t="s">
        <v>265</v>
      </c>
      <c r="S598" s="1" t="s">
        <v>287</v>
      </c>
      <c r="T598" s="5">
        <v>0.66439999999999999</v>
      </c>
      <c r="U598" s="5">
        <v>7.6600000000000001E-2</v>
      </c>
      <c r="V598" s="5">
        <v>0.25900000000000001</v>
      </c>
      <c r="W598" s="5">
        <v>6.1899999999999997E-2</v>
      </c>
      <c r="X598" s="1" t="s">
        <v>1713</v>
      </c>
      <c r="Y598" s="1" t="s">
        <v>404</v>
      </c>
    </row>
    <row r="599" spans="1:25" x14ac:dyDescent="0.35">
      <c r="A599" s="1" t="s">
        <v>2314</v>
      </c>
      <c r="B599" s="37">
        <v>2013</v>
      </c>
      <c r="C599" s="1" t="s">
        <v>266</v>
      </c>
      <c r="D599" s="1" t="s">
        <v>1224</v>
      </c>
      <c r="E599" s="1" t="s">
        <v>276</v>
      </c>
      <c r="F599" s="1" t="s">
        <v>1213</v>
      </c>
      <c r="G599" s="1" t="s">
        <v>261</v>
      </c>
      <c r="H599" s="1" t="s">
        <v>259</v>
      </c>
      <c r="I599" s="1" t="s">
        <v>387</v>
      </c>
      <c r="J599" s="1" t="s">
        <v>262</v>
      </c>
      <c r="K599" s="2">
        <v>0.54100000000000004</v>
      </c>
      <c r="L599" s="1" t="s">
        <v>1710</v>
      </c>
      <c r="M599" s="2">
        <v>0.34</v>
      </c>
      <c r="N599" s="1">
        <v>0.63</v>
      </c>
      <c r="O599" s="1" t="s">
        <v>354</v>
      </c>
      <c r="P599" s="1" t="s">
        <v>1712</v>
      </c>
      <c r="Q599" s="1" t="s">
        <v>257</v>
      </c>
      <c r="R599" s="1" t="s">
        <v>265</v>
      </c>
      <c r="S599" s="1" t="s">
        <v>287</v>
      </c>
      <c r="T599" s="5">
        <v>0.73380000000000001</v>
      </c>
      <c r="U599" s="5">
        <v>3.5000000000000003E-2</v>
      </c>
      <c r="V599" s="5">
        <v>0.23119999999999999</v>
      </c>
      <c r="W599" s="5">
        <v>4.3900000000000002E-2</v>
      </c>
      <c r="X599" s="1" t="s">
        <v>1713</v>
      </c>
      <c r="Y599" s="1" t="s">
        <v>404</v>
      </c>
    </row>
    <row r="600" spans="1:25" x14ac:dyDescent="0.35">
      <c r="A600" s="1" t="s">
        <v>2315</v>
      </c>
      <c r="B600" s="37">
        <v>2013</v>
      </c>
      <c r="C600" s="1" t="s">
        <v>266</v>
      </c>
      <c r="D600" s="1" t="s">
        <v>1225</v>
      </c>
      <c r="E600" s="1" t="s">
        <v>276</v>
      </c>
      <c r="F600" s="1" t="s">
        <v>1213</v>
      </c>
      <c r="G600" s="1" t="s">
        <v>261</v>
      </c>
      <c r="H600" s="1" t="s">
        <v>259</v>
      </c>
      <c r="I600" s="1" t="s">
        <v>387</v>
      </c>
      <c r="J600" s="1" t="s">
        <v>262</v>
      </c>
      <c r="K600" s="2">
        <v>0.54100000000000004</v>
      </c>
      <c r="L600" s="1" t="s">
        <v>1710</v>
      </c>
      <c r="M600" s="2">
        <v>0.22</v>
      </c>
      <c r="N600" s="1">
        <v>0.41</v>
      </c>
      <c r="O600" s="1" t="s">
        <v>354</v>
      </c>
      <c r="P600" s="1" t="s">
        <v>1712</v>
      </c>
      <c r="Q600" s="1" t="s">
        <v>257</v>
      </c>
      <c r="R600" s="1" t="s">
        <v>265</v>
      </c>
      <c r="S600" s="1" t="s">
        <v>287</v>
      </c>
      <c r="T600" s="5">
        <v>0.5232</v>
      </c>
      <c r="U600" s="5">
        <v>0.1222</v>
      </c>
      <c r="V600" s="5">
        <v>0.35460000000000003</v>
      </c>
      <c r="W600" s="5">
        <v>7.1999999999999995E-2</v>
      </c>
      <c r="X600" s="1" t="s">
        <v>1713</v>
      </c>
      <c r="Y600" s="1" t="s">
        <v>404</v>
      </c>
    </row>
    <row r="601" spans="1:25" x14ac:dyDescent="0.35">
      <c r="A601" s="1" t="s">
        <v>2316</v>
      </c>
      <c r="B601" s="37">
        <v>2013</v>
      </c>
      <c r="C601" s="1" t="s">
        <v>266</v>
      </c>
      <c r="D601" s="1" t="s">
        <v>1226</v>
      </c>
      <c r="E601" s="1" t="s">
        <v>276</v>
      </c>
      <c r="F601" s="1" t="s">
        <v>1213</v>
      </c>
      <c r="G601" s="1" t="s">
        <v>261</v>
      </c>
      <c r="H601" s="1" t="s">
        <v>259</v>
      </c>
      <c r="I601" s="1" t="s">
        <v>387</v>
      </c>
      <c r="J601" s="1" t="s">
        <v>262</v>
      </c>
      <c r="K601" s="2">
        <v>2</v>
      </c>
      <c r="L601" s="1" t="s">
        <v>1722</v>
      </c>
      <c r="M601" s="2">
        <v>0.4</v>
      </c>
      <c r="N601" s="1">
        <v>0.2</v>
      </c>
      <c r="O601" s="1" t="s">
        <v>354</v>
      </c>
      <c r="P601" s="1" t="s">
        <v>1712</v>
      </c>
      <c r="Q601" s="1" t="s">
        <v>257</v>
      </c>
      <c r="R601" s="1" t="s">
        <v>265</v>
      </c>
      <c r="S601" s="1" t="s">
        <v>287</v>
      </c>
      <c r="T601" s="5">
        <v>0.46400000000000002</v>
      </c>
      <c r="U601" s="5">
        <v>0.23280000000000001</v>
      </c>
      <c r="V601" s="5">
        <v>0.30320000000000003</v>
      </c>
      <c r="W601" s="5">
        <v>0.14829999999999999</v>
      </c>
      <c r="X601" s="1" t="s">
        <v>1713</v>
      </c>
      <c r="Y601" s="1" t="s">
        <v>404</v>
      </c>
    </row>
    <row r="602" spans="1:25" x14ac:dyDescent="0.35">
      <c r="A602" s="1" t="s">
        <v>2317</v>
      </c>
      <c r="B602" s="37">
        <v>2013</v>
      </c>
      <c r="C602" s="1" t="s">
        <v>266</v>
      </c>
      <c r="D602" s="1" t="s">
        <v>1227</v>
      </c>
      <c r="E602" s="1" t="s">
        <v>276</v>
      </c>
      <c r="F602" s="1" t="s">
        <v>1213</v>
      </c>
      <c r="G602" s="1" t="s">
        <v>261</v>
      </c>
      <c r="H602" s="1" t="s">
        <v>259</v>
      </c>
      <c r="I602" s="1" t="s">
        <v>387</v>
      </c>
      <c r="J602" s="1" t="s">
        <v>262</v>
      </c>
      <c r="K602" s="2">
        <v>0.3</v>
      </c>
      <c r="L602" s="1" t="s">
        <v>1722</v>
      </c>
      <c r="M602" s="2">
        <v>0.15</v>
      </c>
      <c r="N602" s="1">
        <v>0.5</v>
      </c>
      <c r="O602" s="1" t="s">
        <v>354</v>
      </c>
      <c r="P602" s="1" t="s">
        <v>1712</v>
      </c>
      <c r="Q602" s="1" t="s">
        <v>257</v>
      </c>
      <c r="R602" s="1" t="s">
        <v>265</v>
      </c>
      <c r="S602" s="1" t="s">
        <v>287</v>
      </c>
      <c r="T602" s="5">
        <v>0.52070000000000005</v>
      </c>
      <c r="U602" s="5">
        <v>0.12330000000000001</v>
      </c>
      <c r="V602" s="5">
        <v>0.35599999999999998</v>
      </c>
      <c r="W602" s="5">
        <v>7.1999999999999995E-2</v>
      </c>
      <c r="X602" s="1" t="s">
        <v>1713</v>
      </c>
      <c r="Y602" s="1" t="s">
        <v>404</v>
      </c>
    </row>
    <row r="603" spans="1:25" x14ac:dyDescent="0.35">
      <c r="A603" s="1" t="s">
        <v>2318</v>
      </c>
      <c r="B603" s="37">
        <v>2013</v>
      </c>
      <c r="C603" s="1" t="s">
        <v>266</v>
      </c>
      <c r="D603" s="1" t="s">
        <v>1229</v>
      </c>
      <c r="E603" s="1" t="s">
        <v>1229</v>
      </c>
      <c r="F603" s="1" t="s">
        <v>1228</v>
      </c>
      <c r="G603" s="1" t="s">
        <v>395</v>
      </c>
      <c r="H603" s="1" t="s">
        <v>280</v>
      </c>
      <c r="I603" s="1" t="s">
        <v>318</v>
      </c>
      <c r="J603" s="1" t="s">
        <v>283</v>
      </c>
      <c r="K603" s="2">
        <v>2</v>
      </c>
      <c r="L603" s="1" t="s">
        <v>1710</v>
      </c>
      <c r="M603" s="2">
        <v>156.94999999999999</v>
      </c>
      <c r="N603" s="1">
        <v>78.48</v>
      </c>
      <c r="O603" s="1" t="s">
        <v>305</v>
      </c>
      <c r="P603" s="5">
        <v>0.05</v>
      </c>
      <c r="Q603" s="1" t="s">
        <v>257</v>
      </c>
      <c r="R603" s="1" t="s">
        <v>358</v>
      </c>
      <c r="S603" s="1" t="s">
        <v>287</v>
      </c>
      <c r="T603" s="5">
        <v>0.60589999999999999</v>
      </c>
      <c r="U603" s="5">
        <v>7.3000000000000001E-3</v>
      </c>
      <c r="V603" s="5">
        <v>0.38679999999999998</v>
      </c>
      <c r="W603" s="5">
        <v>2.3999999999999998E-3</v>
      </c>
      <c r="X603" s="5">
        <v>1.2699999999999999E-2</v>
      </c>
      <c r="Y603" s="1" t="s">
        <v>715</v>
      </c>
    </row>
    <row r="604" spans="1:25" x14ac:dyDescent="0.35">
      <c r="A604" s="1" t="s">
        <v>2319</v>
      </c>
      <c r="B604" s="37">
        <v>2013</v>
      </c>
      <c r="C604" s="1" t="s">
        <v>266</v>
      </c>
      <c r="D604" s="1" t="s">
        <v>870</v>
      </c>
      <c r="E604" s="1" t="s">
        <v>276</v>
      </c>
      <c r="F604" s="1" t="s">
        <v>1228</v>
      </c>
      <c r="G604" s="1" t="s">
        <v>395</v>
      </c>
      <c r="H604" s="1" t="s">
        <v>280</v>
      </c>
      <c r="I604" s="1" t="s">
        <v>318</v>
      </c>
      <c r="J604" s="1" t="s">
        <v>283</v>
      </c>
      <c r="K604" s="2">
        <v>2.58</v>
      </c>
      <c r="L604" s="1" t="s">
        <v>1710</v>
      </c>
      <c r="M604" s="2">
        <v>131.82</v>
      </c>
      <c r="N604" s="1">
        <v>51.09</v>
      </c>
      <c r="O604" s="1" t="s">
        <v>305</v>
      </c>
      <c r="P604" s="5">
        <v>0.05</v>
      </c>
      <c r="Q604" s="1" t="s">
        <v>257</v>
      </c>
      <c r="R604" s="1" t="s">
        <v>358</v>
      </c>
      <c r="S604" s="1" t="s">
        <v>287</v>
      </c>
      <c r="T604" s="5">
        <v>0.3</v>
      </c>
      <c r="U604" s="5">
        <v>0.02</v>
      </c>
      <c r="V604" s="5">
        <v>0.68</v>
      </c>
      <c r="W604" s="5">
        <v>0.14000000000000001</v>
      </c>
      <c r="X604" s="5">
        <v>0.04</v>
      </c>
      <c r="Y604" s="1" t="s">
        <v>404</v>
      </c>
    </row>
    <row r="605" spans="1:25" x14ac:dyDescent="0.35">
      <c r="A605" s="1" t="s">
        <v>2320</v>
      </c>
      <c r="B605" s="37">
        <v>2016</v>
      </c>
      <c r="C605" s="1" t="s">
        <v>266</v>
      </c>
      <c r="D605" s="1" t="s">
        <v>1231</v>
      </c>
      <c r="E605" s="1" t="s">
        <v>1232</v>
      </c>
      <c r="F605" s="1" t="s">
        <v>1230</v>
      </c>
      <c r="G605" s="1" t="s">
        <v>261</v>
      </c>
      <c r="H605" s="1" t="s">
        <v>1093</v>
      </c>
      <c r="I605" s="1" t="s">
        <v>1094</v>
      </c>
      <c r="J605" s="1" t="s">
        <v>292</v>
      </c>
      <c r="K605" s="2">
        <v>1.2701804400000001E-3</v>
      </c>
      <c r="L605" s="1" t="s">
        <v>1710</v>
      </c>
      <c r="M605" s="2">
        <v>6.3E-2</v>
      </c>
      <c r="N605" s="1">
        <v>49.6</v>
      </c>
      <c r="O605" s="1" t="s">
        <v>354</v>
      </c>
      <c r="P605" s="1" t="s">
        <v>1712</v>
      </c>
      <c r="Q605" s="1" t="s">
        <v>257</v>
      </c>
      <c r="R605" s="1" t="s">
        <v>277</v>
      </c>
      <c r="S605" s="1" t="s">
        <v>266</v>
      </c>
      <c r="T605" s="5">
        <v>5.6899999999999999E-2</v>
      </c>
      <c r="U605" s="5">
        <v>3.0200000000000001E-2</v>
      </c>
      <c r="V605" s="5">
        <v>0.91290000000000004</v>
      </c>
      <c r="W605" s="1" t="s">
        <v>1717</v>
      </c>
      <c r="X605" s="1" t="s">
        <v>1713</v>
      </c>
      <c r="Y605" s="1" t="s">
        <v>404</v>
      </c>
    </row>
    <row r="606" spans="1:25" x14ac:dyDescent="0.35">
      <c r="A606" s="1" t="s">
        <v>2321</v>
      </c>
      <c r="B606" s="37">
        <v>2015</v>
      </c>
      <c r="C606" s="1" t="s">
        <v>287</v>
      </c>
      <c r="D606" s="1" t="s">
        <v>1234</v>
      </c>
      <c r="E606" s="1" t="s">
        <v>17</v>
      </c>
      <c r="F606" s="1" t="s">
        <v>1233</v>
      </c>
      <c r="G606" s="1" t="s">
        <v>261</v>
      </c>
      <c r="H606" s="1" t="s">
        <v>292</v>
      </c>
      <c r="I606" s="1" t="s">
        <v>1715</v>
      </c>
      <c r="J606" s="1" t="s">
        <v>292</v>
      </c>
      <c r="K606" s="2">
        <v>1</v>
      </c>
      <c r="L606" s="1" t="s">
        <v>1722</v>
      </c>
      <c r="M606" s="2">
        <v>0.18</v>
      </c>
      <c r="N606" s="1">
        <v>0.18</v>
      </c>
      <c r="O606" s="1" t="s">
        <v>1711</v>
      </c>
      <c r="P606" s="1" t="s">
        <v>1712</v>
      </c>
      <c r="Q606" s="1" t="s">
        <v>257</v>
      </c>
      <c r="R606" s="1" t="s">
        <v>265</v>
      </c>
      <c r="S606" s="1" t="s">
        <v>1723</v>
      </c>
      <c r="T606" s="1" t="s">
        <v>1723</v>
      </c>
      <c r="U606" s="1" t="s">
        <v>1723</v>
      </c>
      <c r="V606" s="1" t="s">
        <v>1723</v>
      </c>
      <c r="W606" s="1" t="s">
        <v>1723</v>
      </c>
      <c r="X606" s="1" t="s">
        <v>1723</v>
      </c>
      <c r="Y606" s="1" t="s">
        <v>1235</v>
      </c>
    </row>
    <row r="607" spans="1:25" x14ac:dyDescent="0.35">
      <c r="A607" s="1" t="s">
        <v>2322</v>
      </c>
      <c r="B607" s="37">
        <v>2016</v>
      </c>
      <c r="C607" s="1" t="s">
        <v>287</v>
      </c>
      <c r="D607" s="1" t="s">
        <v>1234</v>
      </c>
      <c r="E607" s="1"/>
      <c r="F607" s="1" t="s">
        <v>1233</v>
      </c>
      <c r="G607" s="1" t="s">
        <v>261</v>
      </c>
      <c r="H607" s="1" t="s">
        <v>291</v>
      </c>
      <c r="I607" s="1" t="s">
        <v>292</v>
      </c>
      <c r="J607" s="1" t="s">
        <v>292</v>
      </c>
      <c r="K607" s="2">
        <v>1000</v>
      </c>
      <c r="L607" s="1" t="s">
        <v>1722</v>
      </c>
      <c r="M607" s="2">
        <v>120</v>
      </c>
      <c r="N607" s="1">
        <v>0.12</v>
      </c>
      <c r="O607" s="1" t="s">
        <v>1711</v>
      </c>
      <c r="P607" s="5">
        <v>-0.2</v>
      </c>
      <c r="Q607" s="1" t="s">
        <v>257</v>
      </c>
      <c r="R607" s="1" t="s">
        <v>358</v>
      </c>
      <c r="S607" s="1" t="s">
        <v>1723</v>
      </c>
      <c r="T607" s="1" t="s">
        <v>1723</v>
      </c>
      <c r="U607" s="1" t="s">
        <v>1723</v>
      </c>
      <c r="V607" s="1" t="s">
        <v>1723</v>
      </c>
      <c r="W607" s="1" t="s">
        <v>1723</v>
      </c>
      <c r="X607" s="1" t="s">
        <v>1723</v>
      </c>
      <c r="Y607" s="1" t="s">
        <v>404</v>
      </c>
    </row>
    <row r="608" spans="1:25" x14ac:dyDescent="0.35">
      <c r="A608" s="1" t="s">
        <v>2323</v>
      </c>
      <c r="B608" s="37">
        <v>2015</v>
      </c>
      <c r="C608" s="1" t="s">
        <v>287</v>
      </c>
      <c r="D608" s="1" t="s">
        <v>1236</v>
      </c>
      <c r="E608" s="1" t="s">
        <v>17</v>
      </c>
      <c r="F608" s="1" t="s">
        <v>1233</v>
      </c>
      <c r="G608" s="1" t="s">
        <v>261</v>
      </c>
      <c r="H608" s="1" t="s">
        <v>292</v>
      </c>
      <c r="I608" s="1" t="s">
        <v>1715</v>
      </c>
      <c r="J608" s="1" t="s">
        <v>292</v>
      </c>
      <c r="K608" s="2">
        <v>1</v>
      </c>
      <c r="L608" s="1" t="s">
        <v>1722</v>
      </c>
      <c r="M608" s="2">
        <v>0.21</v>
      </c>
      <c r="N608" s="1">
        <v>0.21</v>
      </c>
      <c r="O608" s="1" t="s">
        <v>1711</v>
      </c>
      <c r="P608" s="1" t="s">
        <v>1712</v>
      </c>
      <c r="Q608" s="1" t="s">
        <v>257</v>
      </c>
      <c r="R608" s="1" t="s">
        <v>265</v>
      </c>
      <c r="S608" s="1" t="s">
        <v>1723</v>
      </c>
      <c r="T608" s="1" t="s">
        <v>1723</v>
      </c>
      <c r="U608" s="1" t="s">
        <v>1723</v>
      </c>
      <c r="V608" s="1" t="s">
        <v>1723</v>
      </c>
      <c r="W608" s="1" t="s">
        <v>1723</v>
      </c>
      <c r="X608" s="1" t="s">
        <v>1723</v>
      </c>
      <c r="Y608" s="1" t="s">
        <v>1235</v>
      </c>
    </row>
    <row r="609" spans="1:25" x14ac:dyDescent="0.35">
      <c r="A609" s="1" t="s">
        <v>2324</v>
      </c>
      <c r="B609" s="37">
        <v>2015</v>
      </c>
      <c r="C609" s="1" t="s">
        <v>287</v>
      </c>
      <c r="D609" s="1" t="s">
        <v>1237</v>
      </c>
      <c r="E609" s="1" t="s">
        <v>17</v>
      </c>
      <c r="F609" s="1" t="s">
        <v>1233</v>
      </c>
      <c r="G609" s="1" t="s">
        <v>261</v>
      </c>
      <c r="H609" s="1" t="s">
        <v>292</v>
      </c>
      <c r="I609" s="1" t="s">
        <v>1715</v>
      </c>
      <c r="J609" s="1" t="s">
        <v>292</v>
      </c>
      <c r="K609" s="2">
        <v>1</v>
      </c>
      <c r="L609" s="1" t="s">
        <v>1722</v>
      </c>
      <c r="M609" s="2">
        <v>0.99</v>
      </c>
      <c r="N609" s="1">
        <v>0.99</v>
      </c>
      <c r="O609" s="1" t="s">
        <v>1711</v>
      </c>
      <c r="P609" s="1" t="s">
        <v>1712</v>
      </c>
      <c r="Q609" s="1" t="s">
        <v>257</v>
      </c>
      <c r="R609" s="1" t="s">
        <v>265</v>
      </c>
      <c r="S609" s="1" t="s">
        <v>1723</v>
      </c>
      <c r="T609" s="1" t="s">
        <v>1723</v>
      </c>
      <c r="U609" s="1" t="s">
        <v>1723</v>
      </c>
      <c r="V609" s="1" t="s">
        <v>1723</v>
      </c>
      <c r="W609" s="1" t="s">
        <v>1723</v>
      </c>
      <c r="X609" s="1" t="s">
        <v>1723</v>
      </c>
      <c r="Y609" s="1" t="s">
        <v>1235</v>
      </c>
    </row>
    <row r="610" spans="1:25" x14ac:dyDescent="0.35">
      <c r="A610" s="1" t="s">
        <v>2325</v>
      </c>
      <c r="B610" s="37">
        <v>2016</v>
      </c>
      <c r="C610" s="1" t="s">
        <v>287</v>
      </c>
      <c r="D610" s="1" t="s">
        <v>1237</v>
      </c>
      <c r="E610" s="1"/>
      <c r="F610" s="1" t="s">
        <v>1233</v>
      </c>
      <c r="G610" s="1" t="s">
        <v>261</v>
      </c>
      <c r="H610" s="1" t="s">
        <v>291</v>
      </c>
      <c r="I610" s="1" t="s">
        <v>292</v>
      </c>
      <c r="J610" s="1" t="s">
        <v>292</v>
      </c>
      <c r="K610" s="2">
        <v>1000</v>
      </c>
      <c r="L610" s="1" t="s">
        <v>1722</v>
      </c>
      <c r="M610" s="2">
        <v>1153</v>
      </c>
      <c r="N610" s="1">
        <v>1.1499999999999999</v>
      </c>
      <c r="O610" s="1" t="s">
        <v>1711</v>
      </c>
      <c r="P610" s="5">
        <v>-0.02</v>
      </c>
      <c r="Q610" s="1" t="s">
        <v>257</v>
      </c>
      <c r="R610" s="1" t="s">
        <v>358</v>
      </c>
      <c r="S610" s="1" t="s">
        <v>1723</v>
      </c>
      <c r="T610" s="1" t="s">
        <v>1723</v>
      </c>
      <c r="U610" s="1" t="s">
        <v>1723</v>
      </c>
      <c r="V610" s="1" t="s">
        <v>1723</v>
      </c>
      <c r="W610" s="1" t="s">
        <v>1723</v>
      </c>
      <c r="X610" s="1" t="s">
        <v>1723</v>
      </c>
      <c r="Y610" s="1" t="s">
        <v>404</v>
      </c>
    </row>
    <row r="611" spans="1:25" x14ac:dyDescent="0.35">
      <c r="A611" s="1" t="s">
        <v>2326</v>
      </c>
      <c r="B611" s="37">
        <v>2016</v>
      </c>
      <c r="C611" s="1" t="s">
        <v>287</v>
      </c>
      <c r="D611" s="1" t="s">
        <v>1238</v>
      </c>
      <c r="E611" s="1"/>
      <c r="F611" s="1" t="s">
        <v>1233</v>
      </c>
      <c r="G611" s="1" t="s">
        <v>261</v>
      </c>
      <c r="H611" s="1" t="s">
        <v>291</v>
      </c>
      <c r="I611" s="1" t="s">
        <v>292</v>
      </c>
      <c r="J611" s="1" t="s">
        <v>292</v>
      </c>
      <c r="K611" s="2">
        <v>1000</v>
      </c>
      <c r="L611" s="1" t="s">
        <v>1722</v>
      </c>
      <c r="M611" s="2">
        <v>210</v>
      </c>
      <c r="N611" s="1">
        <v>0.21</v>
      </c>
      <c r="O611" s="1" t="s">
        <v>1711</v>
      </c>
      <c r="P611" s="5">
        <v>-0.43</v>
      </c>
      <c r="Q611" s="1" t="s">
        <v>257</v>
      </c>
      <c r="R611" s="1" t="s">
        <v>358</v>
      </c>
      <c r="S611" s="1" t="s">
        <v>1723</v>
      </c>
      <c r="T611" s="1" t="s">
        <v>1723</v>
      </c>
      <c r="U611" s="1" t="s">
        <v>1723</v>
      </c>
      <c r="V611" s="1" t="s">
        <v>1723</v>
      </c>
      <c r="W611" s="1" t="s">
        <v>1723</v>
      </c>
      <c r="X611" s="1" t="s">
        <v>1723</v>
      </c>
      <c r="Y611" s="1" t="s">
        <v>404</v>
      </c>
    </row>
    <row r="612" spans="1:25" x14ac:dyDescent="0.35">
      <c r="A612" s="1" t="s">
        <v>2327</v>
      </c>
      <c r="B612" s="37">
        <v>2015</v>
      </c>
      <c r="C612" s="1" t="s">
        <v>287</v>
      </c>
      <c r="D612" s="1" t="s">
        <v>1240</v>
      </c>
      <c r="E612" s="1" t="s">
        <v>17</v>
      </c>
      <c r="F612" s="1" t="s">
        <v>1239</v>
      </c>
      <c r="G612" s="1" t="s">
        <v>261</v>
      </c>
      <c r="H612" s="1" t="s">
        <v>600</v>
      </c>
      <c r="I612" s="1" t="s">
        <v>1715</v>
      </c>
      <c r="J612" s="1" t="s">
        <v>274</v>
      </c>
      <c r="K612" s="2">
        <v>181</v>
      </c>
      <c r="L612" s="1" t="s">
        <v>1710</v>
      </c>
      <c r="M612" s="2">
        <v>655</v>
      </c>
      <c r="N612" s="1">
        <v>3.62</v>
      </c>
      <c r="O612" s="1" t="s">
        <v>1711</v>
      </c>
      <c r="P612" s="1" t="s">
        <v>1712</v>
      </c>
      <c r="Q612" s="1" t="s">
        <v>257</v>
      </c>
      <c r="R612" s="1" t="s">
        <v>265</v>
      </c>
      <c r="S612" s="1" t="s">
        <v>1723</v>
      </c>
      <c r="T612" s="1" t="s">
        <v>1723</v>
      </c>
      <c r="U612" s="1" t="s">
        <v>1723</v>
      </c>
      <c r="V612" s="1" t="s">
        <v>1723</v>
      </c>
      <c r="W612" s="1" t="s">
        <v>1723</v>
      </c>
      <c r="X612" s="1" t="s">
        <v>1723</v>
      </c>
      <c r="Y612" s="1" t="s">
        <v>581</v>
      </c>
    </row>
    <row r="613" spans="1:25" x14ac:dyDescent="0.35">
      <c r="A613" s="1" t="s">
        <v>2328</v>
      </c>
      <c r="B613" s="37">
        <v>2016</v>
      </c>
      <c r="C613" s="1" t="s">
        <v>266</v>
      </c>
      <c r="D613" s="1" t="s">
        <v>1240</v>
      </c>
      <c r="E613" s="1" t="s">
        <v>1241</v>
      </c>
      <c r="F613" s="1" t="s">
        <v>1239</v>
      </c>
      <c r="G613" s="1" t="s">
        <v>261</v>
      </c>
      <c r="H613" s="1" t="s">
        <v>272</v>
      </c>
      <c r="I613" s="1" t="s">
        <v>597</v>
      </c>
      <c r="J613" s="1" t="s">
        <v>274</v>
      </c>
      <c r="K613" s="2">
        <v>181</v>
      </c>
      <c r="L613" s="1" t="s">
        <v>1710</v>
      </c>
      <c r="M613" s="2">
        <v>4468.7</v>
      </c>
      <c r="N613" s="1">
        <v>24.69</v>
      </c>
      <c r="O613" s="1" t="s">
        <v>1711</v>
      </c>
      <c r="P613" s="1" t="s">
        <v>1712</v>
      </c>
      <c r="Q613" s="1" t="s">
        <v>257</v>
      </c>
      <c r="R613" s="1" t="s">
        <v>265</v>
      </c>
      <c r="S613" s="1" t="s">
        <v>266</v>
      </c>
      <c r="T613" s="5">
        <v>0.17330000000000001</v>
      </c>
      <c r="U613" s="5">
        <v>3.73E-2</v>
      </c>
      <c r="V613" s="5">
        <v>0.78939999999999999</v>
      </c>
      <c r="W613" s="5">
        <v>8.9999999999999993E-3</v>
      </c>
      <c r="X613" s="1" t="s">
        <v>1713</v>
      </c>
      <c r="Y613" s="1" t="s">
        <v>404</v>
      </c>
    </row>
    <row r="614" spans="1:25" x14ac:dyDescent="0.35">
      <c r="A614" s="1" t="s">
        <v>2329</v>
      </c>
      <c r="B614" s="37">
        <v>2016</v>
      </c>
      <c r="C614" s="1" t="s">
        <v>266</v>
      </c>
      <c r="D614" s="1" t="s">
        <v>1249</v>
      </c>
      <c r="E614" s="1" t="s">
        <v>1250</v>
      </c>
      <c r="F614" s="1" t="s">
        <v>1242</v>
      </c>
      <c r="G614" s="1" t="s">
        <v>1243</v>
      </c>
      <c r="H614" s="1" t="s">
        <v>1123</v>
      </c>
      <c r="I614" s="1" t="s">
        <v>1123</v>
      </c>
      <c r="J614" s="1" t="s">
        <v>262</v>
      </c>
      <c r="K614" s="2">
        <v>0.19</v>
      </c>
      <c r="L614" s="1" t="s">
        <v>1722</v>
      </c>
      <c r="M614" s="2">
        <v>0.54600000000000004</v>
      </c>
      <c r="N614" s="1">
        <v>2.87</v>
      </c>
      <c r="O614" s="1" t="s">
        <v>286</v>
      </c>
      <c r="P614" s="1" t="s">
        <v>1712</v>
      </c>
      <c r="Q614" s="1" t="s">
        <v>257</v>
      </c>
      <c r="R614" s="1" t="s">
        <v>277</v>
      </c>
      <c r="S614" s="1" t="s">
        <v>287</v>
      </c>
      <c r="T614" s="5">
        <v>0.84489999999999998</v>
      </c>
      <c r="U614" s="5">
        <v>0.14230000000000001</v>
      </c>
      <c r="V614" s="5">
        <v>1.2800000000000001E-2</v>
      </c>
      <c r="W614" s="5">
        <v>1.2800000000000001E-2</v>
      </c>
      <c r="X614" s="1" t="s">
        <v>1713</v>
      </c>
      <c r="Y614" s="1" t="s">
        <v>404</v>
      </c>
    </row>
    <row r="615" spans="1:25" x14ac:dyDescent="0.35">
      <c r="A615" s="1" t="s">
        <v>2330</v>
      </c>
      <c r="B615" s="37">
        <v>2014</v>
      </c>
      <c r="C615" s="1" t="s">
        <v>266</v>
      </c>
      <c r="D615" s="1" t="s">
        <v>1244</v>
      </c>
      <c r="E615" s="1" t="s">
        <v>1245</v>
      </c>
      <c r="F615" s="1" t="s">
        <v>1242</v>
      </c>
      <c r="G615" s="1" t="s">
        <v>1243</v>
      </c>
      <c r="H615" s="1" t="s">
        <v>1123</v>
      </c>
      <c r="I615" s="1" t="s">
        <v>1123</v>
      </c>
      <c r="J615" s="1" t="s">
        <v>262</v>
      </c>
      <c r="K615" s="2">
        <v>1</v>
      </c>
      <c r="L615" s="1" t="s">
        <v>1722</v>
      </c>
      <c r="M615" s="2">
        <v>1.2789999999999999</v>
      </c>
      <c r="N615" s="1">
        <v>1.28</v>
      </c>
      <c r="O615" s="1" t="s">
        <v>286</v>
      </c>
      <c r="P615" s="5">
        <v>-0.25</v>
      </c>
      <c r="Q615" s="1" t="s">
        <v>1246</v>
      </c>
      <c r="R615" s="1" t="s">
        <v>580</v>
      </c>
      <c r="S615" s="1" t="s">
        <v>287</v>
      </c>
      <c r="T615" s="5">
        <v>0.54649999999999999</v>
      </c>
      <c r="U615" s="5">
        <v>0.37530000000000002</v>
      </c>
      <c r="V615" s="5">
        <v>7.8200000000000006E-2</v>
      </c>
      <c r="W615" s="5">
        <v>7.8200000000000006E-2</v>
      </c>
      <c r="X615" s="1" t="s">
        <v>1713</v>
      </c>
      <c r="Y615" s="1" t="s">
        <v>404</v>
      </c>
    </row>
    <row r="616" spans="1:25" x14ac:dyDescent="0.35">
      <c r="A616" s="1" t="s">
        <v>2331</v>
      </c>
      <c r="B616" s="37">
        <v>2015</v>
      </c>
      <c r="C616" s="1" t="s">
        <v>266</v>
      </c>
      <c r="D616" s="1" t="s">
        <v>1244</v>
      </c>
      <c r="E616" s="1" t="s">
        <v>1245</v>
      </c>
      <c r="F616" s="1" t="s">
        <v>1242</v>
      </c>
      <c r="G616" s="1" t="s">
        <v>1243</v>
      </c>
      <c r="H616" s="1" t="s">
        <v>1123</v>
      </c>
      <c r="I616" s="1" t="s">
        <v>1715</v>
      </c>
      <c r="J616" s="1" t="s">
        <v>262</v>
      </c>
      <c r="K616" s="2">
        <v>1</v>
      </c>
      <c r="L616" s="1" t="s">
        <v>1722</v>
      </c>
      <c r="M616" s="2">
        <v>1.3169999999999999</v>
      </c>
      <c r="N616" s="1">
        <v>1.32</v>
      </c>
      <c r="O616" s="1" t="s">
        <v>286</v>
      </c>
      <c r="P616" s="5">
        <v>0.03</v>
      </c>
      <c r="Q616" s="1" t="s">
        <v>1247</v>
      </c>
      <c r="R616" s="1" t="s">
        <v>580</v>
      </c>
      <c r="S616" s="1" t="s">
        <v>287</v>
      </c>
      <c r="T616" s="5">
        <v>0.56899999999999995</v>
      </c>
      <c r="U616" s="5">
        <v>0.35510000000000003</v>
      </c>
      <c r="V616" s="5">
        <v>7.5899999999999995E-2</v>
      </c>
      <c r="W616" s="5">
        <v>7.5899999999999995E-2</v>
      </c>
      <c r="X616" s="1" t="s">
        <v>1713</v>
      </c>
      <c r="Y616" s="1" t="s">
        <v>1248</v>
      </c>
    </row>
    <row r="617" spans="1:25" x14ac:dyDescent="0.35">
      <c r="A617" s="1" t="s">
        <v>2332</v>
      </c>
      <c r="B617" s="37">
        <v>2014</v>
      </c>
      <c r="C617" s="1" t="s">
        <v>266</v>
      </c>
      <c r="D617" s="1" t="s">
        <v>1251</v>
      </c>
      <c r="E617" s="1" t="s">
        <v>1252</v>
      </c>
      <c r="F617" s="1" t="s">
        <v>1242</v>
      </c>
      <c r="G617" s="1" t="s">
        <v>1243</v>
      </c>
      <c r="H617" s="1" t="s">
        <v>1123</v>
      </c>
      <c r="I617" s="1" t="s">
        <v>1123</v>
      </c>
      <c r="J617" s="1" t="s">
        <v>262</v>
      </c>
      <c r="K617" s="2">
        <v>1</v>
      </c>
      <c r="L617" s="1" t="s">
        <v>1722</v>
      </c>
      <c r="M617" s="2">
        <v>0.94699999999999995</v>
      </c>
      <c r="N617" s="1">
        <v>0.95</v>
      </c>
      <c r="O617" s="1" t="s">
        <v>286</v>
      </c>
      <c r="P617" s="5">
        <v>-0.28999999999999998</v>
      </c>
      <c r="Q617" s="1" t="s">
        <v>1253</v>
      </c>
      <c r="R617" s="1" t="s">
        <v>580</v>
      </c>
      <c r="S617" s="1" t="s">
        <v>287</v>
      </c>
      <c r="T617" s="5">
        <v>0.69379999999999997</v>
      </c>
      <c r="U617" s="5">
        <v>0.26400000000000001</v>
      </c>
      <c r="V617" s="5">
        <v>4.2200000000000001E-2</v>
      </c>
      <c r="W617" s="5">
        <v>4.2200000000000001E-2</v>
      </c>
      <c r="X617" s="1" t="s">
        <v>1713</v>
      </c>
      <c r="Y617" s="1" t="s">
        <v>404</v>
      </c>
    </row>
    <row r="618" spans="1:25" x14ac:dyDescent="0.35">
      <c r="A618" s="1" t="s">
        <v>2333</v>
      </c>
      <c r="B618" s="37">
        <v>2015</v>
      </c>
      <c r="C618" s="1" t="s">
        <v>266</v>
      </c>
      <c r="D618" s="1" t="s">
        <v>1251</v>
      </c>
      <c r="E618" s="1" t="s">
        <v>1252</v>
      </c>
      <c r="F618" s="1" t="s">
        <v>1242</v>
      </c>
      <c r="G618" s="1" t="s">
        <v>1243</v>
      </c>
      <c r="H618" s="1" t="s">
        <v>1123</v>
      </c>
      <c r="I618" s="1" t="s">
        <v>1715</v>
      </c>
      <c r="J618" s="1" t="s">
        <v>262</v>
      </c>
      <c r="K618" s="2">
        <v>1</v>
      </c>
      <c r="L618" s="1" t="s">
        <v>1722</v>
      </c>
      <c r="M618" s="2">
        <v>0.84799999999999998</v>
      </c>
      <c r="N618" s="1">
        <v>0.85</v>
      </c>
      <c r="O618" s="1" t="s">
        <v>286</v>
      </c>
      <c r="P618" s="5">
        <v>-0.1</v>
      </c>
      <c r="Q618" s="1" t="s">
        <v>1254</v>
      </c>
      <c r="R618" s="1" t="s">
        <v>355</v>
      </c>
      <c r="S618" s="1" t="s">
        <v>287</v>
      </c>
      <c r="T618" s="5">
        <v>0.67059999999999997</v>
      </c>
      <c r="U618" s="5">
        <v>0.28570000000000001</v>
      </c>
      <c r="V618" s="5">
        <v>4.3700000000000003E-2</v>
      </c>
      <c r="W618" s="5">
        <v>4.3700000000000003E-2</v>
      </c>
      <c r="X618" s="1" t="s">
        <v>1713</v>
      </c>
      <c r="Y618" s="1" t="s">
        <v>1248</v>
      </c>
    </row>
    <row r="619" spans="1:25" x14ac:dyDescent="0.35">
      <c r="A619" s="1" t="s">
        <v>2334</v>
      </c>
      <c r="B619" s="37">
        <v>2014</v>
      </c>
      <c r="C619" s="1" t="s">
        <v>266</v>
      </c>
      <c r="D619" s="1" t="s">
        <v>1255</v>
      </c>
      <c r="E619" s="1" t="s">
        <v>1256</v>
      </c>
      <c r="F619" s="1" t="s">
        <v>1242</v>
      </c>
      <c r="G619" s="1" t="s">
        <v>1243</v>
      </c>
      <c r="H619" s="1" t="s">
        <v>1123</v>
      </c>
      <c r="I619" s="1" t="s">
        <v>1123</v>
      </c>
      <c r="J619" s="1" t="s">
        <v>262</v>
      </c>
      <c r="K619" s="2">
        <v>1</v>
      </c>
      <c r="L619" s="1" t="s">
        <v>1722</v>
      </c>
      <c r="M619" s="2">
        <v>1.0269999999999999</v>
      </c>
      <c r="N619" s="1">
        <v>1.03</v>
      </c>
      <c r="O619" s="1" t="s">
        <v>286</v>
      </c>
      <c r="P619" s="5">
        <v>-0.25</v>
      </c>
      <c r="Q619" s="1" t="s">
        <v>1253</v>
      </c>
      <c r="R619" s="1" t="s">
        <v>580</v>
      </c>
      <c r="S619" s="1" t="s">
        <v>287</v>
      </c>
      <c r="T619" s="5">
        <v>0.63970000000000005</v>
      </c>
      <c r="U619" s="5">
        <v>0.24340000000000001</v>
      </c>
      <c r="V619" s="5">
        <v>0.1168</v>
      </c>
      <c r="W619" s="5">
        <v>0.1168</v>
      </c>
      <c r="X619" s="1" t="s">
        <v>1713</v>
      </c>
      <c r="Y619" s="1" t="s">
        <v>404</v>
      </c>
    </row>
    <row r="620" spans="1:25" x14ac:dyDescent="0.35">
      <c r="A620" s="1" t="s">
        <v>2335</v>
      </c>
      <c r="B620" s="37">
        <v>2015</v>
      </c>
      <c r="C620" s="1" t="s">
        <v>266</v>
      </c>
      <c r="D620" s="1" t="s">
        <v>1255</v>
      </c>
      <c r="E620" s="1" t="s">
        <v>1256</v>
      </c>
      <c r="F620" s="1" t="s">
        <v>1242</v>
      </c>
      <c r="G620" s="1" t="s">
        <v>1243</v>
      </c>
      <c r="H620" s="1" t="s">
        <v>1123</v>
      </c>
      <c r="I620" s="1" t="s">
        <v>1715</v>
      </c>
      <c r="J620" s="1" t="s">
        <v>262</v>
      </c>
      <c r="K620" s="2">
        <v>1</v>
      </c>
      <c r="L620" s="1" t="s">
        <v>1722</v>
      </c>
      <c r="M620" s="2">
        <v>0.88500000000000001</v>
      </c>
      <c r="N620" s="1">
        <v>0.89</v>
      </c>
      <c r="O620" s="1" t="s">
        <v>286</v>
      </c>
      <c r="P620" s="5">
        <v>-0.14000000000000001</v>
      </c>
      <c r="Q620" s="1" t="s">
        <v>1257</v>
      </c>
      <c r="R620" s="1" t="s">
        <v>355</v>
      </c>
      <c r="S620" s="1" t="s">
        <v>287</v>
      </c>
      <c r="T620" s="5">
        <v>0.64470000000000005</v>
      </c>
      <c r="U620" s="5">
        <v>0.2747</v>
      </c>
      <c r="V620" s="5">
        <v>8.0600000000000005E-2</v>
      </c>
      <c r="W620" s="5">
        <v>8.0600000000000005E-2</v>
      </c>
      <c r="X620" s="1" t="s">
        <v>1713</v>
      </c>
      <c r="Y620" s="1" t="s">
        <v>1248</v>
      </c>
    </row>
    <row r="621" spans="1:25" x14ac:dyDescent="0.35">
      <c r="A621" s="1" t="s">
        <v>2336</v>
      </c>
      <c r="B621" s="37">
        <v>2014</v>
      </c>
      <c r="C621" s="1" t="s">
        <v>266</v>
      </c>
      <c r="D621" s="1" t="s">
        <v>1258</v>
      </c>
      <c r="E621" s="1" t="s">
        <v>1259</v>
      </c>
      <c r="F621" s="1" t="s">
        <v>1242</v>
      </c>
      <c r="G621" s="1" t="s">
        <v>1243</v>
      </c>
      <c r="H621" s="1" t="s">
        <v>1123</v>
      </c>
      <c r="I621" s="1" t="s">
        <v>1123</v>
      </c>
      <c r="J621" s="1" t="s">
        <v>262</v>
      </c>
      <c r="K621" s="2">
        <v>1</v>
      </c>
      <c r="L621" s="1" t="s">
        <v>1722</v>
      </c>
      <c r="M621" s="2">
        <v>1.67</v>
      </c>
      <c r="N621" s="1">
        <v>1.67</v>
      </c>
      <c r="O621" s="1" t="s">
        <v>286</v>
      </c>
      <c r="P621" s="5">
        <v>0.18</v>
      </c>
      <c r="Q621" s="1" t="s">
        <v>1260</v>
      </c>
      <c r="R621" s="1" t="s">
        <v>580</v>
      </c>
      <c r="S621" s="1" t="s">
        <v>287</v>
      </c>
      <c r="T621" s="5">
        <v>0.60840000000000005</v>
      </c>
      <c r="U621" s="5">
        <v>0.2515</v>
      </c>
      <c r="V621" s="5">
        <v>0.1401</v>
      </c>
      <c r="W621" s="5">
        <v>0.1401</v>
      </c>
      <c r="X621" s="1" t="s">
        <v>1713</v>
      </c>
      <c r="Y621" s="1" t="s">
        <v>404</v>
      </c>
    </row>
    <row r="622" spans="1:25" x14ac:dyDescent="0.35">
      <c r="A622" s="1" t="s">
        <v>2337</v>
      </c>
      <c r="B622" s="37">
        <v>2015</v>
      </c>
      <c r="C622" s="1" t="s">
        <v>266</v>
      </c>
      <c r="D622" s="1" t="s">
        <v>1258</v>
      </c>
      <c r="E622" s="1" t="s">
        <v>1259</v>
      </c>
      <c r="F622" s="1" t="s">
        <v>1242</v>
      </c>
      <c r="G622" s="1" t="s">
        <v>1243</v>
      </c>
      <c r="H622" s="1" t="s">
        <v>1123</v>
      </c>
      <c r="I622" s="1" t="s">
        <v>1715</v>
      </c>
      <c r="J622" s="1" t="s">
        <v>262</v>
      </c>
      <c r="K622" s="2">
        <v>1</v>
      </c>
      <c r="L622" s="1" t="s">
        <v>1722</v>
      </c>
      <c r="M622" s="2">
        <v>1.7010000000000001</v>
      </c>
      <c r="N622" s="1">
        <v>1.7</v>
      </c>
      <c r="O622" s="1" t="s">
        <v>286</v>
      </c>
      <c r="P622" s="5">
        <v>0.02</v>
      </c>
      <c r="Q622" s="1" t="s">
        <v>1261</v>
      </c>
      <c r="R622" s="1" t="s">
        <v>355</v>
      </c>
      <c r="S622" s="1" t="s">
        <v>287</v>
      </c>
      <c r="T622" s="5">
        <v>0.59589999999999999</v>
      </c>
      <c r="U622" s="5">
        <v>0.26650000000000001</v>
      </c>
      <c r="V622" s="5">
        <v>0.1376</v>
      </c>
      <c r="W622" s="5">
        <v>0.1376</v>
      </c>
      <c r="X622" s="1" t="s">
        <v>1713</v>
      </c>
      <c r="Y622" s="1" t="s">
        <v>1248</v>
      </c>
    </row>
    <row r="623" spans="1:25" x14ac:dyDescent="0.35">
      <c r="A623" s="1" t="s">
        <v>2338</v>
      </c>
      <c r="B623" s="37">
        <v>2014</v>
      </c>
      <c r="C623" s="1" t="s">
        <v>266</v>
      </c>
      <c r="D623" s="1" t="s">
        <v>1262</v>
      </c>
      <c r="E623" s="1" t="s">
        <v>1263</v>
      </c>
      <c r="F623" s="1" t="s">
        <v>1242</v>
      </c>
      <c r="G623" s="1" t="s">
        <v>1243</v>
      </c>
      <c r="H623" s="1" t="s">
        <v>1123</v>
      </c>
      <c r="I623" s="1" t="s">
        <v>1123</v>
      </c>
      <c r="J623" s="1" t="s">
        <v>262</v>
      </c>
      <c r="K623" s="2">
        <v>1</v>
      </c>
      <c r="L623" s="1" t="s">
        <v>1722</v>
      </c>
      <c r="M623" s="2">
        <v>0.92600000000000005</v>
      </c>
      <c r="N623" s="1">
        <v>0.93</v>
      </c>
      <c r="O623" s="1" t="s">
        <v>286</v>
      </c>
      <c r="P623" s="5">
        <v>-0.17</v>
      </c>
      <c r="Q623" s="1" t="s">
        <v>1264</v>
      </c>
      <c r="R623" s="1" t="s">
        <v>580</v>
      </c>
      <c r="S623" s="1" t="s">
        <v>287</v>
      </c>
      <c r="T623" s="5">
        <v>0.68030000000000002</v>
      </c>
      <c r="U623" s="5">
        <v>0.2354</v>
      </c>
      <c r="V623" s="5">
        <v>8.4199999999999997E-2</v>
      </c>
      <c r="W623" s="5">
        <v>8.4199999999999997E-2</v>
      </c>
      <c r="X623" s="1" t="s">
        <v>1713</v>
      </c>
      <c r="Y623" s="1" t="s">
        <v>404</v>
      </c>
    </row>
    <row r="624" spans="1:25" x14ac:dyDescent="0.35">
      <c r="A624" s="1" t="s">
        <v>2339</v>
      </c>
      <c r="B624" s="37">
        <v>2015</v>
      </c>
      <c r="C624" s="1" t="s">
        <v>266</v>
      </c>
      <c r="D624" s="1" t="s">
        <v>1262</v>
      </c>
      <c r="E624" s="1" t="s">
        <v>1263</v>
      </c>
      <c r="F624" s="1" t="s">
        <v>1242</v>
      </c>
      <c r="G624" s="1" t="s">
        <v>1243</v>
      </c>
      <c r="H624" s="1" t="s">
        <v>1123</v>
      </c>
      <c r="I624" s="1" t="s">
        <v>1715</v>
      </c>
      <c r="J624" s="1" t="s">
        <v>262</v>
      </c>
      <c r="K624" s="2">
        <v>1</v>
      </c>
      <c r="L624" s="1" t="s">
        <v>1722</v>
      </c>
      <c r="M624" s="2">
        <v>0.93600000000000005</v>
      </c>
      <c r="N624" s="1">
        <v>0.94</v>
      </c>
      <c r="O624" s="1" t="s">
        <v>286</v>
      </c>
      <c r="P624" s="5">
        <v>0.01</v>
      </c>
      <c r="Q624" s="1" t="s">
        <v>1265</v>
      </c>
      <c r="R624" s="1" t="s">
        <v>355</v>
      </c>
      <c r="S624" s="1" t="s">
        <v>287</v>
      </c>
      <c r="T624" s="5">
        <v>0.74970000000000003</v>
      </c>
      <c r="U624" s="5">
        <v>0.1668</v>
      </c>
      <c r="V624" s="5">
        <v>8.3400000000000002E-2</v>
      </c>
      <c r="W624" s="5">
        <v>8.3400000000000002E-2</v>
      </c>
      <c r="X624" s="1" t="s">
        <v>1713</v>
      </c>
      <c r="Y624" s="1" t="s">
        <v>1248</v>
      </c>
    </row>
    <row r="625" spans="1:25" x14ac:dyDescent="0.35">
      <c r="A625" s="1" t="s">
        <v>2340</v>
      </c>
      <c r="B625" s="37">
        <v>2014</v>
      </c>
      <c r="C625" s="1" t="s">
        <v>287</v>
      </c>
      <c r="D625" s="1" t="s">
        <v>1266</v>
      </c>
      <c r="E625" s="1" t="s">
        <v>1267</v>
      </c>
      <c r="F625" s="1" t="s">
        <v>1242</v>
      </c>
      <c r="G625" s="1" t="s">
        <v>1243</v>
      </c>
      <c r="H625" s="1" t="s">
        <v>1123</v>
      </c>
      <c r="I625" s="1" t="s">
        <v>1123</v>
      </c>
      <c r="J625" s="1" t="s">
        <v>262</v>
      </c>
      <c r="K625" s="2">
        <v>0.14000000000000001</v>
      </c>
      <c r="L625" s="1" t="s">
        <v>1722</v>
      </c>
      <c r="M625" s="2">
        <v>0.18099999999999999</v>
      </c>
      <c r="N625" s="1">
        <v>1.29</v>
      </c>
      <c r="O625" s="1" t="s">
        <v>286</v>
      </c>
      <c r="P625" s="1" t="s">
        <v>1712</v>
      </c>
      <c r="Q625" s="1" t="s">
        <v>257</v>
      </c>
      <c r="R625" s="1" t="s">
        <v>265</v>
      </c>
      <c r="S625" s="1" t="s">
        <v>1723</v>
      </c>
      <c r="T625" s="1" t="s">
        <v>1723</v>
      </c>
      <c r="U625" s="1" t="s">
        <v>1723</v>
      </c>
      <c r="V625" s="1" t="s">
        <v>1723</v>
      </c>
      <c r="W625" s="1" t="s">
        <v>1723</v>
      </c>
      <c r="X625" s="1" t="s">
        <v>1723</v>
      </c>
      <c r="Y625" s="1" t="s">
        <v>404</v>
      </c>
    </row>
    <row r="626" spans="1:25" x14ac:dyDescent="0.35">
      <c r="A626" s="1" t="s">
        <v>2341</v>
      </c>
      <c r="B626" s="37">
        <v>2015</v>
      </c>
      <c r="C626" s="1" t="s">
        <v>287</v>
      </c>
      <c r="D626" s="1" t="s">
        <v>1266</v>
      </c>
      <c r="E626" s="1" t="s">
        <v>1267</v>
      </c>
      <c r="F626" s="1" t="s">
        <v>1242</v>
      </c>
      <c r="G626" s="1" t="s">
        <v>1243</v>
      </c>
      <c r="H626" s="1" t="s">
        <v>1123</v>
      </c>
      <c r="I626" s="1" t="s">
        <v>1715</v>
      </c>
      <c r="J626" s="1" t="s">
        <v>262</v>
      </c>
      <c r="K626" s="2">
        <v>0.14000000000000001</v>
      </c>
      <c r="L626" s="1" t="s">
        <v>1722</v>
      </c>
      <c r="M626" s="2">
        <v>0.21099999999999999</v>
      </c>
      <c r="N626" s="1">
        <v>1.51</v>
      </c>
      <c r="O626" s="1" t="s">
        <v>286</v>
      </c>
      <c r="P626" s="5">
        <v>0.17</v>
      </c>
      <c r="Q626" s="1" t="s">
        <v>2705</v>
      </c>
      <c r="R626" s="1" t="s">
        <v>362</v>
      </c>
      <c r="S626" s="1" t="s">
        <v>1723</v>
      </c>
      <c r="T626" s="1" t="s">
        <v>1723</v>
      </c>
      <c r="U626" s="1" t="s">
        <v>1723</v>
      </c>
      <c r="V626" s="1" t="s">
        <v>1723</v>
      </c>
      <c r="W626" s="1" t="s">
        <v>1723</v>
      </c>
      <c r="X626" s="1" t="s">
        <v>1723</v>
      </c>
      <c r="Y626" s="1" t="s">
        <v>404</v>
      </c>
    </row>
    <row r="627" spans="1:25" x14ac:dyDescent="0.35">
      <c r="A627" s="1" t="s">
        <v>2342</v>
      </c>
      <c r="B627" s="37">
        <v>2014</v>
      </c>
      <c r="C627" s="1" t="s">
        <v>287</v>
      </c>
      <c r="D627" s="1" t="s">
        <v>1268</v>
      </c>
      <c r="E627" s="1" t="s">
        <v>1269</v>
      </c>
      <c r="F627" s="1" t="s">
        <v>1242</v>
      </c>
      <c r="G627" s="1" t="s">
        <v>1243</v>
      </c>
      <c r="H627" s="1" t="s">
        <v>1123</v>
      </c>
      <c r="I627" s="1" t="s">
        <v>1123</v>
      </c>
      <c r="J627" s="1" t="s">
        <v>262</v>
      </c>
      <c r="K627" s="2">
        <v>0.27</v>
      </c>
      <c r="L627" s="1" t="s">
        <v>1722</v>
      </c>
      <c r="M627" s="2">
        <v>0.316</v>
      </c>
      <c r="N627" s="1">
        <v>1.17</v>
      </c>
      <c r="O627" s="1" t="s">
        <v>286</v>
      </c>
      <c r="P627" s="1" t="s">
        <v>1712</v>
      </c>
      <c r="Q627" s="1" t="s">
        <v>257</v>
      </c>
      <c r="R627" s="1" t="s">
        <v>265</v>
      </c>
      <c r="S627" s="1" t="s">
        <v>1723</v>
      </c>
      <c r="T627" s="1" t="s">
        <v>1723</v>
      </c>
      <c r="U627" s="1" t="s">
        <v>1723</v>
      </c>
      <c r="V627" s="1" t="s">
        <v>1723</v>
      </c>
      <c r="W627" s="1" t="s">
        <v>1723</v>
      </c>
      <c r="X627" s="1" t="s">
        <v>1723</v>
      </c>
      <c r="Y627" s="1" t="s">
        <v>404</v>
      </c>
    </row>
    <row r="628" spans="1:25" x14ac:dyDescent="0.35">
      <c r="A628" s="1" t="s">
        <v>2343</v>
      </c>
      <c r="B628" s="37">
        <v>2015</v>
      </c>
      <c r="C628" s="1" t="s">
        <v>287</v>
      </c>
      <c r="D628" s="1" t="s">
        <v>1268</v>
      </c>
      <c r="E628" s="1" t="s">
        <v>1269</v>
      </c>
      <c r="F628" s="1" t="s">
        <v>1242</v>
      </c>
      <c r="G628" s="1" t="s">
        <v>1243</v>
      </c>
      <c r="H628" s="1" t="s">
        <v>1123</v>
      </c>
      <c r="I628" s="1" t="s">
        <v>1715</v>
      </c>
      <c r="J628" s="1" t="s">
        <v>262</v>
      </c>
      <c r="K628" s="2">
        <v>0.27</v>
      </c>
      <c r="L628" s="1" t="s">
        <v>1722</v>
      </c>
      <c r="M628" s="2">
        <v>0.36499999999999999</v>
      </c>
      <c r="N628" s="1">
        <v>1.35</v>
      </c>
      <c r="O628" s="1" t="s">
        <v>286</v>
      </c>
      <c r="P628" s="5">
        <v>0.16</v>
      </c>
      <c r="Q628" s="1" t="s">
        <v>1270</v>
      </c>
      <c r="R628" s="1" t="s">
        <v>580</v>
      </c>
      <c r="S628" s="1" t="s">
        <v>1723</v>
      </c>
      <c r="T628" s="1" t="s">
        <v>1723</v>
      </c>
      <c r="U628" s="1" t="s">
        <v>1723</v>
      </c>
      <c r="V628" s="1" t="s">
        <v>1723</v>
      </c>
      <c r="W628" s="1" t="s">
        <v>1723</v>
      </c>
      <c r="X628" s="1" t="s">
        <v>1723</v>
      </c>
      <c r="Y628" s="1" t="s">
        <v>404</v>
      </c>
    </row>
    <row r="629" spans="1:25" x14ac:dyDescent="0.35">
      <c r="A629" s="1" t="s">
        <v>2344</v>
      </c>
      <c r="B629" s="37">
        <v>2016</v>
      </c>
      <c r="C629" s="1" t="s">
        <v>287</v>
      </c>
      <c r="D629" s="1" t="s">
        <v>1271</v>
      </c>
      <c r="E629" s="1" t="s">
        <v>1269</v>
      </c>
      <c r="F629" s="1" t="s">
        <v>1242</v>
      </c>
      <c r="G629" s="1" t="s">
        <v>1243</v>
      </c>
      <c r="H629" s="1" t="s">
        <v>1123</v>
      </c>
      <c r="I629" s="1" t="s">
        <v>1123</v>
      </c>
      <c r="J629" s="1" t="s">
        <v>262</v>
      </c>
      <c r="K629" s="2">
        <v>0.27</v>
      </c>
      <c r="L629" s="1" t="s">
        <v>1722</v>
      </c>
      <c r="M629" s="2">
        <v>0.38600000000000001</v>
      </c>
      <c r="N629" s="1">
        <v>1.43</v>
      </c>
      <c r="O629" s="1" t="s">
        <v>286</v>
      </c>
      <c r="P629" s="1" t="s">
        <v>1712</v>
      </c>
      <c r="Q629" s="1" t="s">
        <v>257</v>
      </c>
      <c r="R629" s="1" t="s">
        <v>265</v>
      </c>
      <c r="S629" s="1" t="s">
        <v>1723</v>
      </c>
      <c r="T629" s="1" t="s">
        <v>1723</v>
      </c>
      <c r="U629" s="1" t="s">
        <v>1723</v>
      </c>
      <c r="V629" s="1" t="s">
        <v>1723</v>
      </c>
      <c r="W629" s="1" t="s">
        <v>1723</v>
      </c>
      <c r="X629" s="1" t="s">
        <v>1723</v>
      </c>
      <c r="Y629" s="1" t="s">
        <v>404</v>
      </c>
    </row>
    <row r="630" spans="1:25" x14ac:dyDescent="0.35">
      <c r="A630" s="1" t="s">
        <v>2345</v>
      </c>
      <c r="B630" s="37">
        <v>2014</v>
      </c>
      <c r="C630" s="1" t="s">
        <v>287</v>
      </c>
      <c r="D630" s="1" t="s">
        <v>1272</v>
      </c>
      <c r="E630" s="1" t="s">
        <v>1273</v>
      </c>
      <c r="F630" s="1" t="s">
        <v>1242</v>
      </c>
      <c r="G630" s="1" t="s">
        <v>1243</v>
      </c>
      <c r="H630" s="1" t="s">
        <v>1123</v>
      </c>
      <c r="I630" s="1" t="s">
        <v>1123</v>
      </c>
      <c r="J630" s="1" t="s">
        <v>262</v>
      </c>
      <c r="K630" s="2">
        <v>0.27500000000000002</v>
      </c>
      <c r="L630" s="1" t="s">
        <v>1722</v>
      </c>
      <c r="M630" s="2">
        <v>0.32300000000000001</v>
      </c>
      <c r="N630" s="1">
        <v>1.17</v>
      </c>
      <c r="O630" s="1" t="s">
        <v>286</v>
      </c>
      <c r="P630" s="1" t="s">
        <v>1712</v>
      </c>
      <c r="Q630" s="1" t="s">
        <v>257</v>
      </c>
      <c r="R630" s="1" t="s">
        <v>265</v>
      </c>
      <c r="S630" s="1" t="s">
        <v>1723</v>
      </c>
      <c r="T630" s="1" t="s">
        <v>1723</v>
      </c>
      <c r="U630" s="1" t="s">
        <v>1723</v>
      </c>
      <c r="V630" s="1" t="s">
        <v>1723</v>
      </c>
      <c r="W630" s="1" t="s">
        <v>1723</v>
      </c>
      <c r="X630" s="1" t="s">
        <v>1723</v>
      </c>
      <c r="Y630" s="1" t="s">
        <v>404</v>
      </c>
    </row>
    <row r="631" spans="1:25" x14ac:dyDescent="0.35">
      <c r="A631" s="1" t="s">
        <v>2346</v>
      </c>
      <c r="B631" s="37">
        <v>2015</v>
      </c>
      <c r="C631" s="1" t="s">
        <v>266</v>
      </c>
      <c r="D631" s="1" t="s">
        <v>1272</v>
      </c>
      <c r="E631" s="1" t="s">
        <v>1273</v>
      </c>
      <c r="F631" s="1" t="s">
        <v>1242</v>
      </c>
      <c r="G631" s="1" t="s">
        <v>1243</v>
      </c>
      <c r="H631" s="1" t="s">
        <v>1123</v>
      </c>
      <c r="I631" s="1" t="s">
        <v>1715</v>
      </c>
      <c r="J631" s="1" t="s">
        <v>262</v>
      </c>
      <c r="K631" s="2">
        <v>0.27500000000000002</v>
      </c>
      <c r="L631" s="1" t="s">
        <v>1722</v>
      </c>
      <c r="M631" s="2">
        <v>1.236</v>
      </c>
      <c r="N631" s="1">
        <v>4.49</v>
      </c>
      <c r="O631" s="1" t="s">
        <v>286</v>
      </c>
      <c r="P631" s="5">
        <v>0.05</v>
      </c>
      <c r="Q631" s="1" t="s">
        <v>1270</v>
      </c>
      <c r="R631" s="1" t="s">
        <v>580</v>
      </c>
      <c r="S631" s="1" t="s">
        <v>287</v>
      </c>
      <c r="T631" s="5">
        <v>0.65610000000000002</v>
      </c>
      <c r="U631" s="5">
        <v>0.161</v>
      </c>
      <c r="V631" s="5">
        <v>0.18279999999999999</v>
      </c>
      <c r="W631" s="5">
        <v>0.18279999999999999</v>
      </c>
      <c r="X631" s="1" t="s">
        <v>1713</v>
      </c>
      <c r="Y631" s="1" t="s">
        <v>1248</v>
      </c>
    </row>
    <row r="632" spans="1:25" x14ac:dyDescent="0.35">
      <c r="A632" s="1" t="s">
        <v>2347</v>
      </c>
      <c r="B632" s="37">
        <v>2016</v>
      </c>
      <c r="C632" s="1" t="s">
        <v>287</v>
      </c>
      <c r="D632" s="1" t="s">
        <v>1274</v>
      </c>
      <c r="E632" s="1" t="s">
        <v>1273</v>
      </c>
      <c r="F632" s="1" t="s">
        <v>1242</v>
      </c>
      <c r="G632" s="1" t="s">
        <v>1243</v>
      </c>
      <c r="H632" s="1" t="s">
        <v>1123</v>
      </c>
      <c r="I632" s="1" t="s">
        <v>1123</v>
      </c>
      <c r="J632" s="1" t="s">
        <v>262</v>
      </c>
      <c r="K632" s="2">
        <v>0.27500000000000002</v>
      </c>
      <c r="L632" s="1" t="s">
        <v>1722</v>
      </c>
      <c r="M632" s="2">
        <v>0.34</v>
      </c>
      <c r="N632" s="1">
        <v>1.24</v>
      </c>
      <c r="O632" s="1" t="s">
        <v>286</v>
      </c>
      <c r="P632" s="1" t="s">
        <v>1712</v>
      </c>
      <c r="Q632" s="1" t="s">
        <v>257</v>
      </c>
      <c r="R632" s="1" t="s">
        <v>265</v>
      </c>
      <c r="S632" s="1" t="s">
        <v>1723</v>
      </c>
      <c r="T632" s="1" t="s">
        <v>1723</v>
      </c>
      <c r="U632" s="1" t="s">
        <v>1723</v>
      </c>
      <c r="V632" s="1" t="s">
        <v>1723</v>
      </c>
      <c r="W632" s="1" t="s">
        <v>1723</v>
      </c>
      <c r="X632" s="1" t="s">
        <v>1723</v>
      </c>
      <c r="Y632" s="1" t="s">
        <v>404</v>
      </c>
    </row>
    <row r="633" spans="1:25" x14ac:dyDescent="0.35">
      <c r="A633" s="1" t="s">
        <v>2348</v>
      </c>
      <c r="B633" s="37">
        <v>2016</v>
      </c>
      <c r="C633" s="1" t="s">
        <v>287</v>
      </c>
      <c r="D633" s="1" t="s">
        <v>1275</v>
      </c>
      <c r="E633" s="1" t="s">
        <v>1276</v>
      </c>
      <c r="F633" s="1" t="s">
        <v>1242</v>
      </c>
      <c r="G633" s="1" t="s">
        <v>1243</v>
      </c>
      <c r="H633" s="1" t="s">
        <v>1123</v>
      </c>
      <c r="I633" s="1" t="s">
        <v>1123</v>
      </c>
      <c r="J633" s="1" t="s">
        <v>262</v>
      </c>
      <c r="K633" s="2">
        <v>1</v>
      </c>
      <c r="L633" s="1" t="s">
        <v>1722</v>
      </c>
      <c r="M633" s="2">
        <v>1.33</v>
      </c>
      <c r="N633" s="1">
        <v>1.33</v>
      </c>
      <c r="O633" s="1" t="s">
        <v>286</v>
      </c>
      <c r="P633" s="5">
        <v>0.05</v>
      </c>
      <c r="Q633" s="1" t="s">
        <v>1277</v>
      </c>
      <c r="R633" s="1" t="s">
        <v>355</v>
      </c>
      <c r="S633" s="1" t="s">
        <v>1723</v>
      </c>
      <c r="T633" s="1" t="s">
        <v>1723</v>
      </c>
      <c r="U633" s="1" t="s">
        <v>1723</v>
      </c>
      <c r="V633" s="1" t="s">
        <v>1723</v>
      </c>
      <c r="W633" s="1" t="s">
        <v>1723</v>
      </c>
      <c r="X633" s="1" t="s">
        <v>1723</v>
      </c>
      <c r="Y633" s="1" t="s">
        <v>404</v>
      </c>
    </row>
    <row r="634" spans="1:25" x14ac:dyDescent="0.35">
      <c r="A634" s="1" t="s">
        <v>2349</v>
      </c>
      <c r="B634" s="37">
        <v>2013</v>
      </c>
      <c r="C634" s="1" t="s">
        <v>266</v>
      </c>
      <c r="D634" s="1" t="s">
        <v>1279</v>
      </c>
      <c r="E634" s="1" t="s">
        <v>276</v>
      </c>
      <c r="F634" s="1" t="s">
        <v>1278</v>
      </c>
      <c r="G634" s="1" t="s">
        <v>261</v>
      </c>
      <c r="H634" s="1" t="s">
        <v>259</v>
      </c>
      <c r="I634" s="1" t="s">
        <v>260</v>
      </c>
      <c r="J634" s="1" t="s">
        <v>262</v>
      </c>
      <c r="K634" s="2">
        <v>0.17899999999999999</v>
      </c>
      <c r="L634" s="1" t="s">
        <v>1710</v>
      </c>
      <c r="M634" s="2">
        <v>0.68</v>
      </c>
      <c r="N634" s="1">
        <v>3.8</v>
      </c>
      <c r="O634" s="1" t="s">
        <v>1711</v>
      </c>
      <c r="P634" s="1" t="s">
        <v>1712</v>
      </c>
      <c r="Q634" s="1" t="s">
        <v>257</v>
      </c>
      <c r="R634" s="1" t="s">
        <v>265</v>
      </c>
      <c r="S634" s="1" t="s">
        <v>287</v>
      </c>
      <c r="T634" s="5">
        <v>0.80879999999999996</v>
      </c>
      <c r="U634" s="5">
        <v>0.14710000000000001</v>
      </c>
      <c r="V634" s="5">
        <v>4.41E-2</v>
      </c>
      <c r="W634" s="5">
        <v>4.41E-2</v>
      </c>
      <c r="X634" s="1" t="s">
        <v>1713</v>
      </c>
      <c r="Y634" s="1" t="s">
        <v>404</v>
      </c>
    </row>
    <row r="635" spans="1:25" x14ac:dyDescent="0.35">
      <c r="A635" s="1" t="s">
        <v>2350</v>
      </c>
      <c r="B635" s="37">
        <v>2013</v>
      </c>
      <c r="C635" s="1" t="s">
        <v>266</v>
      </c>
      <c r="D635" s="1" t="s">
        <v>1280</v>
      </c>
      <c r="E635" s="1" t="s">
        <v>276</v>
      </c>
      <c r="F635" s="1" t="s">
        <v>1278</v>
      </c>
      <c r="G635" s="1" t="s">
        <v>261</v>
      </c>
      <c r="H635" s="1" t="s">
        <v>259</v>
      </c>
      <c r="I635" s="1" t="s">
        <v>260</v>
      </c>
      <c r="J635" s="1" t="s">
        <v>262</v>
      </c>
      <c r="K635" s="2">
        <v>0.17899999999999999</v>
      </c>
      <c r="L635" s="1" t="s">
        <v>1710</v>
      </c>
      <c r="M635" s="2">
        <v>0.39</v>
      </c>
      <c r="N635" s="1">
        <v>2.1800000000000002</v>
      </c>
      <c r="O635" s="1" t="s">
        <v>1711</v>
      </c>
      <c r="P635" s="1" t="s">
        <v>1712</v>
      </c>
      <c r="Q635" s="1" t="s">
        <v>257</v>
      </c>
      <c r="R635" s="1" t="s">
        <v>265</v>
      </c>
      <c r="S635" s="1" t="s">
        <v>287</v>
      </c>
      <c r="T635" s="5">
        <v>0.84619999999999995</v>
      </c>
      <c r="U635" s="5">
        <v>5.1299999999999998E-2</v>
      </c>
      <c r="V635" s="5">
        <v>0.1026</v>
      </c>
      <c r="W635" s="5">
        <v>0.1026</v>
      </c>
      <c r="X635" s="1" t="s">
        <v>1713</v>
      </c>
      <c r="Y635" s="1" t="s">
        <v>404</v>
      </c>
    </row>
    <row r="636" spans="1:25" x14ac:dyDescent="0.35">
      <c r="A636" s="1" t="s">
        <v>2351</v>
      </c>
      <c r="B636" s="37">
        <v>2013</v>
      </c>
      <c r="C636" s="1" t="s">
        <v>287</v>
      </c>
      <c r="D636" s="1" t="s">
        <v>1282</v>
      </c>
      <c r="E636" s="1" t="s">
        <v>1282</v>
      </c>
      <c r="F636" s="1" t="s">
        <v>1281</v>
      </c>
      <c r="G636" s="1" t="s">
        <v>261</v>
      </c>
      <c r="H636" s="1" t="s">
        <v>259</v>
      </c>
      <c r="I636" s="1" t="s">
        <v>260</v>
      </c>
      <c r="J636" s="1" t="s">
        <v>262</v>
      </c>
      <c r="K636" s="2">
        <v>1000</v>
      </c>
      <c r="L636" s="1" t="s">
        <v>1722</v>
      </c>
      <c r="M636" s="2">
        <v>1361</v>
      </c>
      <c r="N636" s="1">
        <v>1.36</v>
      </c>
      <c r="O636" s="1" t="s">
        <v>305</v>
      </c>
      <c r="P636" s="1" t="s">
        <v>1712</v>
      </c>
      <c r="Q636" s="1" t="s">
        <v>257</v>
      </c>
      <c r="R636" s="1" t="s">
        <v>265</v>
      </c>
      <c r="S636" s="1" t="s">
        <v>1723</v>
      </c>
      <c r="T636" s="1" t="s">
        <v>1723</v>
      </c>
      <c r="U636" s="1" t="s">
        <v>1723</v>
      </c>
      <c r="V636" s="1" t="s">
        <v>1723</v>
      </c>
      <c r="W636" s="1" t="s">
        <v>1723</v>
      </c>
      <c r="X636" s="1" t="s">
        <v>1723</v>
      </c>
      <c r="Y636" s="1" t="s">
        <v>404</v>
      </c>
    </row>
    <row r="637" spans="1:25" x14ac:dyDescent="0.35">
      <c r="A637" s="1" t="s">
        <v>2352</v>
      </c>
      <c r="B637" s="37">
        <v>2014</v>
      </c>
      <c r="C637" s="1" t="s">
        <v>287</v>
      </c>
      <c r="D637" s="1" t="s">
        <v>1283</v>
      </c>
      <c r="E637" s="1" t="s">
        <v>1284</v>
      </c>
      <c r="F637" s="1" t="s">
        <v>1281</v>
      </c>
      <c r="G637" s="1" t="s">
        <v>261</v>
      </c>
      <c r="H637" s="1" t="s">
        <v>259</v>
      </c>
      <c r="I637" s="1" t="s">
        <v>260</v>
      </c>
      <c r="J637" s="1" t="s">
        <v>262</v>
      </c>
      <c r="K637" s="2">
        <v>1000</v>
      </c>
      <c r="L637" s="1" t="s">
        <v>1722</v>
      </c>
      <c r="M637" s="2">
        <v>1360</v>
      </c>
      <c r="N637" s="1">
        <v>1.36</v>
      </c>
      <c r="O637" s="1" t="s">
        <v>305</v>
      </c>
      <c r="P637" s="1" t="s">
        <v>1712</v>
      </c>
      <c r="Q637" s="1" t="s">
        <v>257</v>
      </c>
      <c r="R637" s="1" t="s">
        <v>265</v>
      </c>
      <c r="S637" s="1" t="s">
        <v>1723</v>
      </c>
      <c r="T637" s="1" t="s">
        <v>1723</v>
      </c>
      <c r="U637" s="1" t="s">
        <v>1723</v>
      </c>
      <c r="V637" s="1" t="s">
        <v>1723</v>
      </c>
      <c r="W637" s="1" t="s">
        <v>1723</v>
      </c>
      <c r="X637" s="1" t="s">
        <v>1723</v>
      </c>
      <c r="Y637" s="1" t="s">
        <v>404</v>
      </c>
    </row>
    <row r="638" spans="1:25" x14ac:dyDescent="0.35">
      <c r="A638" s="1" t="s">
        <v>2353</v>
      </c>
      <c r="B638" s="37">
        <v>2014</v>
      </c>
      <c r="C638" s="1" t="s">
        <v>287</v>
      </c>
      <c r="D638" s="1" t="s">
        <v>1286</v>
      </c>
      <c r="E638" s="1" t="s">
        <v>1286</v>
      </c>
      <c r="F638" s="1" t="s">
        <v>1285</v>
      </c>
      <c r="G638" s="1" t="s">
        <v>383</v>
      </c>
      <c r="H638" s="1" t="s">
        <v>291</v>
      </c>
      <c r="I638" s="1" t="s">
        <v>390</v>
      </c>
      <c r="J638" s="1" t="s">
        <v>298</v>
      </c>
      <c r="K638" s="2">
        <v>1</v>
      </c>
      <c r="L638" s="1" t="s">
        <v>1722</v>
      </c>
      <c r="M638" s="2">
        <v>1.1000000000000001</v>
      </c>
      <c r="N638" s="1">
        <v>1.1000000000000001</v>
      </c>
      <c r="O638" s="1" t="s">
        <v>286</v>
      </c>
      <c r="P638" s="1" t="s">
        <v>1712</v>
      </c>
      <c r="Q638" s="1" t="s">
        <v>257</v>
      </c>
      <c r="R638" s="1" t="s">
        <v>265</v>
      </c>
      <c r="S638" s="1" t="s">
        <v>1723</v>
      </c>
      <c r="T638" s="1" t="s">
        <v>1723</v>
      </c>
      <c r="U638" s="1" t="s">
        <v>1723</v>
      </c>
      <c r="V638" s="1" t="s">
        <v>1723</v>
      </c>
      <c r="W638" s="1" t="s">
        <v>1723</v>
      </c>
      <c r="X638" s="1" t="s">
        <v>1723</v>
      </c>
      <c r="Y638" s="1" t="s">
        <v>404</v>
      </c>
    </row>
    <row r="639" spans="1:25" x14ac:dyDescent="0.35">
      <c r="A639" s="1" t="s">
        <v>2354</v>
      </c>
      <c r="B639" s="37">
        <v>2014</v>
      </c>
      <c r="C639" s="1" t="s">
        <v>287</v>
      </c>
      <c r="D639" s="1" t="s">
        <v>1287</v>
      </c>
      <c r="E639" s="1" t="s">
        <v>1287</v>
      </c>
      <c r="F639" s="1" t="s">
        <v>1285</v>
      </c>
      <c r="G639" s="1" t="s">
        <v>383</v>
      </c>
      <c r="H639" s="1" t="s">
        <v>291</v>
      </c>
      <c r="I639" s="1" t="s">
        <v>390</v>
      </c>
      <c r="J639" s="1" t="s">
        <v>298</v>
      </c>
      <c r="K639" s="2">
        <v>1</v>
      </c>
      <c r="L639" s="1" t="s">
        <v>1722</v>
      </c>
      <c r="M639" s="2">
        <v>1.2</v>
      </c>
      <c r="N639" s="1">
        <v>1.2</v>
      </c>
      <c r="O639" s="1" t="s">
        <v>286</v>
      </c>
      <c r="P639" s="1" t="s">
        <v>1712</v>
      </c>
      <c r="Q639" s="1" t="s">
        <v>257</v>
      </c>
      <c r="R639" s="1" t="s">
        <v>265</v>
      </c>
      <c r="S639" s="1" t="s">
        <v>1723</v>
      </c>
      <c r="T639" s="1" t="s">
        <v>1723</v>
      </c>
      <c r="U639" s="1" t="s">
        <v>1723</v>
      </c>
      <c r="V639" s="1" t="s">
        <v>1723</v>
      </c>
      <c r="W639" s="1" t="s">
        <v>1723</v>
      </c>
      <c r="X639" s="1" t="s">
        <v>1723</v>
      </c>
      <c r="Y639" s="1" t="s">
        <v>404</v>
      </c>
    </row>
    <row r="640" spans="1:25" x14ac:dyDescent="0.35">
      <c r="A640" s="1" t="s">
        <v>2355</v>
      </c>
      <c r="B640" s="37">
        <v>2014</v>
      </c>
      <c r="C640" s="1" t="s">
        <v>287</v>
      </c>
      <c r="D640" s="1" t="s">
        <v>1288</v>
      </c>
      <c r="E640" s="1" t="s">
        <v>1288</v>
      </c>
      <c r="F640" s="1" t="s">
        <v>1285</v>
      </c>
      <c r="G640" s="1" t="s">
        <v>383</v>
      </c>
      <c r="H640" s="1" t="s">
        <v>291</v>
      </c>
      <c r="I640" s="1" t="s">
        <v>390</v>
      </c>
      <c r="J640" s="1" t="s">
        <v>298</v>
      </c>
      <c r="K640" s="2">
        <v>1</v>
      </c>
      <c r="L640" s="1" t="s">
        <v>1722</v>
      </c>
      <c r="M640" s="2">
        <v>1.05</v>
      </c>
      <c r="N640" s="1">
        <v>1.05</v>
      </c>
      <c r="O640" s="1" t="s">
        <v>286</v>
      </c>
      <c r="P640" s="1" t="s">
        <v>1712</v>
      </c>
      <c r="Q640" s="1" t="s">
        <v>257</v>
      </c>
      <c r="R640" s="1" t="s">
        <v>265</v>
      </c>
      <c r="S640" s="1" t="s">
        <v>1723</v>
      </c>
      <c r="T640" s="1" t="s">
        <v>1723</v>
      </c>
      <c r="U640" s="1" t="s">
        <v>1723</v>
      </c>
      <c r="V640" s="1" t="s">
        <v>1723</v>
      </c>
      <c r="W640" s="1" t="s">
        <v>1723</v>
      </c>
      <c r="X640" s="1" t="s">
        <v>1723</v>
      </c>
      <c r="Y640" s="1" t="s">
        <v>404</v>
      </c>
    </row>
    <row r="641" spans="1:25" x14ac:dyDescent="0.35">
      <c r="A641" s="1" t="s">
        <v>2356</v>
      </c>
      <c r="B641" s="37">
        <v>2017</v>
      </c>
      <c r="C641" s="1" t="s">
        <v>287</v>
      </c>
      <c r="D641" s="1" t="s">
        <v>1294</v>
      </c>
      <c r="E641" s="1" t="s">
        <v>1295</v>
      </c>
      <c r="F641" s="1" t="s">
        <v>1289</v>
      </c>
      <c r="G641" s="1" t="s">
        <v>282</v>
      </c>
      <c r="H641" s="1" t="s">
        <v>259</v>
      </c>
      <c r="I641" s="1" t="s">
        <v>387</v>
      </c>
      <c r="J641" s="1" t="s">
        <v>262</v>
      </c>
      <c r="K641" s="2">
        <v>0.12</v>
      </c>
      <c r="L641" s="1" t="s">
        <v>1722</v>
      </c>
      <c r="M641" s="2">
        <v>1.69</v>
      </c>
      <c r="N641" s="1">
        <v>14.08</v>
      </c>
      <c r="O641" s="1" t="s">
        <v>286</v>
      </c>
      <c r="P641" s="1" t="s">
        <v>1712</v>
      </c>
      <c r="Q641" s="1" t="s">
        <v>257</v>
      </c>
      <c r="R641" s="1" t="s">
        <v>265</v>
      </c>
      <c r="S641" s="1" t="s">
        <v>1723</v>
      </c>
      <c r="T641" s="1" t="s">
        <v>1723</v>
      </c>
      <c r="U641" s="1" t="s">
        <v>1723</v>
      </c>
      <c r="V641" s="1" t="s">
        <v>1723</v>
      </c>
      <c r="W641" s="1" t="s">
        <v>1723</v>
      </c>
      <c r="X641" s="1" t="s">
        <v>1723</v>
      </c>
      <c r="Y641" s="1" t="s">
        <v>404</v>
      </c>
    </row>
    <row r="642" spans="1:25" x14ac:dyDescent="0.35">
      <c r="A642" s="1" t="s">
        <v>2357</v>
      </c>
      <c r="B642" s="37">
        <v>2017</v>
      </c>
      <c r="C642" s="1" t="s">
        <v>287</v>
      </c>
      <c r="D642" s="1" t="s">
        <v>1296</v>
      </c>
      <c r="E642" s="1" t="s">
        <v>1297</v>
      </c>
      <c r="F642" s="1" t="s">
        <v>1289</v>
      </c>
      <c r="G642" s="1" t="s">
        <v>282</v>
      </c>
      <c r="H642" s="1" t="s">
        <v>259</v>
      </c>
      <c r="I642" s="1" t="s">
        <v>387</v>
      </c>
      <c r="J642" s="1" t="s">
        <v>262</v>
      </c>
      <c r="K642" s="2">
        <v>4.65E-2</v>
      </c>
      <c r="L642" s="1" t="s">
        <v>1722</v>
      </c>
      <c r="M642" s="2">
        <v>0.33</v>
      </c>
      <c r="N642" s="1">
        <v>7.1</v>
      </c>
      <c r="O642" s="1" t="s">
        <v>286</v>
      </c>
      <c r="P642" s="1" t="s">
        <v>1712</v>
      </c>
      <c r="Q642" s="1" t="s">
        <v>257</v>
      </c>
      <c r="R642" s="1" t="s">
        <v>265</v>
      </c>
      <c r="S642" s="1" t="s">
        <v>1723</v>
      </c>
      <c r="T642" s="1" t="s">
        <v>1723</v>
      </c>
      <c r="U642" s="1" t="s">
        <v>1723</v>
      </c>
      <c r="V642" s="1" t="s">
        <v>1723</v>
      </c>
      <c r="W642" s="1" t="s">
        <v>1723</v>
      </c>
      <c r="X642" s="1" t="s">
        <v>1723</v>
      </c>
      <c r="Y642" s="1" t="s">
        <v>404</v>
      </c>
    </row>
    <row r="643" spans="1:25" x14ac:dyDescent="0.35">
      <c r="A643" s="1" t="s">
        <v>2358</v>
      </c>
      <c r="B643" s="37">
        <v>2015</v>
      </c>
      <c r="C643" s="1" t="s">
        <v>266</v>
      </c>
      <c r="D643" s="1" t="s">
        <v>1290</v>
      </c>
      <c r="E643" s="1" t="s">
        <v>1291</v>
      </c>
      <c r="F643" s="1" t="s">
        <v>1289</v>
      </c>
      <c r="G643" s="1" t="s">
        <v>282</v>
      </c>
      <c r="H643" s="1" t="s">
        <v>268</v>
      </c>
      <c r="I643" s="1" t="s">
        <v>1715</v>
      </c>
      <c r="J643" s="1" t="s">
        <v>262</v>
      </c>
      <c r="K643" s="2">
        <v>25</v>
      </c>
      <c r="L643" s="1" t="s">
        <v>1722</v>
      </c>
      <c r="M643" s="2">
        <v>130</v>
      </c>
      <c r="N643" s="1">
        <v>5.2</v>
      </c>
      <c r="O643" s="1" t="s">
        <v>1292</v>
      </c>
      <c r="P643" s="1" t="s">
        <v>1712</v>
      </c>
      <c r="Q643" s="1" t="s">
        <v>257</v>
      </c>
      <c r="R643" s="1" t="s">
        <v>265</v>
      </c>
      <c r="S643" s="1" t="s">
        <v>287</v>
      </c>
      <c r="T643" s="5">
        <v>0.33410000000000001</v>
      </c>
      <c r="U643" s="5">
        <v>0.63639999999999997</v>
      </c>
      <c r="V643" s="5">
        <v>2.9399999999999999E-2</v>
      </c>
      <c r="W643" s="5">
        <v>2.9399999999999999E-2</v>
      </c>
      <c r="X643" s="1" t="s">
        <v>1713</v>
      </c>
      <c r="Y643" s="1" t="s">
        <v>404</v>
      </c>
    </row>
    <row r="644" spans="1:25" x14ac:dyDescent="0.35">
      <c r="A644" s="1" t="s">
        <v>2359</v>
      </c>
      <c r="B644" s="37">
        <v>2017</v>
      </c>
      <c r="C644" s="1" t="s">
        <v>266</v>
      </c>
      <c r="D644" s="1" t="s">
        <v>1290</v>
      </c>
      <c r="E644" s="1" t="s">
        <v>1293</v>
      </c>
      <c r="F644" s="1" t="s">
        <v>1289</v>
      </c>
      <c r="G644" s="1" t="s">
        <v>282</v>
      </c>
      <c r="H644" s="1" t="s">
        <v>259</v>
      </c>
      <c r="I644" s="1" t="s">
        <v>387</v>
      </c>
      <c r="J644" s="1" t="s">
        <v>262</v>
      </c>
      <c r="K644" s="2">
        <v>25</v>
      </c>
      <c r="L644" s="1" t="s">
        <v>1722</v>
      </c>
      <c r="M644" s="2">
        <v>130</v>
      </c>
      <c r="N644" s="1">
        <v>5.2</v>
      </c>
      <c r="O644" s="1" t="s">
        <v>286</v>
      </c>
      <c r="P644" s="1" t="s">
        <v>1712</v>
      </c>
      <c r="Q644" s="1" t="s">
        <v>257</v>
      </c>
      <c r="R644" s="1" t="s">
        <v>265</v>
      </c>
      <c r="S644" s="1" t="s">
        <v>287</v>
      </c>
      <c r="T644" s="5">
        <v>0.33410000000000001</v>
      </c>
      <c r="U644" s="5">
        <v>0.63639999999999997</v>
      </c>
      <c r="V644" s="5">
        <v>2.9399999999999999E-2</v>
      </c>
      <c r="W644" s="5">
        <v>2.9399999999999999E-2</v>
      </c>
      <c r="X644" s="1" t="s">
        <v>1713</v>
      </c>
      <c r="Y644" s="1" t="s">
        <v>404</v>
      </c>
    </row>
    <row r="645" spans="1:25" x14ac:dyDescent="0.35">
      <c r="A645" s="1" t="s">
        <v>2360</v>
      </c>
      <c r="B645" s="37">
        <v>2017</v>
      </c>
      <c r="C645" s="1" t="s">
        <v>266</v>
      </c>
      <c r="D645" s="1" t="s">
        <v>1135</v>
      </c>
      <c r="E645" s="1" t="s">
        <v>1298</v>
      </c>
      <c r="F645" s="1" t="s">
        <v>1289</v>
      </c>
      <c r="G645" s="1" t="s">
        <v>282</v>
      </c>
      <c r="H645" s="1" t="s">
        <v>259</v>
      </c>
      <c r="I645" s="1" t="s">
        <v>387</v>
      </c>
      <c r="J645" s="1" t="s">
        <v>262</v>
      </c>
      <c r="K645" s="2">
        <v>20</v>
      </c>
      <c r="L645" s="1" t="s">
        <v>1722</v>
      </c>
      <c r="M645" s="2">
        <v>301</v>
      </c>
      <c r="N645" s="1">
        <v>15.05</v>
      </c>
      <c r="O645" s="1" t="s">
        <v>286</v>
      </c>
      <c r="P645" s="1" t="s">
        <v>1712</v>
      </c>
      <c r="Q645" s="1" t="s">
        <v>257</v>
      </c>
      <c r="R645" s="1" t="s">
        <v>265</v>
      </c>
      <c r="S645" s="1" t="s">
        <v>287</v>
      </c>
      <c r="T645" s="5">
        <v>0.39910000000000001</v>
      </c>
      <c r="U645" s="5">
        <v>0.59540000000000004</v>
      </c>
      <c r="V645" s="5">
        <v>5.4999999999999997E-3</v>
      </c>
      <c r="W645" s="5">
        <v>5.4999999999999997E-3</v>
      </c>
      <c r="X645" s="1" t="s">
        <v>1713</v>
      </c>
      <c r="Y645" s="1" t="s">
        <v>404</v>
      </c>
    </row>
    <row r="646" spans="1:25" x14ac:dyDescent="0.35">
      <c r="A646" s="1" t="s">
        <v>2361</v>
      </c>
      <c r="B646" s="37">
        <v>2017</v>
      </c>
      <c r="C646" s="1" t="s">
        <v>287</v>
      </c>
      <c r="D646" s="1" t="s">
        <v>1299</v>
      </c>
      <c r="E646" s="1" t="s">
        <v>1300</v>
      </c>
      <c r="F646" s="1" t="s">
        <v>1289</v>
      </c>
      <c r="G646" s="1" t="s">
        <v>282</v>
      </c>
      <c r="H646" s="1" t="s">
        <v>259</v>
      </c>
      <c r="I646" s="1" t="s">
        <v>387</v>
      </c>
      <c r="J646" s="1" t="s">
        <v>262</v>
      </c>
      <c r="K646" s="2">
        <v>0.126</v>
      </c>
      <c r="L646" s="1" t="s">
        <v>1722</v>
      </c>
      <c r="M646" s="2">
        <v>0.74</v>
      </c>
      <c r="N646" s="1">
        <v>5.87</v>
      </c>
      <c r="O646" s="1" t="s">
        <v>286</v>
      </c>
      <c r="P646" s="1" t="s">
        <v>1712</v>
      </c>
      <c r="Q646" s="1" t="s">
        <v>257</v>
      </c>
      <c r="R646" s="1" t="s">
        <v>265</v>
      </c>
      <c r="S646" s="1" t="s">
        <v>1723</v>
      </c>
      <c r="T646" s="1" t="s">
        <v>1723</v>
      </c>
      <c r="U646" s="1" t="s">
        <v>1723</v>
      </c>
      <c r="V646" s="1" t="s">
        <v>1723</v>
      </c>
      <c r="W646" s="1" t="s">
        <v>1723</v>
      </c>
      <c r="X646" s="1" t="s">
        <v>1723</v>
      </c>
      <c r="Y646" s="1" t="s">
        <v>404</v>
      </c>
    </row>
    <row r="647" spans="1:25" x14ac:dyDescent="0.35">
      <c r="A647" s="1" t="s">
        <v>2362</v>
      </c>
      <c r="B647" s="37">
        <v>2017</v>
      </c>
      <c r="C647" s="1" t="s">
        <v>266</v>
      </c>
      <c r="D647" s="1" t="s">
        <v>1301</v>
      </c>
      <c r="E647" s="1" t="s">
        <v>1298</v>
      </c>
      <c r="F647" s="1" t="s">
        <v>1289</v>
      </c>
      <c r="G647" s="1" t="s">
        <v>282</v>
      </c>
      <c r="H647" s="1" t="s">
        <v>259</v>
      </c>
      <c r="I647" s="1" t="s">
        <v>387</v>
      </c>
      <c r="J647" s="1" t="s">
        <v>262</v>
      </c>
      <c r="K647" s="2">
        <v>25</v>
      </c>
      <c r="L647" s="1" t="s">
        <v>1722</v>
      </c>
      <c r="M647" s="2">
        <v>319</v>
      </c>
      <c r="N647" s="1">
        <v>12.76</v>
      </c>
      <c r="O647" s="1" t="s">
        <v>286</v>
      </c>
      <c r="P647" s="1" t="s">
        <v>1712</v>
      </c>
      <c r="Q647" s="1" t="s">
        <v>257</v>
      </c>
      <c r="R647" s="1" t="s">
        <v>265</v>
      </c>
      <c r="S647" s="1" t="s">
        <v>287</v>
      </c>
      <c r="T647" s="5">
        <v>0.3695</v>
      </c>
      <c r="U647" s="5">
        <v>0.60440000000000005</v>
      </c>
      <c r="V647" s="5">
        <v>2.6100000000000002E-2</v>
      </c>
      <c r="W647" s="5">
        <v>2.6100000000000002E-2</v>
      </c>
      <c r="X647" s="1" t="s">
        <v>1713</v>
      </c>
      <c r="Y647" s="1" t="s">
        <v>404</v>
      </c>
    </row>
    <row r="648" spans="1:25" x14ac:dyDescent="0.35">
      <c r="A648" s="1" t="s">
        <v>2363</v>
      </c>
      <c r="B648" s="37">
        <v>2017</v>
      </c>
      <c r="C648" s="1" t="s">
        <v>266</v>
      </c>
      <c r="D648" s="1" t="s">
        <v>1302</v>
      </c>
      <c r="E648" s="1" t="s">
        <v>1298</v>
      </c>
      <c r="F648" s="1" t="s">
        <v>1289</v>
      </c>
      <c r="G648" s="1" t="s">
        <v>282</v>
      </c>
      <c r="H648" s="1" t="s">
        <v>259</v>
      </c>
      <c r="I648" s="1" t="s">
        <v>387</v>
      </c>
      <c r="J648" s="1" t="s">
        <v>262</v>
      </c>
      <c r="K648" s="2">
        <v>20</v>
      </c>
      <c r="L648" s="1" t="s">
        <v>1722</v>
      </c>
      <c r="M648" s="2">
        <v>433</v>
      </c>
      <c r="N648" s="1">
        <v>21.65</v>
      </c>
      <c r="O648" s="1" t="s">
        <v>286</v>
      </c>
      <c r="P648" s="1" t="s">
        <v>1712</v>
      </c>
      <c r="Q648" s="1" t="s">
        <v>257</v>
      </c>
      <c r="R648" s="1" t="s">
        <v>265</v>
      </c>
      <c r="S648" s="1" t="s">
        <v>287</v>
      </c>
      <c r="T648" s="5">
        <v>0.27910000000000001</v>
      </c>
      <c r="U648" s="5">
        <v>0.70589999999999997</v>
      </c>
      <c r="V648" s="5">
        <v>1.49E-2</v>
      </c>
      <c r="W648" s="5">
        <v>1.49E-2</v>
      </c>
      <c r="X648" s="1" t="s">
        <v>1713</v>
      </c>
      <c r="Y648" s="1" t="s">
        <v>404</v>
      </c>
    </row>
    <row r="649" spans="1:25" x14ac:dyDescent="0.35">
      <c r="A649" s="1" t="s">
        <v>2364</v>
      </c>
      <c r="B649" s="37">
        <v>2017</v>
      </c>
      <c r="C649" s="1" t="s">
        <v>266</v>
      </c>
      <c r="D649" s="1" t="s">
        <v>1303</v>
      </c>
      <c r="E649" s="1" t="s">
        <v>1298</v>
      </c>
      <c r="F649" s="1" t="s">
        <v>1289</v>
      </c>
      <c r="G649" s="1" t="s">
        <v>282</v>
      </c>
      <c r="H649" s="1" t="s">
        <v>259</v>
      </c>
      <c r="I649" s="1" t="s">
        <v>387</v>
      </c>
      <c r="J649" s="1" t="s">
        <v>262</v>
      </c>
      <c r="K649" s="2">
        <v>20</v>
      </c>
      <c r="L649" s="1" t="s">
        <v>1722</v>
      </c>
      <c r="M649" s="2">
        <v>585</v>
      </c>
      <c r="N649" s="1">
        <v>29.25</v>
      </c>
      <c r="O649" s="1" t="s">
        <v>286</v>
      </c>
      <c r="P649" s="1" t="s">
        <v>1712</v>
      </c>
      <c r="Q649" s="1" t="s">
        <v>257</v>
      </c>
      <c r="R649" s="1" t="s">
        <v>265</v>
      </c>
      <c r="S649" s="1" t="s">
        <v>287</v>
      </c>
      <c r="T649" s="5">
        <v>0.1845</v>
      </c>
      <c r="U649" s="5">
        <v>0.80449999999999999</v>
      </c>
      <c r="V649" s="5">
        <v>1.11E-2</v>
      </c>
      <c r="W649" s="5">
        <v>1.11E-2</v>
      </c>
      <c r="X649" s="1" t="s">
        <v>1713</v>
      </c>
      <c r="Y649" s="1" t="s">
        <v>404</v>
      </c>
    </row>
    <row r="650" spans="1:25" x14ac:dyDescent="0.35">
      <c r="A650" s="1" t="s">
        <v>2365</v>
      </c>
      <c r="B650" s="37">
        <v>2017</v>
      </c>
      <c r="C650" s="1" t="s">
        <v>266</v>
      </c>
      <c r="D650" s="1" t="s">
        <v>1304</v>
      </c>
      <c r="E650" s="1" t="s">
        <v>1298</v>
      </c>
      <c r="F650" s="1" t="s">
        <v>1289</v>
      </c>
      <c r="G650" s="1" t="s">
        <v>282</v>
      </c>
      <c r="H650" s="1" t="s">
        <v>259</v>
      </c>
      <c r="I650" s="1" t="s">
        <v>387</v>
      </c>
      <c r="J650" s="1" t="s">
        <v>262</v>
      </c>
      <c r="K650" s="2">
        <v>20</v>
      </c>
      <c r="L650" s="1" t="s">
        <v>1722</v>
      </c>
      <c r="M650" s="2">
        <v>393</v>
      </c>
      <c r="N650" s="1">
        <v>19.649999999999999</v>
      </c>
      <c r="O650" s="1" t="s">
        <v>286</v>
      </c>
      <c r="P650" s="1" t="s">
        <v>1712</v>
      </c>
      <c r="Q650" s="1" t="s">
        <v>257</v>
      </c>
      <c r="R650" s="1" t="s">
        <v>265</v>
      </c>
      <c r="S650" s="1" t="s">
        <v>287</v>
      </c>
      <c r="T650" s="5">
        <v>0.2019</v>
      </c>
      <c r="U650" s="5">
        <v>0.78159999999999996</v>
      </c>
      <c r="V650" s="5">
        <v>1.6500000000000001E-2</v>
      </c>
      <c r="W650" s="5">
        <v>1.6500000000000001E-2</v>
      </c>
      <c r="X650" s="1" t="s">
        <v>1713</v>
      </c>
      <c r="Y650" s="1" t="s">
        <v>404</v>
      </c>
    </row>
    <row r="651" spans="1:25" x14ac:dyDescent="0.35">
      <c r="A651" s="1" t="s">
        <v>2366</v>
      </c>
      <c r="B651" s="37">
        <v>2017</v>
      </c>
      <c r="C651" s="1" t="s">
        <v>287</v>
      </c>
      <c r="D651" s="1" t="s">
        <v>1305</v>
      </c>
      <c r="E651" s="1" t="s">
        <v>1306</v>
      </c>
      <c r="F651" s="1" t="s">
        <v>1289</v>
      </c>
      <c r="G651" s="1" t="s">
        <v>282</v>
      </c>
      <c r="H651" s="1" t="s">
        <v>259</v>
      </c>
      <c r="I651" s="1" t="s">
        <v>387</v>
      </c>
      <c r="J651" s="1" t="s">
        <v>262</v>
      </c>
      <c r="K651" s="2">
        <v>1.0999999999999999E-2</v>
      </c>
      <c r="L651" s="1" t="s">
        <v>1722</v>
      </c>
      <c r="M651" s="2">
        <v>0.03</v>
      </c>
      <c r="N651" s="1">
        <v>2.73</v>
      </c>
      <c r="O651" s="1" t="s">
        <v>286</v>
      </c>
      <c r="P651" s="1" t="s">
        <v>1712</v>
      </c>
      <c r="Q651" s="1" t="s">
        <v>257</v>
      </c>
      <c r="R651" s="1" t="s">
        <v>277</v>
      </c>
      <c r="S651" s="1" t="s">
        <v>1723</v>
      </c>
      <c r="T651" s="1" t="s">
        <v>1723</v>
      </c>
      <c r="U651" s="1" t="s">
        <v>1723</v>
      </c>
      <c r="V651" s="1" t="s">
        <v>1723</v>
      </c>
      <c r="W651" s="1" t="s">
        <v>1723</v>
      </c>
      <c r="X651" s="1" t="s">
        <v>1723</v>
      </c>
      <c r="Y651" s="1" t="s">
        <v>404</v>
      </c>
    </row>
    <row r="652" spans="1:25" x14ac:dyDescent="0.35">
      <c r="A652" s="1" t="s">
        <v>2367</v>
      </c>
      <c r="B652" s="37">
        <v>2017</v>
      </c>
      <c r="C652" s="1" t="s">
        <v>287</v>
      </c>
      <c r="D652" s="1" t="s">
        <v>1307</v>
      </c>
      <c r="E652" s="1" t="s">
        <v>1308</v>
      </c>
      <c r="F652" s="1" t="s">
        <v>1289</v>
      </c>
      <c r="G652" s="1" t="s">
        <v>282</v>
      </c>
      <c r="H652" s="1" t="s">
        <v>259</v>
      </c>
      <c r="I652" s="1" t="s">
        <v>387</v>
      </c>
      <c r="J652" s="1" t="s">
        <v>262</v>
      </c>
      <c r="K652" s="2">
        <v>0.4</v>
      </c>
      <c r="L652" s="1" t="s">
        <v>1722</v>
      </c>
      <c r="M652" s="2">
        <v>1.01</v>
      </c>
      <c r="N652" s="1">
        <v>2.5299999999999998</v>
      </c>
      <c r="O652" s="1" t="s">
        <v>286</v>
      </c>
      <c r="P652" s="1" t="s">
        <v>1712</v>
      </c>
      <c r="Q652" s="1" t="s">
        <v>257</v>
      </c>
      <c r="R652" s="1" t="s">
        <v>277</v>
      </c>
      <c r="S652" s="1" t="s">
        <v>1723</v>
      </c>
      <c r="T652" s="1" t="s">
        <v>1723</v>
      </c>
      <c r="U652" s="1" t="s">
        <v>1723</v>
      </c>
      <c r="V652" s="1" t="s">
        <v>1723</v>
      </c>
      <c r="W652" s="1" t="s">
        <v>1723</v>
      </c>
      <c r="X652" s="1" t="s">
        <v>1723</v>
      </c>
      <c r="Y652" s="1" t="s">
        <v>404</v>
      </c>
    </row>
    <row r="653" spans="1:25" x14ac:dyDescent="0.35">
      <c r="A653" s="1" t="s">
        <v>2368</v>
      </c>
      <c r="B653" s="37">
        <v>2017</v>
      </c>
      <c r="C653" s="1" t="s">
        <v>266</v>
      </c>
      <c r="D653" s="1" t="s">
        <v>1311</v>
      </c>
      <c r="E653" s="1" t="s">
        <v>1298</v>
      </c>
      <c r="F653" s="1" t="s">
        <v>1289</v>
      </c>
      <c r="G653" s="1" t="s">
        <v>282</v>
      </c>
      <c r="H653" s="1" t="s">
        <v>259</v>
      </c>
      <c r="I653" s="1" t="s">
        <v>387</v>
      </c>
      <c r="J653" s="1" t="s">
        <v>262</v>
      </c>
      <c r="K653" s="2">
        <v>20</v>
      </c>
      <c r="L653" s="1" t="s">
        <v>1722</v>
      </c>
      <c r="M653" s="2">
        <v>58</v>
      </c>
      <c r="N653" s="1">
        <v>2.9</v>
      </c>
      <c r="O653" s="1" t="s">
        <v>286</v>
      </c>
      <c r="P653" s="1" t="s">
        <v>1712</v>
      </c>
      <c r="Q653" s="1" t="s">
        <v>257</v>
      </c>
      <c r="R653" s="1" t="s">
        <v>265</v>
      </c>
      <c r="S653" s="1" t="s">
        <v>287</v>
      </c>
      <c r="T653" s="5">
        <v>0.439</v>
      </c>
      <c r="U653" s="5">
        <v>0.53480000000000005</v>
      </c>
      <c r="V653" s="5">
        <v>2.6100000000000002E-2</v>
      </c>
      <c r="W653" s="5">
        <v>2.6100000000000002E-2</v>
      </c>
      <c r="X653" s="1" t="s">
        <v>1713</v>
      </c>
      <c r="Y653" s="1" t="s">
        <v>404</v>
      </c>
    </row>
    <row r="654" spans="1:25" x14ac:dyDescent="0.35">
      <c r="A654" s="1" t="s">
        <v>2369</v>
      </c>
      <c r="B654" s="37">
        <v>2017</v>
      </c>
      <c r="C654" s="1" t="s">
        <v>287</v>
      </c>
      <c r="D654" s="1" t="s">
        <v>1312</v>
      </c>
      <c r="E654" s="1" t="s">
        <v>1313</v>
      </c>
      <c r="F654" s="1" t="s">
        <v>1289</v>
      </c>
      <c r="G654" s="1" t="s">
        <v>282</v>
      </c>
      <c r="H654" s="1" t="s">
        <v>259</v>
      </c>
      <c r="I654" s="1" t="s">
        <v>387</v>
      </c>
      <c r="J654" s="1" t="s">
        <v>262</v>
      </c>
      <c r="K654" s="2">
        <v>5.8000000000000003E-2</v>
      </c>
      <c r="L654" s="1" t="s">
        <v>1722</v>
      </c>
      <c r="M654" s="2">
        <v>0.5</v>
      </c>
      <c r="N654" s="1">
        <v>8.6199999999999992</v>
      </c>
      <c r="O654" s="1" t="s">
        <v>286</v>
      </c>
      <c r="P654" s="1" t="s">
        <v>1712</v>
      </c>
      <c r="Q654" s="1" t="s">
        <v>257</v>
      </c>
      <c r="R654" s="1" t="s">
        <v>265</v>
      </c>
      <c r="S654" s="1" t="s">
        <v>1723</v>
      </c>
      <c r="T654" s="1" t="s">
        <v>1723</v>
      </c>
      <c r="U654" s="1" t="s">
        <v>1723</v>
      </c>
      <c r="V654" s="1" t="s">
        <v>1723</v>
      </c>
      <c r="W654" s="1" t="s">
        <v>1723</v>
      </c>
      <c r="X654" s="1" t="s">
        <v>1723</v>
      </c>
      <c r="Y654" s="1" t="s">
        <v>404</v>
      </c>
    </row>
    <row r="655" spans="1:25" x14ac:dyDescent="0.35">
      <c r="A655" s="1" t="s">
        <v>2370</v>
      </c>
      <c r="B655" s="37">
        <v>2017</v>
      </c>
      <c r="C655" s="1" t="s">
        <v>287</v>
      </c>
      <c r="D655" s="1" t="s">
        <v>1309</v>
      </c>
      <c r="E655" s="1" t="s">
        <v>1310</v>
      </c>
      <c r="F655" s="1" t="s">
        <v>1289</v>
      </c>
      <c r="G655" s="1" t="s">
        <v>282</v>
      </c>
      <c r="H655" s="1" t="s">
        <v>259</v>
      </c>
      <c r="I655" s="1" t="s">
        <v>387</v>
      </c>
      <c r="J655" s="1" t="s">
        <v>262</v>
      </c>
      <c r="K655" s="2">
        <v>0.12</v>
      </c>
      <c r="L655" s="1" t="s">
        <v>1722</v>
      </c>
      <c r="M655" s="2">
        <v>0.57999999999999996</v>
      </c>
      <c r="N655" s="1">
        <v>0.21</v>
      </c>
      <c r="O655" s="1" t="s">
        <v>286</v>
      </c>
      <c r="P655" s="1" t="s">
        <v>1712</v>
      </c>
      <c r="Q655" s="1" t="s">
        <v>257</v>
      </c>
      <c r="R655" s="1" t="s">
        <v>265</v>
      </c>
      <c r="S655" s="1" t="s">
        <v>1723</v>
      </c>
      <c r="T655" s="1" t="s">
        <v>1723</v>
      </c>
      <c r="U655" s="1" t="s">
        <v>1723</v>
      </c>
      <c r="V655" s="1" t="s">
        <v>1723</v>
      </c>
      <c r="W655" s="1" t="s">
        <v>1723</v>
      </c>
      <c r="X655" s="1" t="s">
        <v>1723</v>
      </c>
      <c r="Y655" s="1" t="s">
        <v>404</v>
      </c>
    </row>
    <row r="656" spans="1:25" x14ac:dyDescent="0.35">
      <c r="A656" s="1" t="s">
        <v>2371</v>
      </c>
      <c r="B656" s="37">
        <v>2017</v>
      </c>
      <c r="C656" s="1" t="s">
        <v>287</v>
      </c>
      <c r="D656" s="1" t="s">
        <v>1314</v>
      </c>
      <c r="E656" s="1" t="s">
        <v>1315</v>
      </c>
      <c r="F656" s="1" t="s">
        <v>1289</v>
      </c>
      <c r="G656" s="1" t="s">
        <v>282</v>
      </c>
      <c r="H656" s="1" t="s">
        <v>259</v>
      </c>
      <c r="I656" s="1" t="s">
        <v>387</v>
      </c>
      <c r="J656" s="1" t="s">
        <v>262</v>
      </c>
      <c r="K656" s="2">
        <v>7.4999999999999997E-2</v>
      </c>
      <c r="L656" s="1" t="s">
        <v>1722</v>
      </c>
      <c r="M656" s="2">
        <v>0.24</v>
      </c>
      <c r="N656" s="1">
        <v>3.2</v>
      </c>
      <c r="O656" s="1" t="s">
        <v>286</v>
      </c>
      <c r="P656" s="1" t="s">
        <v>1712</v>
      </c>
      <c r="Q656" s="1" t="s">
        <v>257</v>
      </c>
      <c r="R656" s="1" t="s">
        <v>277</v>
      </c>
      <c r="S656" s="1" t="s">
        <v>1723</v>
      </c>
      <c r="T656" s="1" t="s">
        <v>1723</v>
      </c>
      <c r="U656" s="1" t="s">
        <v>1723</v>
      </c>
      <c r="V656" s="1" t="s">
        <v>1723</v>
      </c>
      <c r="W656" s="1" t="s">
        <v>1723</v>
      </c>
      <c r="X656" s="1" t="s">
        <v>1723</v>
      </c>
      <c r="Y656" s="1" t="s">
        <v>404</v>
      </c>
    </row>
    <row r="657" spans="1:25" x14ac:dyDescent="0.35">
      <c r="A657" s="1" t="s">
        <v>2372</v>
      </c>
      <c r="B657" s="37">
        <v>2017</v>
      </c>
      <c r="C657" s="1" t="s">
        <v>287</v>
      </c>
      <c r="D657" s="1" t="s">
        <v>1316</v>
      </c>
      <c r="E657" s="1" t="s">
        <v>1317</v>
      </c>
      <c r="F657" s="1" t="s">
        <v>1289</v>
      </c>
      <c r="G657" s="1" t="s">
        <v>282</v>
      </c>
      <c r="H657" s="1" t="s">
        <v>259</v>
      </c>
      <c r="I657" s="1" t="s">
        <v>387</v>
      </c>
      <c r="J657" s="1" t="s">
        <v>262</v>
      </c>
      <c r="K657" s="2">
        <v>0.4</v>
      </c>
      <c r="L657" s="1" t="s">
        <v>1722</v>
      </c>
      <c r="M657" s="2">
        <v>1.07</v>
      </c>
      <c r="N657" s="1">
        <v>0.37</v>
      </c>
      <c r="O657" s="1" t="s">
        <v>286</v>
      </c>
      <c r="P657" s="1" t="s">
        <v>1712</v>
      </c>
      <c r="Q657" s="1" t="s">
        <v>257</v>
      </c>
      <c r="R657" s="1" t="s">
        <v>277</v>
      </c>
      <c r="S657" s="1" t="s">
        <v>1723</v>
      </c>
      <c r="T657" s="1" t="s">
        <v>1723</v>
      </c>
      <c r="U657" s="1" t="s">
        <v>1723</v>
      </c>
      <c r="V657" s="1" t="s">
        <v>1723</v>
      </c>
      <c r="W657" s="1" t="s">
        <v>1723</v>
      </c>
      <c r="X657" s="1" t="s">
        <v>1723</v>
      </c>
      <c r="Y657" s="1" t="s">
        <v>404</v>
      </c>
    </row>
    <row r="658" spans="1:25" x14ac:dyDescent="0.35">
      <c r="A658" s="1" t="s">
        <v>2373</v>
      </c>
      <c r="B658" s="37">
        <v>2017</v>
      </c>
      <c r="C658" s="1" t="s">
        <v>287</v>
      </c>
      <c r="D658" s="1" t="s">
        <v>1318</v>
      </c>
      <c r="E658" s="1" t="s">
        <v>1319</v>
      </c>
      <c r="F658" s="1" t="s">
        <v>1289</v>
      </c>
      <c r="G658" s="1" t="s">
        <v>282</v>
      </c>
      <c r="H658" s="1" t="s">
        <v>259</v>
      </c>
      <c r="I658" s="1" t="s">
        <v>387</v>
      </c>
      <c r="J658" s="1" t="s">
        <v>262</v>
      </c>
      <c r="K658" s="2">
        <v>8.5000000000000006E-2</v>
      </c>
      <c r="L658" s="1" t="s">
        <v>1722</v>
      </c>
      <c r="M658" s="2">
        <v>0.57999999999999996</v>
      </c>
      <c r="N658" s="1">
        <v>6.82</v>
      </c>
      <c r="O658" s="1" t="s">
        <v>286</v>
      </c>
      <c r="P658" s="1" t="s">
        <v>1712</v>
      </c>
      <c r="Q658" s="1" t="s">
        <v>257</v>
      </c>
      <c r="R658" s="1" t="s">
        <v>265</v>
      </c>
      <c r="S658" s="1" t="s">
        <v>1723</v>
      </c>
      <c r="T658" s="1" t="s">
        <v>1723</v>
      </c>
      <c r="U658" s="1" t="s">
        <v>1723</v>
      </c>
      <c r="V658" s="1" t="s">
        <v>1723</v>
      </c>
      <c r="W658" s="1" t="s">
        <v>1723</v>
      </c>
      <c r="X658" s="1" t="s">
        <v>1723</v>
      </c>
      <c r="Y658" s="1" t="s">
        <v>404</v>
      </c>
    </row>
    <row r="659" spans="1:25" x14ac:dyDescent="0.35">
      <c r="A659" s="1" t="s">
        <v>2374</v>
      </c>
      <c r="B659" s="37">
        <v>2017</v>
      </c>
      <c r="C659" s="1" t="s">
        <v>287</v>
      </c>
      <c r="D659" s="1" t="s">
        <v>1320</v>
      </c>
      <c r="E659" s="1" t="s">
        <v>1321</v>
      </c>
      <c r="F659" s="1" t="s">
        <v>1289</v>
      </c>
      <c r="G659" s="1" t="s">
        <v>282</v>
      </c>
      <c r="H659" s="1" t="s">
        <v>259</v>
      </c>
      <c r="I659" s="1" t="s">
        <v>387</v>
      </c>
      <c r="J659" s="1" t="s">
        <v>262</v>
      </c>
      <c r="K659" s="2">
        <v>0.25</v>
      </c>
      <c r="L659" s="1" t="s">
        <v>1722</v>
      </c>
      <c r="M659" s="2">
        <v>0.2</v>
      </c>
      <c r="N659" s="1">
        <v>0.8</v>
      </c>
      <c r="O659" s="1" t="s">
        <v>286</v>
      </c>
      <c r="P659" s="1" t="s">
        <v>1712</v>
      </c>
      <c r="Q659" s="1" t="s">
        <v>257</v>
      </c>
      <c r="R659" s="1" t="s">
        <v>265</v>
      </c>
      <c r="S659" s="1" t="s">
        <v>1723</v>
      </c>
      <c r="T659" s="1" t="s">
        <v>1723</v>
      </c>
      <c r="U659" s="1" t="s">
        <v>1723</v>
      </c>
      <c r="V659" s="1" t="s">
        <v>1723</v>
      </c>
      <c r="W659" s="1" t="s">
        <v>1723</v>
      </c>
      <c r="X659" s="1" t="s">
        <v>1723</v>
      </c>
      <c r="Y659" s="1" t="s">
        <v>404</v>
      </c>
    </row>
    <row r="660" spans="1:25" x14ac:dyDescent="0.35">
      <c r="A660" s="1" t="s">
        <v>2375</v>
      </c>
      <c r="B660" s="37">
        <v>2017</v>
      </c>
      <c r="C660" s="1" t="s">
        <v>287</v>
      </c>
      <c r="D660" s="1" t="s">
        <v>1322</v>
      </c>
      <c r="E660" s="1" t="s">
        <v>1323</v>
      </c>
      <c r="F660" s="1" t="s">
        <v>1289</v>
      </c>
      <c r="G660" s="1" t="s">
        <v>282</v>
      </c>
      <c r="H660" s="1" t="s">
        <v>259</v>
      </c>
      <c r="I660" s="1" t="s">
        <v>387</v>
      </c>
      <c r="J660" s="1" t="s">
        <v>262</v>
      </c>
      <c r="K660" s="2">
        <v>25</v>
      </c>
      <c r="L660" s="1" t="s">
        <v>1722</v>
      </c>
      <c r="M660" s="2">
        <v>780</v>
      </c>
      <c r="N660" s="1">
        <v>31.2</v>
      </c>
      <c r="O660" s="1" t="s">
        <v>286</v>
      </c>
      <c r="P660" s="1" t="s">
        <v>1712</v>
      </c>
      <c r="Q660" s="1" t="s">
        <v>257</v>
      </c>
      <c r="R660" s="1" t="s">
        <v>265</v>
      </c>
      <c r="S660" s="1" t="s">
        <v>1723</v>
      </c>
      <c r="T660" s="1" t="s">
        <v>1723</v>
      </c>
      <c r="U660" s="1" t="s">
        <v>1723</v>
      </c>
      <c r="V660" s="1" t="s">
        <v>1723</v>
      </c>
      <c r="W660" s="1" t="s">
        <v>1723</v>
      </c>
      <c r="X660" s="1" t="s">
        <v>1723</v>
      </c>
      <c r="Y660" s="1" t="s">
        <v>404</v>
      </c>
    </row>
    <row r="661" spans="1:25" x14ac:dyDescent="0.35">
      <c r="A661" s="1" t="s">
        <v>2376</v>
      </c>
      <c r="B661" s="37">
        <v>2017</v>
      </c>
      <c r="C661" s="1" t="s">
        <v>287</v>
      </c>
      <c r="D661" s="1" t="s">
        <v>1324</v>
      </c>
      <c r="E661" s="1" t="s">
        <v>1325</v>
      </c>
      <c r="F661" s="1" t="s">
        <v>1289</v>
      </c>
      <c r="G661" s="1" t="s">
        <v>282</v>
      </c>
      <c r="H661" s="1" t="s">
        <v>259</v>
      </c>
      <c r="I661" s="1" t="s">
        <v>387</v>
      </c>
      <c r="J661" s="1" t="s">
        <v>262</v>
      </c>
      <c r="K661" s="2">
        <v>0.09</v>
      </c>
      <c r="L661" s="1" t="s">
        <v>1722</v>
      </c>
      <c r="M661" s="2">
        <v>0.27</v>
      </c>
      <c r="N661" s="1">
        <v>3</v>
      </c>
      <c r="O661" s="1" t="s">
        <v>286</v>
      </c>
      <c r="P661" s="1" t="s">
        <v>1712</v>
      </c>
      <c r="Q661" s="1" t="s">
        <v>257</v>
      </c>
      <c r="R661" s="1" t="s">
        <v>265</v>
      </c>
      <c r="S661" s="1" t="s">
        <v>1723</v>
      </c>
      <c r="T661" s="1" t="s">
        <v>1723</v>
      </c>
      <c r="U661" s="1" t="s">
        <v>1723</v>
      </c>
      <c r="V661" s="1" t="s">
        <v>1723</v>
      </c>
      <c r="W661" s="1" t="s">
        <v>1723</v>
      </c>
      <c r="X661" s="1" t="s">
        <v>1723</v>
      </c>
      <c r="Y661" s="1" t="s">
        <v>404</v>
      </c>
    </row>
    <row r="662" spans="1:25" x14ac:dyDescent="0.35">
      <c r="A662" s="1" t="s">
        <v>2377</v>
      </c>
      <c r="B662" s="37">
        <v>2017</v>
      </c>
      <c r="C662" s="1" t="s">
        <v>287</v>
      </c>
      <c r="D662" s="1" t="s">
        <v>1326</v>
      </c>
      <c r="E662" s="1" t="s">
        <v>1327</v>
      </c>
      <c r="F662" s="1" t="s">
        <v>1289</v>
      </c>
      <c r="G662" s="1" t="s">
        <v>282</v>
      </c>
      <c r="H662" s="1" t="s">
        <v>259</v>
      </c>
      <c r="I662" s="1" t="s">
        <v>387</v>
      </c>
      <c r="J662" s="1" t="s">
        <v>262</v>
      </c>
      <c r="K662" s="2">
        <v>0.1</v>
      </c>
      <c r="L662" s="1" t="s">
        <v>1722</v>
      </c>
      <c r="M662" s="2">
        <v>0.23</v>
      </c>
      <c r="N662" s="1">
        <v>2.2999999999999998</v>
      </c>
      <c r="O662" s="1" t="s">
        <v>286</v>
      </c>
      <c r="P662" s="1" t="s">
        <v>1712</v>
      </c>
      <c r="Q662" s="1" t="s">
        <v>257</v>
      </c>
      <c r="R662" s="1" t="s">
        <v>265</v>
      </c>
      <c r="S662" s="1" t="s">
        <v>1723</v>
      </c>
      <c r="T662" s="1" t="s">
        <v>1723</v>
      </c>
      <c r="U662" s="1" t="s">
        <v>1723</v>
      </c>
      <c r="V662" s="1" t="s">
        <v>1723</v>
      </c>
      <c r="W662" s="1" t="s">
        <v>1723</v>
      </c>
      <c r="X662" s="1" t="s">
        <v>1723</v>
      </c>
      <c r="Y662" s="1" t="s">
        <v>404</v>
      </c>
    </row>
    <row r="663" spans="1:25" x14ac:dyDescent="0.35">
      <c r="A663" s="1" t="s">
        <v>2378</v>
      </c>
      <c r="B663" s="37">
        <v>2017</v>
      </c>
      <c r="C663" s="1" t="s">
        <v>266</v>
      </c>
      <c r="D663" s="1" t="s">
        <v>1328</v>
      </c>
      <c r="E663" s="1" t="s">
        <v>1329</v>
      </c>
      <c r="F663" s="1" t="s">
        <v>1289</v>
      </c>
      <c r="G663" s="1" t="s">
        <v>282</v>
      </c>
      <c r="H663" s="1" t="s">
        <v>259</v>
      </c>
      <c r="I663" s="1" t="s">
        <v>387</v>
      </c>
      <c r="J663" s="1" t="s">
        <v>262</v>
      </c>
      <c r="K663" s="2">
        <v>12</v>
      </c>
      <c r="L663" s="1" t="s">
        <v>1722</v>
      </c>
      <c r="M663" s="2">
        <v>155</v>
      </c>
      <c r="N663" s="1">
        <v>12.92</v>
      </c>
      <c r="O663" s="1" t="s">
        <v>286</v>
      </c>
      <c r="P663" s="1" t="s">
        <v>1712</v>
      </c>
      <c r="Q663" s="1" t="s">
        <v>257</v>
      </c>
      <c r="R663" s="1" t="s">
        <v>265</v>
      </c>
      <c r="S663" s="1" t="s">
        <v>287</v>
      </c>
      <c r="T663" s="5">
        <v>0.42809999999999998</v>
      </c>
      <c r="U663" s="5">
        <v>0.56610000000000005</v>
      </c>
      <c r="V663" s="5">
        <v>5.7999999999999996E-3</v>
      </c>
      <c r="W663" s="5">
        <v>5.7999999999999996E-3</v>
      </c>
      <c r="X663" s="1" t="s">
        <v>1713</v>
      </c>
      <c r="Y663" s="1" t="s">
        <v>404</v>
      </c>
    </row>
    <row r="664" spans="1:25" x14ac:dyDescent="0.35">
      <c r="A664" s="1" t="s">
        <v>2379</v>
      </c>
      <c r="B664" s="37">
        <v>2016</v>
      </c>
      <c r="C664" s="1" t="s">
        <v>287</v>
      </c>
      <c r="D664" s="1" t="s">
        <v>1331</v>
      </c>
      <c r="E664" s="1" t="s">
        <v>1332</v>
      </c>
      <c r="F664" s="1" t="s">
        <v>1330</v>
      </c>
      <c r="G664" s="1" t="s">
        <v>413</v>
      </c>
      <c r="H664" s="1" t="s">
        <v>259</v>
      </c>
      <c r="I664" s="1" t="s">
        <v>260</v>
      </c>
      <c r="J664" s="1" t="s">
        <v>262</v>
      </c>
      <c r="K664" s="2">
        <v>220</v>
      </c>
      <c r="L664" s="1" t="s">
        <v>1710</v>
      </c>
      <c r="M664" s="2">
        <v>155.71</v>
      </c>
      <c r="N664" s="1">
        <v>0.71</v>
      </c>
      <c r="O664" s="1" t="s">
        <v>354</v>
      </c>
      <c r="P664" s="5">
        <v>-3.6299999999999999E-2</v>
      </c>
      <c r="Q664" s="1" t="s">
        <v>257</v>
      </c>
      <c r="R664" s="1" t="s">
        <v>358</v>
      </c>
      <c r="S664" s="1" t="s">
        <v>1723</v>
      </c>
      <c r="T664" s="1" t="s">
        <v>1723</v>
      </c>
      <c r="U664" s="1" t="s">
        <v>1723</v>
      </c>
      <c r="V664" s="1" t="s">
        <v>1723</v>
      </c>
      <c r="W664" s="1" t="s">
        <v>1723</v>
      </c>
      <c r="X664" s="1" t="s">
        <v>1723</v>
      </c>
      <c r="Y664" s="1" t="s">
        <v>404</v>
      </c>
    </row>
    <row r="665" spans="1:25" x14ac:dyDescent="0.35">
      <c r="A665" s="1" t="s">
        <v>2380</v>
      </c>
      <c r="B665" s="37">
        <v>2016</v>
      </c>
      <c r="C665" s="1" t="s">
        <v>287</v>
      </c>
      <c r="D665" s="1" t="s">
        <v>1333</v>
      </c>
      <c r="E665" s="1"/>
      <c r="F665" s="1" t="s">
        <v>1330</v>
      </c>
      <c r="G665" s="1" t="s">
        <v>413</v>
      </c>
      <c r="H665" s="1" t="s">
        <v>259</v>
      </c>
      <c r="I665" s="1" t="s">
        <v>260</v>
      </c>
      <c r="J665" s="1" t="s">
        <v>262</v>
      </c>
      <c r="K665" s="2">
        <v>25</v>
      </c>
      <c r="L665" s="1" t="s">
        <v>1710</v>
      </c>
      <c r="M665" s="2">
        <v>12.52</v>
      </c>
      <c r="N665" s="1">
        <v>0.5</v>
      </c>
      <c r="O665" s="1" t="s">
        <v>354</v>
      </c>
      <c r="P665" s="1" t="s">
        <v>1712</v>
      </c>
      <c r="Q665" s="1" t="s">
        <v>257</v>
      </c>
      <c r="R665" s="1" t="s">
        <v>277</v>
      </c>
      <c r="S665" s="1" t="s">
        <v>1723</v>
      </c>
      <c r="T665" s="1" t="s">
        <v>1723</v>
      </c>
      <c r="U665" s="1" t="s">
        <v>1723</v>
      </c>
      <c r="V665" s="1" t="s">
        <v>1723</v>
      </c>
      <c r="W665" s="1" t="s">
        <v>1723</v>
      </c>
      <c r="X665" s="1" t="s">
        <v>1723</v>
      </c>
      <c r="Y665" s="1" t="s">
        <v>404</v>
      </c>
    </row>
    <row r="666" spans="1:25" x14ac:dyDescent="0.35">
      <c r="A666" s="1" t="s">
        <v>2381</v>
      </c>
      <c r="B666" s="37">
        <v>2016</v>
      </c>
      <c r="C666" s="1" t="s">
        <v>287</v>
      </c>
      <c r="D666" s="1" t="s">
        <v>1334</v>
      </c>
      <c r="E666" s="1" t="s">
        <v>1335</v>
      </c>
      <c r="F666" s="1" t="s">
        <v>1330</v>
      </c>
      <c r="G666" s="1" t="s">
        <v>413</v>
      </c>
      <c r="H666" s="1" t="s">
        <v>259</v>
      </c>
      <c r="I666" s="1" t="s">
        <v>260</v>
      </c>
      <c r="J666" s="1" t="s">
        <v>262</v>
      </c>
      <c r="K666" s="2">
        <v>238</v>
      </c>
      <c r="L666" s="1" t="s">
        <v>1710</v>
      </c>
      <c r="M666" s="2">
        <v>155.78</v>
      </c>
      <c r="N666" s="1">
        <v>0.65</v>
      </c>
      <c r="O666" s="1" t="s">
        <v>354</v>
      </c>
      <c r="P666" s="5">
        <v>-3.6299999999999999E-2</v>
      </c>
      <c r="Q666" s="1" t="s">
        <v>257</v>
      </c>
      <c r="R666" s="1" t="s">
        <v>358</v>
      </c>
      <c r="S666" s="1" t="s">
        <v>1723</v>
      </c>
      <c r="T666" s="1" t="s">
        <v>1723</v>
      </c>
      <c r="U666" s="1" t="s">
        <v>1723</v>
      </c>
      <c r="V666" s="1" t="s">
        <v>1723</v>
      </c>
      <c r="W666" s="1" t="s">
        <v>1723</v>
      </c>
      <c r="X666" s="1" t="s">
        <v>1723</v>
      </c>
      <c r="Y666" s="1" t="s">
        <v>404</v>
      </c>
    </row>
    <row r="667" spans="1:25" x14ac:dyDescent="0.35">
      <c r="A667" s="1" t="s">
        <v>2382</v>
      </c>
      <c r="B667" s="37">
        <v>2016</v>
      </c>
      <c r="C667" s="1" t="s">
        <v>287</v>
      </c>
      <c r="D667" s="1" t="s">
        <v>1336</v>
      </c>
      <c r="E667" s="1" t="s">
        <v>2706</v>
      </c>
      <c r="F667" s="1" t="s">
        <v>1330</v>
      </c>
      <c r="G667" s="1" t="s">
        <v>413</v>
      </c>
      <c r="H667" s="1" t="s">
        <v>259</v>
      </c>
      <c r="I667" s="1" t="s">
        <v>260</v>
      </c>
      <c r="J667" s="1" t="s">
        <v>262</v>
      </c>
      <c r="K667" s="2">
        <v>25</v>
      </c>
      <c r="L667" s="1" t="s">
        <v>1710</v>
      </c>
      <c r="M667" s="2">
        <v>16.22</v>
      </c>
      <c r="N667" s="1">
        <v>0.65</v>
      </c>
      <c r="O667" s="1" t="s">
        <v>354</v>
      </c>
      <c r="P667" s="5">
        <v>-3.6299999999999999E-2</v>
      </c>
      <c r="Q667" s="1" t="s">
        <v>257</v>
      </c>
      <c r="R667" s="1" t="s">
        <v>358</v>
      </c>
      <c r="S667" s="1" t="s">
        <v>1723</v>
      </c>
      <c r="T667" s="1" t="s">
        <v>1723</v>
      </c>
      <c r="U667" s="1" t="s">
        <v>1723</v>
      </c>
      <c r="V667" s="1" t="s">
        <v>1723</v>
      </c>
      <c r="W667" s="1" t="s">
        <v>1723</v>
      </c>
      <c r="X667" s="1" t="s">
        <v>1723</v>
      </c>
      <c r="Y667" s="1" t="s">
        <v>404</v>
      </c>
    </row>
    <row r="668" spans="1:25" x14ac:dyDescent="0.35">
      <c r="A668" s="1" t="s">
        <v>2383</v>
      </c>
      <c r="B668" s="37">
        <v>2014</v>
      </c>
      <c r="C668" s="1" t="s">
        <v>287</v>
      </c>
      <c r="D668" s="1" t="s">
        <v>1338</v>
      </c>
      <c r="E668" s="1" t="s">
        <v>1339</v>
      </c>
      <c r="F668" s="1" t="s">
        <v>1337</v>
      </c>
      <c r="G668" s="1" t="s">
        <v>751</v>
      </c>
      <c r="H668" s="1" t="s">
        <v>259</v>
      </c>
      <c r="I668" s="1" t="s">
        <v>260</v>
      </c>
      <c r="J668" s="1" t="s">
        <v>262</v>
      </c>
      <c r="K668" s="2">
        <v>2E-3</v>
      </c>
      <c r="L668" s="1" t="s">
        <v>1722</v>
      </c>
      <c r="M668" s="2">
        <v>2.0410000000000001E-2</v>
      </c>
      <c r="N668" s="1">
        <v>10.210000000000001</v>
      </c>
      <c r="O668" s="1" t="s">
        <v>1711</v>
      </c>
      <c r="P668" s="1" t="s">
        <v>1712</v>
      </c>
      <c r="Q668" s="1" t="s">
        <v>257</v>
      </c>
      <c r="R668" s="1" t="s">
        <v>265</v>
      </c>
      <c r="S668" s="1" t="s">
        <v>1723</v>
      </c>
      <c r="T668" s="1" t="s">
        <v>1723</v>
      </c>
      <c r="U668" s="1" t="s">
        <v>1723</v>
      </c>
      <c r="V668" s="1" t="s">
        <v>1723</v>
      </c>
      <c r="W668" s="1" t="s">
        <v>1723</v>
      </c>
      <c r="X668" s="1" t="s">
        <v>1723</v>
      </c>
      <c r="Y668" s="1" t="s">
        <v>404</v>
      </c>
    </row>
    <row r="669" spans="1:25" x14ac:dyDescent="0.35">
      <c r="A669" s="1" t="s">
        <v>2384</v>
      </c>
      <c r="B669" s="37">
        <v>2015</v>
      </c>
      <c r="C669" s="1" t="s">
        <v>287</v>
      </c>
      <c r="D669" s="1" t="s">
        <v>1338</v>
      </c>
      <c r="E669" s="1" t="s">
        <v>1340</v>
      </c>
      <c r="F669" s="1" t="s">
        <v>1337</v>
      </c>
      <c r="G669" s="1" t="s">
        <v>751</v>
      </c>
      <c r="H669" s="1" t="s">
        <v>259</v>
      </c>
      <c r="I669" s="1" t="s">
        <v>260</v>
      </c>
      <c r="J669" s="1" t="s">
        <v>262</v>
      </c>
      <c r="K669" s="2">
        <v>2E-3</v>
      </c>
      <c r="L669" s="1" t="s">
        <v>1722</v>
      </c>
      <c r="M669" s="2">
        <v>2.0410000000000001E-2</v>
      </c>
      <c r="N669" s="1">
        <v>10.210000000000001</v>
      </c>
      <c r="O669" s="1" t="s">
        <v>1711</v>
      </c>
      <c r="P669" s="1" t="s">
        <v>1712</v>
      </c>
      <c r="Q669" s="1" t="s">
        <v>257</v>
      </c>
      <c r="R669" s="1" t="s">
        <v>265</v>
      </c>
      <c r="S669" s="1" t="s">
        <v>1723</v>
      </c>
      <c r="T669" s="1" t="s">
        <v>1723</v>
      </c>
      <c r="U669" s="1" t="s">
        <v>1723</v>
      </c>
      <c r="V669" s="1" t="s">
        <v>1723</v>
      </c>
      <c r="W669" s="1" t="s">
        <v>1723</v>
      </c>
      <c r="X669" s="1" t="s">
        <v>1723</v>
      </c>
      <c r="Y669" s="1" t="s">
        <v>1341</v>
      </c>
    </row>
    <row r="670" spans="1:25" x14ac:dyDescent="0.35">
      <c r="A670" s="1" t="s">
        <v>2385</v>
      </c>
      <c r="B670" s="37">
        <v>2015</v>
      </c>
      <c r="C670" s="1" t="s">
        <v>287</v>
      </c>
      <c r="D670" s="1" t="s">
        <v>1343</v>
      </c>
      <c r="E670" s="1" t="s">
        <v>1344</v>
      </c>
      <c r="F670" s="1" t="s">
        <v>1342</v>
      </c>
      <c r="G670" s="1" t="s">
        <v>585</v>
      </c>
      <c r="H670" s="1" t="s">
        <v>602</v>
      </c>
      <c r="I670" s="1" t="s">
        <v>1715</v>
      </c>
      <c r="J670" s="1" t="s">
        <v>604</v>
      </c>
      <c r="K670" s="2">
        <v>1000</v>
      </c>
      <c r="L670" s="1" t="s">
        <v>1722</v>
      </c>
      <c r="M670" s="2">
        <v>871</v>
      </c>
      <c r="N670" s="1">
        <v>0.87</v>
      </c>
      <c r="O670" s="1" t="s">
        <v>1711</v>
      </c>
      <c r="P670" s="1" t="s">
        <v>1712</v>
      </c>
      <c r="Q670" s="1" t="s">
        <v>257</v>
      </c>
      <c r="R670" s="1" t="s">
        <v>265</v>
      </c>
      <c r="S670" s="1" t="s">
        <v>1723</v>
      </c>
      <c r="T670" s="1" t="s">
        <v>1723</v>
      </c>
      <c r="U670" s="1" t="s">
        <v>1723</v>
      </c>
      <c r="V670" s="1" t="s">
        <v>1723</v>
      </c>
      <c r="W670" s="1" t="s">
        <v>1723</v>
      </c>
      <c r="X670" s="1" t="s">
        <v>1723</v>
      </c>
      <c r="Y670" s="1" t="s">
        <v>404</v>
      </c>
    </row>
    <row r="671" spans="1:25" x14ac:dyDescent="0.35">
      <c r="A671" s="1" t="s">
        <v>2386</v>
      </c>
      <c r="B671" s="37">
        <v>2013</v>
      </c>
      <c r="C671" s="1" t="s">
        <v>287</v>
      </c>
      <c r="D671" s="1" t="s">
        <v>1346</v>
      </c>
      <c r="E671" s="1" t="s">
        <v>276</v>
      </c>
      <c r="F671" s="1" t="s">
        <v>1345</v>
      </c>
      <c r="G671" s="1" t="s">
        <v>261</v>
      </c>
      <c r="H671" s="1" t="s">
        <v>272</v>
      </c>
      <c r="I671" s="1" t="s">
        <v>597</v>
      </c>
      <c r="J671" s="1" t="s">
        <v>274</v>
      </c>
      <c r="K671" s="2">
        <v>0.03</v>
      </c>
      <c r="L671" s="1" t="s">
        <v>1710</v>
      </c>
      <c r="M671" s="2">
        <v>2.9499999999999998E-2</v>
      </c>
      <c r="N671" s="1">
        <v>0.98</v>
      </c>
      <c r="O671" s="1" t="s">
        <v>1711</v>
      </c>
      <c r="P671" s="1" t="s">
        <v>1712</v>
      </c>
      <c r="Q671" s="1" t="s">
        <v>257</v>
      </c>
      <c r="R671" s="1" t="s">
        <v>277</v>
      </c>
      <c r="S671" s="1" t="s">
        <v>1723</v>
      </c>
      <c r="T671" s="1" t="s">
        <v>1723</v>
      </c>
      <c r="U671" s="1" t="s">
        <v>1723</v>
      </c>
      <c r="V671" s="1" t="s">
        <v>1723</v>
      </c>
      <c r="W671" s="1" t="s">
        <v>1723</v>
      </c>
      <c r="X671" s="1" t="s">
        <v>1723</v>
      </c>
      <c r="Y671" s="1" t="s">
        <v>404</v>
      </c>
    </row>
    <row r="672" spans="1:25" x14ac:dyDescent="0.35">
      <c r="A672" s="1" t="s">
        <v>2387</v>
      </c>
      <c r="B672" s="37">
        <v>2014</v>
      </c>
      <c r="C672" s="1" t="s">
        <v>287</v>
      </c>
      <c r="D672" s="1" t="s">
        <v>1347</v>
      </c>
      <c r="E672" s="1" t="s">
        <v>1348</v>
      </c>
      <c r="F672" s="1" t="s">
        <v>1345</v>
      </c>
      <c r="G672" s="1" t="s">
        <v>261</v>
      </c>
      <c r="H672" s="1" t="s">
        <v>272</v>
      </c>
      <c r="I672" s="1" t="s">
        <v>597</v>
      </c>
      <c r="J672" s="1" t="s">
        <v>274</v>
      </c>
      <c r="K672" s="2">
        <v>0.03</v>
      </c>
      <c r="L672" s="1" t="s">
        <v>1710</v>
      </c>
      <c r="M672" s="2">
        <v>2.5499999999999998E-2</v>
      </c>
      <c r="N672" s="1">
        <v>0.85</v>
      </c>
      <c r="O672" s="1" t="s">
        <v>1349</v>
      </c>
      <c r="P672" s="5">
        <v>0.1</v>
      </c>
      <c r="Q672" s="1" t="s">
        <v>1350</v>
      </c>
      <c r="R672" s="1" t="s">
        <v>355</v>
      </c>
      <c r="S672" s="1" t="s">
        <v>1723</v>
      </c>
      <c r="T672" s="1" t="s">
        <v>1723</v>
      </c>
      <c r="U672" s="1" t="s">
        <v>1723</v>
      </c>
      <c r="V672" s="1" t="s">
        <v>1723</v>
      </c>
      <c r="W672" s="1" t="s">
        <v>1723</v>
      </c>
      <c r="X672" s="1" t="s">
        <v>1723</v>
      </c>
      <c r="Y672" s="1" t="s">
        <v>404</v>
      </c>
    </row>
    <row r="673" spans="1:25" x14ac:dyDescent="0.35">
      <c r="A673" s="1" t="s">
        <v>2388</v>
      </c>
      <c r="B673" s="37">
        <v>2015</v>
      </c>
      <c r="C673" s="1" t="s">
        <v>287</v>
      </c>
      <c r="D673" s="1" t="s">
        <v>1347</v>
      </c>
      <c r="E673" s="1" t="s">
        <v>1351</v>
      </c>
      <c r="F673" s="1" t="s">
        <v>1345</v>
      </c>
      <c r="G673" s="1" t="s">
        <v>261</v>
      </c>
      <c r="H673" s="1" t="s">
        <v>600</v>
      </c>
      <c r="I673" s="1" t="s">
        <v>1715</v>
      </c>
      <c r="J673" s="1" t="s">
        <v>274</v>
      </c>
      <c r="K673" s="2">
        <v>0.03</v>
      </c>
      <c r="L673" s="1" t="s">
        <v>1710</v>
      </c>
      <c r="M673" s="2">
        <v>2.3E-2</v>
      </c>
      <c r="N673" s="1">
        <v>0.77</v>
      </c>
      <c r="O673" s="1" t="s">
        <v>1349</v>
      </c>
      <c r="P673" s="5">
        <v>0.1</v>
      </c>
      <c r="Q673" s="1" t="s">
        <v>1352</v>
      </c>
      <c r="R673" s="1" t="s">
        <v>355</v>
      </c>
      <c r="S673" s="1" t="s">
        <v>1723</v>
      </c>
      <c r="T673" s="1" t="s">
        <v>1723</v>
      </c>
      <c r="U673" s="1" t="s">
        <v>1723</v>
      </c>
      <c r="V673" s="1" t="s">
        <v>1723</v>
      </c>
      <c r="W673" s="1" t="s">
        <v>1723</v>
      </c>
      <c r="X673" s="1" t="s">
        <v>1723</v>
      </c>
      <c r="Y673" s="1" t="s">
        <v>404</v>
      </c>
    </row>
    <row r="674" spans="1:25" x14ac:dyDescent="0.35">
      <c r="A674" s="1" t="s">
        <v>2389</v>
      </c>
      <c r="B674" s="37">
        <v>2016</v>
      </c>
      <c r="C674" s="1" t="s">
        <v>287</v>
      </c>
      <c r="D674" s="1" t="s">
        <v>1354</v>
      </c>
      <c r="E674" s="1" t="s">
        <v>2707</v>
      </c>
      <c r="F674" s="1" t="s">
        <v>1353</v>
      </c>
      <c r="G674" s="1" t="s">
        <v>261</v>
      </c>
      <c r="H674" s="1" t="s">
        <v>418</v>
      </c>
      <c r="I674" s="1" t="s">
        <v>419</v>
      </c>
      <c r="J674" s="1" t="s">
        <v>303</v>
      </c>
      <c r="K674" s="2">
        <v>59.02</v>
      </c>
      <c r="L674" s="1" t="s">
        <v>1710</v>
      </c>
      <c r="M674" s="2">
        <v>39.5</v>
      </c>
      <c r="N674" s="1">
        <v>0.67</v>
      </c>
      <c r="O674" s="1" t="s">
        <v>286</v>
      </c>
      <c r="P674" s="1" t="s">
        <v>1712</v>
      </c>
      <c r="Q674" s="1" t="s">
        <v>257</v>
      </c>
      <c r="R674" s="1" t="s">
        <v>265</v>
      </c>
      <c r="S674" s="1" t="s">
        <v>1723</v>
      </c>
      <c r="T674" s="1" t="s">
        <v>1723</v>
      </c>
      <c r="U674" s="1" t="s">
        <v>1723</v>
      </c>
      <c r="V674" s="1" t="s">
        <v>1723</v>
      </c>
      <c r="W674" s="1" t="s">
        <v>1723</v>
      </c>
      <c r="X674" s="1" t="s">
        <v>1723</v>
      </c>
      <c r="Y674" s="1" t="s">
        <v>404</v>
      </c>
    </row>
    <row r="675" spans="1:25" x14ac:dyDescent="0.35">
      <c r="A675" s="1" t="s">
        <v>2390</v>
      </c>
      <c r="B675" s="37">
        <v>2016</v>
      </c>
      <c r="C675" s="1" t="s">
        <v>287</v>
      </c>
      <c r="D675" s="1" t="s">
        <v>1355</v>
      </c>
      <c r="E675" s="1" t="s">
        <v>2708</v>
      </c>
      <c r="F675" s="1" t="s">
        <v>1353</v>
      </c>
      <c r="G675" s="1" t="s">
        <v>261</v>
      </c>
      <c r="H675" s="1" t="s">
        <v>418</v>
      </c>
      <c r="I675" s="1" t="s">
        <v>419</v>
      </c>
      <c r="J675" s="1" t="s">
        <v>303</v>
      </c>
      <c r="K675" s="2">
        <v>16.78</v>
      </c>
      <c r="L675" s="1" t="s">
        <v>1710</v>
      </c>
      <c r="M675" s="2">
        <v>34</v>
      </c>
      <c r="N675" s="1">
        <v>2.0299999999999998</v>
      </c>
      <c r="O675" s="1" t="s">
        <v>286</v>
      </c>
      <c r="P675" s="1" t="s">
        <v>1712</v>
      </c>
      <c r="Q675" s="1" t="s">
        <v>257</v>
      </c>
      <c r="R675" s="1" t="s">
        <v>265</v>
      </c>
      <c r="S675" s="1" t="s">
        <v>1723</v>
      </c>
      <c r="T675" s="1" t="s">
        <v>1723</v>
      </c>
      <c r="U675" s="1" t="s">
        <v>1723</v>
      </c>
      <c r="V675" s="1" t="s">
        <v>1723</v>
      </c>
      <c r="W675" s="1" t="s">
        <v>1723</v>
      </c>
      <c r="X675" s="1" t="s">
        <v>1723</v>
      </c>
      <c r="Y675" s="1" t="s">
        <v>404</v>
      </c>
    </row>
    <row r="676" spans="1:25" x14ac:dyDescent="0.35">
      <c r="A676" s="1" t="s">
        <v>2391</v>
      </c>
      <c r="B676" s="37">
        <v>2013</v>
      </c>
      <c r="C676" s="1" t="s">
        <v>266</v>
      </c>
      <c r="D676" s="1" t="s">
        <v>1357</v>
      </c>
      <c r="E676" s="1" t="s">
        <v>276</v>
      </c>
      <c r="F676" s="1" t="s">
        <v>1356</v>
      </c>
      <c r="G676" s="1" t="s">
        <v>282</v>
      </c>
      <c r="H676" s="1" t="s">
        <v>272</v>
      </c>
      <c r="I676" s="1" t="s">
        <v>597</v>
      </c>
      <c r="J676" s="1" t="s">
        <v>274</v>
      </c>
      <c r="K676" s="2">
        <v>17.46331</v>
      </c>
      <c r="L676" s="1" t="s">
        <v>1710</v>
      </c>
      <c r="M676" s="2">
        <v>3653</v>
      </c>
      <c r="N676" s="1">
        <v>209.18</v>
      </c>
      <c r="O676" s="1" t="s">
        <v>286</v>
      </c>
      <c r="P676" s="5">
        <v>-1.4999999999999999E-2</v>
      </c>
      <c r="Q676" s="1" t="s">
        <v>2709</v>
      </c>
      <c r="R676" s="1" t="s">
        <v>355</v>
      </c>
      <c r="S676" s="1" t="s">
        <v>287</v>
      </c>
      <c r="T676" s="5">
        <v>3.78E-2</v>
      </c>
      <c r="U676" s="5">
        <v>6.3E-3</v>
      </c>
      <c r="V676" s="5">
        <v>0.95589999999999997</v>
      </c>
      <c r="W676" s="5">
        <v>1.9E-3</v>
      </c>
      <c r="X676" s="5">
        <v>1.4E-3</v>
      </c>
      <c r="Y676" s="1" t="s">
        <v>404</v>
      </c>
    </row>
    <row r="677" spans="1:25" x14ac:dyDescent="0.35">
      <c r="A677" s="1" t="s">
        <v>2392</v>
      </c>
      <c r="B677" s="37">
        <v>2014</v>
      </c>
      <c r="C677" s="1" t="s">
        <v>266</v>
      </c>
      <c r="D677" s="1" t="s">
        <v>1357</v>
      </c>
      <c r="E677" s="1" t="s">
        <v>1358</v>
      </c>
      <c r="F677" s="1" t="s">
        <v>1356</v>
      </c>
      <c r="G677" s="1" t="s">
        <v>282</v>
      </c>
      <c r="H677" s="1" t="s">
        <v>272</v>
      </c>
      <c r="I677" s="1" t="s">
        <v>273</v>
      </c>
      <c r="J677" s="1" t="s">
        <v>274</v>
      </c>
      <c r="K677" s="2">
        <v>17.46331</v>
      </c>
      <c r="L677" s="1" t="s">
        <v>1710</v>
      </c>
      <c r="M677" s="2">
        <v>3505</v>
      </c>
      <c r="N677" s="1">
        <v>200.71</v>
      </c>
      <c r="O677" s="1" t="s">
        <v>286</v>
      </c>
      <c r="P677" s="5">
        <v>-0.04</v>
      </c>
      <c r="Q677" s="1" t="s">
        <v>2709</v>
      </c>
      <c r="R677" s="1" t="s">
        <v>355</v>
      </c>
      <c r="S677" s="1" t="s">
        <v>287</v>
      </c>
      <c r="T677" s="5">
        <v>3.9399999999999998E-2</v>
      </c>
      <c r="U677" s="5">
        <v>6.6E-3</v>
      </c>
      <c r="V677" s="5">
        <v>0.95409999999999995</v>
      </c>
      <c r="W677" s="5">
        <v>2E-3</v>
      </c>
      <c r="X677" s="5">
        <v>1.4E-3</v>
      </c>
      <c r="Y677" s="1" t="s">
        <v>404</v>
      </c>
    </row>
    <row r="678" spans="1:25" x14ac:dyDescent="0.35">
      <c r="A678" s="1" t="s">
        <v>2393</v>
      </c>
      <c r="B678" s="37">
        <v>2015</v>
      </c>
      <c r="C678" s="1" t="s">
        <v>266</v>
      </c>
      <c r="D678" s="1" t="s">
        <v>1357</v>
      </c>
      <c r="E678" s="1" t="s">
        <v>1358</v>
      </c>
      <c r="F678" s="1" t="s">
        <v>1356</v>
      </c>
      <c r="G678" s="1" t="s">
        <v>282</v>
      </c>
      <c r="H678" s="1" t="s">
        <v>272</v>
      </c>
      <c r="I678" s="1" t="s">
        <v>597</v>
      </c>
      <c r="J678" s="1" t="s">
        <v>274</v>
      </c>
      <c r="K678" s="2">
        <v>17.46331</v>
      </c>
      <c r="L678" s="1" t="s">
        <v>1710</v>
      </c>
      <c r="M678" s="2">
        <v>3505</v>
      </c>
      <c r="N678" s="1">
        <v>200.71</v>
      </c>
      <c r="O678" s="1" t="s">
        <v>286</v>
      </c>
      <c r="P678" s="1" t="s">
        <v>1712</v>
      </c>
      <c r="Q678" s="1" t="s">
        <v>257</v>
      </c>
      <c r="R678" s="1" t="s">
        <v>265</v>
      </c>
      <c r="S678" s="1" t="s">
        <v>287</v>
      </c>
      <c r="T678" s="5">
        <v>3.9399999999999998E-2</v>
      </c>
      <c r="U678" s="5">
        <v>6.6E-3</v>
      </c>
      <c r="V678" s="5">
        <v>0.95409999999999995</v>
      </c>
      <c r="W678" s="5">
        <v>2E-3</v>
      </c>
      <c r="X678" s="5">
        <v>1.4E-3</v>
      </c>
      <c r="Y678" s="1" t="s">
        <v>1359</v>
      </c>
    </row>
    <row r="679" spans="1:25" x14ac:dyDescent="0.35">
      <c r="A679" s="1" t="s">
        <v>2394</v>
      </c>
      <c r="B679" s="37">
        <v>2017</v>
      </c>
      <c r="C679" s="1" t="s">
        <v>266</v>
      </c>
      <c r="D679" s="1" t="s">
        <v>1357</v>
      </c>
      <c r="E679" s="1" t="s">
        <v>1360</v>
      </c>
      <c r="F679" s="1" t="s">
        <v>1356</v>
      </c>
      <c r="G679" s="1" t="s">
        <v>282</v>
      </c>
      <c r="H679" s="1" t="s">
        <v>272</v>
      </c>
      <c r="I679" s="1" t="s">
        <v>273</v>
      </c>
      <c r="J679" s="1" t="s">
        <v>274</v>
      </c>
      <c r="K679" s="2">
        <v>17.46331</v>
      </c>
      <c r="L679" s="1" t="s">
        <v>1710</v>
      </c>
      <c r="M679" s="2">
        <v>4218</v>
      </c>
      <c r="N679" s="1">
        <v>241.53</v>
      </c>
      <c r="O679" s="1" t="s">
        <v>286</v>
      </c>
      <c r="P679" s="1" t="s">
        <v>1712</v>
      </c>
      <c r="Q679" s="1" t="s">
        <v>257</v>
      </c>
      <c r="R679" s="1" t="s">
        <v>265</v>
      </c>
      <c r="S679" s="1" t="s">
        <v>287</v>
      </c>
      <c r="T679" s="5">
        <v>3.9600000000000003E-2</v>
      </c>
      <c r="U679" s="5">
        <v>5.4999999999999997E-3</v>
      </c>
      <c r="V679" s="5">
        <v>0.95499999999999996</v>
      </c>
      <c r="W679" s="5">
        <v>1.6999999999999999E-3</v>
      </c>
      <c r="X679" s="5">
        <v>8.8200000000000001E-2</v>
      </c>
      <c r="Y679" s="1" t="s">
        <v>404</v>
      </c>
    </row>
    <row r="680" spans="1:25" x14ac:dyDescent="0.35">
      <c r="A680" s="1" t="s">
        <v>2395</v>
      </c>
      <c r="B680" s="37">
        <v>2017</v>
      </c>
      <c r="C680" s="1" t="s">
        <v>266</v>
      </c>
      <c r="D680" s="1" t="s">
        <v>1361</v>
      </c>
      <c r="E680" s="1" t="s">
        <v>1362</v>
      </c>
      <c r="F680" s="1" t="s">
        <v>1356</v>
      </c>
      <c r="G680" s="1" t="s">
        <v>282</v>
      </c>
      <c r="H680" s="1" t="s">
        <v>272</v>
      </c>
      <c r="I680" s="1" t="s">
        <v>273</v>
      </c>
      <c r="J680" s="1" t="s">
        <v>274</v>
      </c>
      <c r="K680" s="2">
        <v>149.685</v>
      </c>
      <c r="L680" s="1" t="s">
        <v>1710</v>
      </c>
      <c r="M680" s="2">
        <v>51066</v>
      </c>
      <c r="N680" s="1">
        <v>341.16</v>
      </c>
      <c r="O680" s="1" t="s">
        <v>286</v>
      </c>
      <c r="P680" s="1" t="s">
        <v>1712</v>
      </c>
      <c r="Q680" s="1" t="s">
        <v>257</v>
      </c>
      <c r="R680" s="1" t="s">
        <v>265</v>
      </c>
      <c r="S680" s="1" t="s">
        <v>287</v>
      </c>
      <c r="T680" s="5">
        <v>9.7999999999999997E-3</v>
      </c>
      <c r="U680" s="5">
        <v>1.2999999999999999E-3</v>
      </c>
      <c r="V680" s="5">
        <v>0.98880000000000001</v>
      </c>
      <c r="W680" s="5">
        <v>5.0000000000000001E-4</v>
      </c>
      <c r="X680" s="5">
        <v>0.30680000000000002</v>
      </c>
      <c r="Y680" s="1" t="s">
        <v>404</v>
      </c>
    </row>
    <row r="681" spans="1:25" x14ac:dyDescent="0.35">
      <c r="A681" s="1" t="s">
        <v>2396</v>
      </c>
      <c r="B681" s="37">
        <v>2017</v>
      </c>
      <c r="C681" s="1" t="s">
        <v>266</v>
      </c>
      <c r="D681" s="1" t="s">
        <v>1363</v>
      </c>
      <c r="E681" s="1" t="s">
        <v>1364</v>
      </c>
      <c r="F681" s="1" t="s">
        <v>1356</v>
      </c>
      <c r="G681" s="1" t="s">
        <v>282</v>
      </c>
      <c r="H681" s="1" t="s">
        <v>272</v>
      </c>
      <c r="I681" s="1" t="s">
        <v>273</v>
      </c>
      <c r="J681" s="1" t="s">
        <v>274</v>
      </c>
      <c r="K681" s="2">
        <v>128.36699999999999</v>
      </c>
      <c r="L681" s="1" t="s">
        <v>1710</v>
      </c>
      <c r="M681" s="2">
        <v>39653</v>
      </c>
      <c r="N681" s="1">
        <v>308.89999999999998</v>
      </c>
      <c r="O681" s="1" t="s">
        <v>286</v>
      </c>
      <c r="P681" s="1" t="s">
        <v>1712</v>
      </c>
      <c r="Q681" s="1" t="s">
        <v>257</v>
      </c>
      <c r="R681" s="1" t="s">
        <v>265</v>
      </c>
      <c r="S681" s="1" t="s">
        <v>287</v>
      </c>
      <c r="T681" s="5">
        <v>7.0000000000000001E-3</v>
      </c>
      <c r="U681" s="5">
        <v>1E-3</v>
      </c>
      <c r="V681" s="5">
        <v>0.99209999999999998</v>
      </c>
      <c r="W681" s="5">
        <v>4.0000000000000002E-4</v>
      </c>
      <c r="X681" s="5">
        <v>0.1467</v>
      </c>
      <c r="Y681" s="1" t="s">
        <v>404</v>
      </c>
    </row>
    <row r="682" spans="1:25" x14ac:dyDescent="0.35">
      <c r="A682" s="1" t="s">
        <v>2397</v>
      </c>
      <c r="B682" s="37">
        <v>2015</v>
      </c>
      <c r="C682" s="1" t="s">
        <v>287</v>
      </c>
      <c r="D682" s="1" t="s">
        <v>1369</v>
      </c>
      <c r="E682" s="1" t="s">
        <v>1367</v>
      </c>
      <c r="F682" s="1" t="s">
        <v>1365</v>
      </c>
      <c r="G682" s="1" t="s">
        <v>751</v>
      </c>
      <c r="H682" s="1" t="s">
        <v>749</v>
      </c>
      <c r="I682" s="1" t="s">
        <v>1715</v>
      </c>
      <c r="J682" s="1" t="s">
        <v>752</v>
      </c>
      <c r="K682" s="2">
        <v>1790</v>
      </c>
      <c r="L682" s="1" t="s">
        <v>1710</v>
      </c>
      <c r="M682" s="2">
        <v>57100</v>
      </c>
      <c r="N682" s="1">
        <v>31.9</v>
      </c>
      <c r="O682" s="1" t="s">
        <v>286</v>
      </c>
      <c r="P682" s="1" t="s">
        <v>1712</v>
      </c>
      <c r="Q682" s="1" t="s">
        <v>257</v>
      </c>
      <c r="R682" s="1" t="s">
        <v>265</v>
      </c>
      <c r="S682" s="1" t="s">
        <v>1723</v>
      </c>
      <c r="T682" s="1" t="s">
        <v>1723</v>
      </c>
      <c r="U682" s="1" t="s">
        <v>1723</v>
      </c>
      <c r="V682" s="1" t="s">
        <v>1723</v>
      </c>
      <c r="W682" s="1" t="s">
        <v>1723</v>
      </c>
      <c r="X682" s="1" t="s">
        <v>1723</v>
      </c>
      <c r="Y682" s="1" t="s">
        <v>1368</v>
      </c>
    </row>
    <row r="683" spans="1:25" x14ac:dyDescent="0.35">
      <c r="A683" s="1" t="s">
        <v>2398</v>
      </c>
      <c r="B683" s="37">
        <v>2015</v>
      </c>
      <c r="C683" s="1" t="s">
        <v>287</v>
      </c>
      <c r="D683" s="1" t="s">
        <v>1370</v>
      </c>
      <c r="E683" s="1" t="s">
        <v>1367</v>
      </c>
      <c r="F683" s="1" t="s">
        <v>1365</v>
      </c>
      <c r="G683" s="1" t="s">
        <v>751</v>
      </c>
      <c r="H683" s="1" t="s">
        <v>749</v>
      </c>
      <c r="I683" s="1" t="s">
        <v>1715</v>
      </c>
      <c r="J683" s="1" t="s">
        <v>752</v>
      </c>
      <c r="K683" s="2">
        <v>1735</v>
      </c>
      <c r="L683" s="1" t="s">
        <v>1710</v>
      </c>
      <c r="M683" s="2">
        <v>40600</v>
      </c>
      <c r="N683" s="1">
        <v>23.4</v>
      </c>
      <c r="O683" s="1" t="s">
        <v>286</v>
      </c>
      <c r="P683" s="1" t="s">
        <v>1712</v>
      </c>
      <c r="Q683" s="1" t="s">
        <v>257</v>
      </c>
      <c r="R683" s="1" t="s">
        <v>265</v>
      </c>
      <c r="S683" s="1" t="s">
        <v>1723</v>
      </c>
      <c r="T683" s="1" t="s">
        <v>1723</v>
      </c>
      <c r="U683" s="1" t="s">
        <v>1723</v>
      </c>
      <c r="V683" s="1" t="s">
        <v>1723</v>
      </c>
      <c r="W683" s="1" t="s">
        <v>1723</v>
      </c>
      <c r="X683" s="1" t="s">
        <v>1723</v>
      </c>
      <c r="Y683" s="1" t="s">
        <v>1368</v>
      </c>
    </row>
    <row r="684" spans="1:25" x14ac:dyDescent="0.35">
      <c r="A684" s="1" t="s">
        <v>2399</v>
      </c>
      <c r="B684" s="37">
        <v>2015</v>
      </c>
      <c r="C684" s="1" t="s">
        <v>287</v>
      </c>
      <c r="D684" s="1" t="s">
        <v>1366</v>
      </c>
      <c r="E684" s="1" t="s">
        <v>1367</v>
      </c>
      <c r="F684" s="1" t="s">
        <v>1365</v>
      </c>
      <c r="G684" s="1" t="s">
        <v>751</v>
      </c>
      <c r="H684" s="1" t="s">
        <v>749</v>
      </c>
      <c r="I684" s="1" t="s">
        <v>1715</v>
      </c>
      <c r="J684" s="1" t="s">
        <v>752</v>
      </c>
      <c r="K684" s="2">
        <v>1425</v>
      </c>
      <c r="L684" s="1" t="s">
        <v>1710</v>
      </c>
      <c r="M684" s="2">
        <v>30500</v>
      </c>
      <c r="N684" s="1">
        <v>21.4</v>
      </c>
      <c r="O684" s="1" t="s">
        <v>286</v>
      </c>
      <c r="P684" s="1" t="s">
        <v>1712</v>
      </c>
      <c r="Q684" s="1" t="s">
        <v>257</v>
      </c>
      <c r="R684" s="1" t="s">
        <v>265</v>
      </c>
      <c r="S684" s="1" t="s">
        <v>1723</v>
      </c>
      <c r="T684" s="1" t="s">
        <v>1723</v>
      </c>
      <c r="U684" s="1" t="s">
        <v>1723</v>
      </c>
      <c r="V684" s="1" t="s">
        <v>1723</v>
      </c>
      <c r="W684" s="1" t="s">
        <v>1723</v>
      </c>
      <c r="X684" s="1" t="s">
        <v>1723</v>
      </c>
      <c r="Y684" s="1" t="s">
        <v>1368</v>
      </c>
    </row>
    <row r="685" spans="1:25" x14ac:dyDescent="0.35">
      <c r="A685" s="1" t="s">
        <v>2400</v>
      </c>
      <c r="B685" s="37">
        <v>2015</v>
      </c>
      <c r="C685" s="1" t="s">
        <v>287</v>
      </c>
      <c r="D685" s="1" t="s">
        <v>1371</v>
      </c>
      <c r="E685" s="1" t="s">
        <v>1367</v>
      </c>
      <c r="F685" s="1" t="s">
        <v>1365</v>
      </c>
      <c r="G685" s="1" t="s">
        <v>751</v>
      </c>
      <c r="H685" s="1" t="s">
        <v>749</v>
      </c>
      <c r="I685" s="1" t="s">
        <v>1715</v>
      </c>
      <c r="J685" s="1" t="s">
        <v>752</v>
      </c>
      <c r="K685" s="2">
        <v>1535</v>
      </c>
      <c r="L685" s="1" t="s">
        <v>1710</v>
      </c>
      <c r="M685" s="2">
        <v>31500</v>
      </c>
      <c r="N685" s="1">
        <v>20.52</v>
      </c>
      <c r="O685" s="1" t="s">
        <v>286</v>
      </c>
      <c r="P685" s="1" t="s">
        <v>1712</v>
      </c>
      <c r="Q685" s="1" t="s">
        <v>257</v>
      </c>
      <c r="R685" s="1" t="s">
        <v>265</v>
      </c>
      <c r="S685" s="1" t="s">
        <v>1723</v>
      </c>
      <c r="T685" s="1" t="s">
        <v>1723</v>
      </c>
      <c r="U685" s="1" t="s">
        <v>1723</v>
      </c>
      <c r="V685" s="1" t="s">
        <v>1723</v>
      </c>
      <c r="W685" s="1" t="s">
        <v>1723</v>
      </c>
      <c r="X685" s="1" t="s">
        <v>1723</v>
      </c>
      <c r="Y685" s="1" t="s">
        <v>1368</v>
      </c>
    </row>
    <row r="686" spans="1:25" x14ac:dyDescent="0.35">
      <c r="A686" s="1" t="s">
        <v>2401</v>
      </c>
      <c r="B686" s="37">
        <v>2015</v>
      </c>
      <c r="C686" s="1" t="s">
        <v>287</v>
      </c>
      <c r="D686" s="1" t="s">
        <v>1372</v>
      </c>
      <c r="E686" s="1" t="s">
        <v>1367</v>
      </c>
      <c r="F686" s="1" t="s">
        <v>1365</v>
      </c>
      <c r="G686" s="1" t="s">
        <v>751</v>
      </c>
      <c r="H686" s="1" t="s">
        <v>749</v>
      </c>
      <c r="I686" s="1" t="s">
        <v>1715</v>
      </c>
      <c r="J686" s="1" t="s">
        <v>752</v>
      </c>
      <c r="K686" s="2">
        <v>1850</v>
      </c>
      <c r="L686" s="1" t="s">
        <v>1710</v>
      </c>
      <c r="M686" s="2">
        <v>48800</v>
      </c>
      <c r="N686" s="1">
        <v>26.38</v>
      </c>
      <c r="O686" s="1" t="s">
        <v>286</v>
      </c>
      <c r="P686" s="1" t="s">
        <v>1712</v>
      </c>
      <c r="Q686" s="1" t="s">
        <v>257</v>
      </c>
      <c r="R686" s="1" t="s">
        <v>265</v>
      </c>
      <c r="S686" s="1" t="s">
        <v>1723</v>
      </c>
      <c r="T686" s="1" t="s">
        <v>1723</v>
      </c>
      <c r="U686" s="1" t="s">
        <v>1723</v>
      </c>
      <c r="V686" s="1" t="s">
        <v>1723</v>
      </c>
      <c r="W686" s="1" t="s">
        <v>1723</v>
      </c>
      <c r="X686" s="1" t="s">
        <v>1723</v>
      </c>
      <c r="Y686" s="1" t="s">
        <v>1368</v>
      </c>
    </row>
    <row r="687" spans="1:25" x14ac:dyDescent="0.35">
      <c r="A687" s="1" t="s">
        <v>2402</v>
      </c>
      <c r="B687" s="37">
        <v>2015</v>
      </c>
      <c r="C687" s="1" t="s">
        <v>287</v>
      </c>
      <c r="D687" s="1" t="s">
        <v>1373</v>
      </c>
      <c r="E687" s="1" t="s">
        <v>1367</v>
      </c>
      <c r="F687" s="1" t="s">
        <v>1365</v>
      </c>
      <c r="G687" s="1" t="s">
        <v>751</v>
      </c>
      <c r="H687" s="1" t="s">
        <v>749</v>
      </c>
      <c r="I687" s="1" t="s">
        <v>1715</v>
      </c>
      <c r="J687" s="1" t="s">
        <v>752</v>
      </c>
      <c r="K687" s="2">
        <v>1730</v>
      </c>
      <c r="L687" s="1" t="s">
        <v>1710</v>
      </c>
      <c r="M687" s="2">
        <v>69000</v>
      </c>
      <c r="N687" s="1">
        <v>39.880000000000003</v>
      </c>
      <c r="O687" s="1" t="s">
        <v>286</v>
      </c>
      <c r="P687" s="1" t="s">
        <v>1712</v>
      </c>
      <c r="Q687" s="1" t="s">
        <v>257</v>
      </c>
      <c r="R687" s="1" t="s">
        <v>265</v>
      </c>
      <c r="S687" s="1" t="s">
        <v>1723</v>
      </c>
      <c r="T687" s="1" t="s">
        <v>1723</v>
      </c>
      <c r="U687" s="1" t="s">
        <v>1723</v>
      </c>
      <c r="V687" s="1" t="s">
        <v>1723</v>
      </c>
      <c r="W687" s="1" t="s">
        <v>1723</v>
      </c>
      <c r="X687" s="1" t="s">
        <v>1723</v>
      </c>
      <c r="Y687" s="1" t="s">
        <v>1368</v>
      </c>
    </row>
    <row r="688" spans="1:25" x14ac:dyDescent="0.35">
      <c r="A688" s="1" t="s">
        <v>2403</v>
      </c>
      <c r="B688" s="37">
        <v>2016</v>
      </c>
      <c r="C688" s="1" t="s">
        <v>287</v>
      </c>
      <c r="D688" s="1" t="s">
        <v>1374</v>
      </c>
      <c r="E688" s="1" t="s">
        <v>1367</v>
      </c>
      <c r="F688" s="1" t="s">
        <v>1365</v>
      </c>
      <c r="G688" s="1" t="s">
        <v>751</v>
      </c>
      <c r="H688" s="1" t="s">
        <v>749</v>
      </c>
      <c r="I688" s="1" t="s">
        <v>758</v>
      </c>
      <c r="J688" s="1" t="s">
        <v>752</v>
      </c>
      <c r="K688" s="2">
        <v>1200</v>
      </c>
      <c r="L688" s="1" t="s">
        <v>1710</v>
      </c>
      <c r="M688" s="2">
        <v>32000</v>
      </c>
      <c r="N688" s="1">
        <v>26.67</v>
      </c>
      <c r="O688" s="1" t="s">
        <v>286</v>
      </c>
      <c r="P688" s="1" t="s">
        <v>1712</v>
      </c>
      <c r="Q688" s="1" t="s">
        <v>257</v>
      </c>
      <c r="R688" s="1" t="s">
        <v>265</v>
      </c>
      <c r="S688" s="1" t="s">
        <v>1723</v>
      </c>
      <c r="T688" s="1" t="s">
        <v>1723</v>
      </c>
      <c r="U688" s="1" t="s">
        <v>1723</v>
      </c>
      <c r="V688" s="1" t="s">
        <v>1723</v>
      </c>
      <c r="W688" s="1" t="s">
        <v>1723</v>
      </c>
      <c r="X688" s="1" t="s">
        <v>1723</v>
      </c>
      <c r="Y688" s="1" t="s">
        <v>404</v>
      </c>
    </row>
    <row r="689" spans="1:25" x14ac:dyDescent="0.35">
      <c r="A689" s="1" t="s">
        <v>2404</v>
      </c>
      <c r="B689" s="37">
        <v>2016</v>
      </c>
      <c r="C689" s="1" t="s">
        <v>287</v>
      </c>
      <c r="D689" s="1" t="s">
        <v>1375</v>
      </c>
      <c r="E689" s="1" t="s">
        <v>1367</v>
      </c>
      <c r="F689" s="1" t="s">
        <v>1365</v>
      </c>
      <c r="G689" s="1" t="s">
        <v>751</v>
      </c>
      <c r="H689" s="1" t="s">
        <v>749</v>
      </c>
      <c r="I689" s="1" t="s">
        <v>758</v>
      </c>
      <c r="J689" s="1" t="s">
        <v>752</v>
      </c>
      <c r="K689" s="2">
        <v>1200</v>
      </c>
      <c r="L689" s="1" t="s">
        <v>1710</v>
      </c>
      <c r="M689" s="2">
        <v>34000</v>
      </c>
      <c r="N689" s="1">
        <v>28.33</v>
      </c>
      <c r="O689" s="1" t="s">
        <v>286</v>
      </c>
      <c r="P689" s="1" t="s">
        <v>1712</v>
      </c>
      <c r="Q689" s="1" t="s">
        <v>257</v>
      </c>
      <c r="R689" s="1" t="s">
        <v>265</v>
      </c>
      <c r="S689" s="1" t="s">
        <v>1723</v>
      </c>
      <c r="T689" s="1" t="s">
        <v>1723</v>
      </c>
      <c r="U689" s="1" t="s">
        <v>1723</v>
      </c>
      <c r="V689" s="1" t="s">
        <v>1723</v>
      </c>
      <c r="W689" s="1" t="s">
        <v>1723</v>
      </c>
      <c r="X689" s="1" t="s">
        <v>1723</v>
      </c>
      <c r="Y689" s="1" t="s">
        <v>404</v>
      </c>
    </row>
    <row r="690" spans="1:25" x14ac:dyDescent="0.35">
      <c r="A690" s="1" t="s">
        <v>2405</v>
      </c>
      <c r="B690" s="37">
        <v>2016</v>
      </c>
      <c r="C690" s="1" t="s">
        <v>287</v>
      </c>
      <c r="D690" s="1" t="s">
        <v>1376</v>
      </c>
      <c r="E690" s="1" t="s">
        <v>1377</v>
      </c>
      <c r="F690" s="1" t="s">
        <v>1365</v>
      </c>
      <c r="G690" s="1" t="s">
        <v>751</v>
      </c>
      <c r="H690" s="1" t="s">
        <v>749</v>
      </c>
      <c r="I690" s="1" t="s">
        <v>758</v>
      </c>
      <c r="J690" s="1" t="s">
        <v>752</v>
      </c>
      <c r="K690" s="2">
        <v>1650</v>
      </c>
      <c r="L690" s="1" t="s">
        <v>1710</v>
      </c>
      <c r="M690" s="2">
        <v>12000</v>
      </c>
      <c r="N690" s="1">
        <v>7.27</v>
      </c>
      <c r="O690" s="1" t="s">
        <v>286</v>
      </c>
      <c r="P690" s="1" t="s">
        <v>1712</v>
      </c>
      <c r="Q690" s="1" t="s">
        <v>257</v>
      </c>
      <c r="R690" s="1" t="s">
        <v>265</v>
      </c>
      <c r="S690" s="1" t="s">
        <v>1723</v>
      </c>
      <c r="T690" s="1" t="s">
        <v>1723</v>
      </c>
      <c r="U690" s="1" t="s">
        <v>1723</v>
      </c>
      <c r="V690" s="1" t="s">
        <v>1723</v>
      </c>
      <c r="W690" s="1" t="s">
        <v>1723</v>
      </c>
      <c r="X690" s="1" t="s">
        <v>1723</v>
      </c>
      <c r="Y690" s="1" t="s">
        <v>637</v>
      </c>
    </row>
    <row r="691" spans="1:25" x14ac:dyDescent="0.35">
      <c r="A691" s="1" t="s">
        <v>2406</v>
      </c>
      <c r="B691" s="37">
        <v>2016</v>
      </c>
      <c r="C691" s="1" t="s">
        <v>287</v>
      </c>
      <c r="D691" s="1" t="s">
        <v>1378</v>
      </c>
      <c r="E691" s="1" t="s">
        <v>1367</v>
      </c>
      <c r="F691" s="1" t="s">
        <v>1365</v>
      </c>
      <c r="G691" s="1" t="s">
        <v>751</v>
      </c>
      <c r="H691" s="1" t="s">
        <v>749</v>
      </c>
      <c r="I691" s="1" t="s">
        <v>758</v>
      </c>
      <c r="J691" s="1" t="s">
        <v>752</v>
      </c>
      <c r="K691" s="2">
        <v>1400</v>
      </c>
      <c r="L691" s="1" t="s">
        <v>1710</v>
      </c>
      <c r="M691" s="2">
        <v>36000</v>
      </c>
      <c r="N691" s="1">
        <v>25.71</v>
      </c>
      <c r="O691" s="1" t="s">
        <v>286</v>
      </c>
      <c r="P691" s="1" t="s">
        <v>1712</v>
      </c>
      <c r="Q691" s="1" t="s">
        <v>257</v>
      </c>
      <c r="R691" s="1" t="s">
        <v>265</v>
      </c>
      <c r="S691" s="1" t="s">
        <v>1723</v>
      </c>
      <c r="T691" s="1" t="s">
        <v>1723</v>
      </c>
      <c r="U691" s="1" t="s">
        <v>1723</v>
      </c>
      <c r="V691" s="1" t="s">
        <v>1723</v>
      </c>
      <c r="W691" s="1" t="s">
        <v>1723</v>
      </c>
      <c r="X691" s="1" t="s">
        <v>1723</v>
      </c>
      <c r="Y691" s="1" t="s">
        <v>404</v>
      </c>
    </row>
    <row r="692" spans="1:25" x14ac:dyDescent="0.35">
      <c r="A692" s="1" t="s">
        <v>2407</v>
      </c>
      <c r="B692" s="37">
        <v>2016</v>
      </c>
      <c r="C692" s="1" t="s">
        <v>287</v>
      </c>
      <c r="D692" s="1" t="s">
        <v>1379</v>
      </c>
      <c r="E692" s="1" t="s">
        <v>1367</v>
      </c>
      <c r="F692" s="1" t="s">
        <v>1365</v>
      </c>
      <c r="G692" s="1" t="s">
        <v>751</v>
      </c>
      <c r="H692" s="1" t="s">
        <v>749</v>
      </c>
      <c r="I692" s="1" t="s">
        <v>758</v>
      </c>
      <c r="J692" s="1" t="s">
        <v>752</v>
      </c>
      <c r="K692" s="2">
        <v>1800</v>
      </c>
      <c r="L692" s="1" t="s">
        <v>1710</v>
      </c>
      <c r="M692" s="2">
        <v>39000</v>
      </c>
      <c r="N692" s="1">
        <v>21.67</v>
      </c>
      <c r="O692" s="1" t="s">
        <v>286</v>
      </c>
      <c r="P692" s="1" t="s">
        <v>1712</v>
      </c>
      <c r="Q692" s="1" t="s">
        <v>257</v>
      </c>
      <c r="R692" s="1" t="s">
        <v>265</v>
      </c>
      <c r="S692" s="1" t="s">
        <v>1723</v>
      </c>
      <c r="T692" s="1" t="s">
        <v>1723</v>
      </c>
      <c r="U692" s="1" t="s">
        <v>1723</v>
      </c>
      <c r="V692" s="1" t="s">
        <v>1723</v>
      </c>
      <c r="W692" s="1" t="s">
        <v>1723</v>
      </c>
      <c r="X692" s="1" t="s">
        <v>1723</v>
      </c>
      <c r="Y692" s="1" t="s">
        <v>404</v>
      </c>
    </row>
    <row r="693" spans="1:25" x14ac:dyDescent="0.35">
      <c r="A693" s="1" t="s">
        <v>2408</v>
      </c>
      <c r="B693" s="37">
        <v>2016</v>
      </c>
      <c r="C693" s="1" t="s">
        <v>287</v>
      </c>
      <c r="D693" s="1" t="s">
        <v>1381</v>
      </c>
      <c r="E693" s="1" t="s">
        <v>1382</v>
      </c>
      <c r="F693" s="1" t="s">
        <v>1365</v>
      </c>
      <c r="G693" s="1" t="s">
        <v>751</v>
      </c>
      <c r="H693" s="1" t="s">
        <v>749</v>
      </c>
      <c r="I693" s="1" t="s">
        <v>758</v>
      </c>
      <c r="J693" s="1" t="s">
        <v>752</v>
      </c>
      <c r="K693" s="2">
        <v>1925</v>
      </c>
      <c r="L693" s="1" t="s">
        <v>1710</v>
      </c>
      <c r="M693" s="2">
        <v>24000</v>
      </c>
      <c r="N693" s="1">
        <v>12.47</v>
      </c>
      <c r="O693" s="1" t="s">
        <v>286</v>
      </c>
      <c r="P693" s="1" t="s">
        <v>1712</v>
      </c>
      <c r="Q693" s="1" t="s">
        <v>257</v>
      </c>
      <c r="R693" s="1" t="s">
        <v>265</v>
      </c>
      <c r="S693" s="1" t="s">
        <v>1723</v>
      </c>
      <c r="T693" s="1" t="s">
        <v>1723</v>
      </c>
      <c r="U693" s="1" t="s">
        <v>1723</v>
      </c>
      <c r="V693" s="1" t="s">
        <v>1723</v>
      </c>
      <c r="W693" s="1" t="s">
        <v>1723</v>
      </c>
      <c r="X693" s="1" t="s">
        <v>1723</v>
      </c>
      <c r="Y693" s="1" t="s">
        <v>637</v>
      </c>
    </row>
    <row r="694" spans="1:25" x14ac:dyDescent="0.35">
      <c r="A694" s="1" t="s">
        <v>2409</v>
      </c>
      <c r="B694" s="37">
        <v>2016</v>
      </c>
      <c r="C694" s="1" t="s">
        <v>287</v>
      </c>
      <c r="D694" s="1" t="s">
        <v>1383</v>
      </c>
      <c r="E694" s="1" t="s">
        <v>1367</v>
      </c>
      <c r="F694" s="1" t="s">
        <v>1365</v>
      </c>
      <c r="G694" s="1" t="s">
        <v>751</v>
      </c>
      <c r="H694" s="1" t="s">
        <v>749</v>
      </c>
      <c r="I694" s="1" t="s">
        <v>758</v>
      </c>
      <c r="J694" s="1" t="s">
        <v>752</v>
      </c>
      <c r="K694" s="2">
        <v>1200</v>
      </c>
      <c r="L694" s="1" t="s">
        <v>1710</v>
      </c>
      <c r="M694" s="2">
        <v>31000</v>
      </c>
      <c r="N694" s="1">
        <v>25.83</v>
      </c>
      <c r="O694" s="1" t="s">
        <v>286</v>
      </c>
      <c r="P694" s="1" t="s">
        <v>1712</v>
      </c>
      <c r="Q694" s="1" t="s">
        <v>257</v>
      </c>
      <c r="R694" s="1" t="s">
        <v>265</v>
      </c>
      <c r="S694" s="1" t="s">
        <v>1723</v>
      </c>
      <c r="T694" s="1" t="s">
        <v>1723</v>
      </c>
      <c r="U694" s="1" t="s">
        <v>1723</v>
      </c>
      <c r="V694" s="1" t="s">
        <v>1723</v>
      </c>
      <c r="W694" s="1" t="s">
        <v>1723</v>
      </c>
      <c r="X694" s="1" t="s">
        <v>1723</v>
      </c>
      <c r="Y694" s="1" t="s">
        <v>404</v>
      </c>
    </row>
    <row r="695" spans="1:25" x14ac:dyDescent="0.35">
      <c r="A695" s="1" t="s">
        <v>2410</v>
      </c>
      <c r="B695" s="37">
        <v>2015</v>
      </c>
      <c r="C695" s="1" t="s">
        <v>287</v>
      </c>
      <c r="D695" s="1" t="s">
        <v>1380</v>
      </c>
      <c r="E695" s="1" t="s">
        <v>1367</v>
      </c>
      <c r="F695" s="1" t="s">
        <v>1365</v>
      </c>
      <c r="G695" s="1" t="s">
        <v>751</v>
      </c>
      <c r="H695" s="1" t="s">
        <v>749</v>
      </c>
      <c r="I695" s="1" t="s">
        <v>1715</v>
      </c>
      <c r="J695" s="1" t="s">
        <v>752</v>
      </c>
      <c r="K695" s="2">
        <v>1425</v>
      </c>
      <c r="L695" s="1" t="s">
        <v>1710</v>
      </c>
      <c r="M695" s="2">
        <v>32500</v>
      </c>
      <c r="N695" s="1">
        <v>22.81</v>
      </c>
      <c r="O695" s="1" t="s">
        <v>286</v>
      </c>
      <c r="P695" s="1" t="s">
        <v>1712</v>
      </c>
      <c r="Q695" s="1" t="s">
        <v>257</v>
      </c>
      <c r="R695" s="1" t="s">
        <v>265</v>
      </c>
      <c r="S695" s="1" t="s">
        <v>1723</v>
      </c>
      <c r="T695" s="1" t="s">
        <v>1723</v>
      </c>
      <c r="U695" s="1" t="s">
        <v>1723</v>
      </c>
      <c r="V695" s="1" t="s">
        <v>1723</v>
      </c>
      <c r="W695" s="1" t="s">
        <v>1723</v>
      </c>
      <c r="X695" s="1" t="s">
        <v>1723</v>
      </c>
      <c r="Y695" s="1" t="s">
        <v>1368</v>
      </c>
    </row>
    <row r="696" spans="1:25" x14ac:dyDescent="0.35">
      <c r="A696" s="1" t="s">
        <v>2411</v>
      </c>
      <c r="B696" s="37">
        <v>2016</v>
      </c>
      <c r="C696" s="1" t="s">
        <v>287</v>
      </c>
      <c r="D696" s="1" t="s">
        <v>1384</v>
      </c>
      <c r="E696" s="1" t="s">
        <v>1367</v>
      </c>
      <c r="F696" s="1" t="s">
        <v>1365</v>
      </c>
      <c r="G696" s="1" t="s">
        <v>751</v>
      </c>
      <c r="H696" s="1" t="s">
        <v>749</v>
      </c>
      <c r="I696" s="1" t="s">
        <v>758</v>
      </c>
      <c r="J696" s="1" t="s">
        <v>752</v>
      </c>
      <c r="K696" s="2">
        <v>2220</v>
      </c>
      <c r="L696" s="1" t="s">
        <v>1710</v>
      </c>
      <c r="M696" s="2">
        <v>60000</v>
      </c>
      <c r="N696" s="1">
        <v>27.03</v>
      </c>
      <c r="O696" s="1" t="s">
        <v>286</v>
      </c>
      <c r="P696" s="1" t="s">
        <v>1712</v>
      </c>
      <c r="Q696" s="1" t="s">
        <v>257</v>
      </c>
      <c r="R696" s="1" t="s">
        <v>265</v>
      </c>
      <c r="S696" s="1" t="s">
        <v>1723</v>
      </c>
      <c r="T696" s="1" t="s">
        <v>1723</v>
      </c>
      <c r="U696" s="1" t="s">
        <v>1723</v>
      </c>
      <c r="V696" s="1" t="s">
        <v>1723</v>
      </c>
      <c r="W696" s="1" t="s">
        <v>1723</v>
      </c>
      <c r="X696" s="1" t="s">
        <v>1723</v>
      </c>
      <c r="Y696" s="1" t="s">
        <v>404</v>
      </c>
    </row>
    <row r="697" spans="1:25" x14ac:dyDescent="0.35">
      <c r="A697" s="1" t="s">
        <v>2412</v>
      </c>
      <c r="B697" s="37">
        <v>2016</v>
      </c>
      <c r="C697" s="1" t="s">
        <v>287</v>
      </c>
      <c r="D697" s="1" t="s">
        <v>1385</v>
      </c>
      <c r="E697" s="1" t="s">
        <v>1367</v>
      </c>
      <c r="F697" s="1" t="s">
        <v>1365</v>
      </c>
      <c r="G697" s="1" t="s">
        <v>751</v>
      </c>
      <c r="H697" s="1" t="s">
        <v>749</v>
      </c>
      <c r="I697" s="1" t="s">
        <v>758</v>
      </c>
      <c r="J697" s="1" t="s">
        <v>752</v>
      </c>
      <c r="K697" s="2">
        <v>1500</v>
      </c>
      <c r="L697" s="1" t="s">
        <v>1710</v>
      </c>
      <c r="M697" s="2">
        <v>50000</v>
      </c>
      <c r="N697" s="1">
        <v>33.33</v>
      </c>
      <c r="O697" s="1" t="s">
        <v>286</v>
      </c>
      <c r="P697" s="1" t="s">
        <v>1712</v>
      </c>
      <c r="Q697" s="1" t="s">
        <v>257</v>
      </c>
      <c r="R697" s="1" t="s">
        <v>265</v>
      </c>
      <c r="S697" s="1" t="s">
        <v>1723</v>
      </c>
      <c r="T697" s="1" t="s">
        <v>1723</v>
      </c>
      <c r="U697" s="1" t="s">
        <v>1723</v>
      </c>
      <c r="V697" s="1" t="s">
        <v>1723</v>
      </c>
      <c r="W697" s="1" t="s">
        <v>1723</v>
      </c>
      <c r="X697" s="1" t="s">
        <v>1723</v>
      </c>
      <c r="Y697" s="1" t="s">
        <v>404</v>
      </c>
    </row>
    <row r="698" spans="1:25" x14ac:dyDescent="0.35">
      <c r="A698" s="1" t="s">
        <v>2413</v>
      </c>
      <c r="B698" s="37">
        <v>2016</v>
      </c>
      <c r="C698" s="1" t="s">
        <v>287</v>
      </c>
      <c r="D698" s="1" t="s">
        <v>1386</v>
      </c>
      <c r="E698" s="1" t="s">
        <v>1367</v>
      </c>
      <c r="F698" s="1" t="s">
        <v>1365</v>
      </c>
      <c r="G698" s="1" t="s">
        <v>751</v>
      </c>
      <c r="H698" s="1" t="s">
        <v>749</v>
      </c>
      <c r="I698" s="1" t="s">
        <v>758</v>
      </c>
      <c r="J698" s="1" t="s">
        <v>752</v>
      </c>
      <c r="K698" s="2">
        <v>2320</v>
      </c>
      <c r="L698" s="1" t="s">
        <v>1710</v>
      </c>
      <c r="M698" s="2">
        <v>41000</v>
      </c>
      <c r="N698" s="1">
        <v>17.670000000000002</v>
      </c>
      <c r="O698" s="1" t="s">
        <v>286</v>
      </c>
      <c r="P698" s="1" t="s">
        <v>1712</v>
      </c>
      <c r="Q698" s="1" t="s">
        <v>257</v>
      </c>
      <c r="R698" s="1" t="s">
        <v>265</v>
      </c>
      <c r="S698" s="1" t="s">
        <v>1723</v>
      </c>
      <c r="T698" s="1" t="s">
        <v>1723</v>
      </c>
      <c r="U698" s="1" t="s">
        <v>1723</v>
      </c>
      <c r="V698" s="1" t="s">
        <v>1723</v>
      </c>
      <c r="W698" s="1" t="s">
        <v>1723</v>
      </c>
      <c r="X698" s="1" t="s">
        <v>1723</v>
      </c>
      <c r="Y698" s="1" t="s">
        <v>404</v>
      </c>
    </row>
    <row r="699" spans="1:25" x14ac:dyDescent="0.35">
      <c r="A699" s="1" t="s">
        <v>2414</v>
      </c>
      <c r="B699" s="37">
        <v>2016</v>
      </c>
      <c r="C699" s="1" t="s">
        <v>266</v>
      </c>
      <c r="D699" s="1" t="s">
        <v>1387</v>
      </c>
      <c r="E699" s="1" t="s">
        <v>1367</v>
      </c>
      <c r="F699" s="1" t="s">
        <v>1365</v>
      </c>
      <c r="G699" s="1" t="s">
        <v>751</v>
      </c>
      <c r="H699" s="1" t="s">
        <v>749</v>
      </c>
      <c r="I699" s="1" t="s">
        <v>758</v>
      </c>
      <c r="J699" s="1" t="s">
        <v>752</v>
      </c>
      <c r="K699" s="2">
        <v>2100</v>
      </c>
      <c r="L699" s="1" t="s">
        <v>1710</v>
      </c>
      <c r="M699" s="2">
        <v>38000</v>
      </c>
      <c r="N699" s="1">
        <v>18.100000000000001</v>
      </c>
      <c r="O699" s="1" t="s">
        <v>286</v>
      </c>
      <c r="P699" s="1" t="s">
        <v>1712</v>
      </c>
      <c r="Q699" s="1" t="s">
        <v>257</v>
      </c>
      <c r="R699" s="1" t="s">
        <v>265</v>
      </c>
      <c r="S699" s="1" t="s">
        <v>266</v>
      </c>
      <c r="T699" s="5">
        <v>0.18459999999999999</v>
      </c>
      <c r="U699" s="5">
        <v>5.6899999999999999E-2</v>
      </c>
      <c r="V699" s="5">
        <v>0.75849999999999995</v>
      </c>
      <c r="W699" s="1" t="s">
        <v>1717</v>
      </c>
      <c r="X699" s="5">
        <v>1.0500000000000001E-2</v>
      </c>
      <c r="Y699" s="1" t="s">
        <v>404</v>
      </c>
    </row>
    <row r="700" spans="1:25" x14ac:dyDescent="0.35">
      <c r="A700" s="1" t="s">
        <v>2415</v>
      </c>
      <c r="B700" s="37">
        <v>2016</v>
      </c>
      <c r="C700" s="1" t="s">
        <v>266</v>
      </c>
      <c r="D700" s="1" t="s">
        <v>1388</v>
      </c>
      <c r="E700" s="1" t="s">
        <v>1389</v>
      </c>
      <c r="F700" s="1" t="s">
        <v>1365</v>
      </c>
      <c r="G700" s="1" t="s">
        <v>751</v>
      </c>
      <c r="H700" s="1" t="s">
        <v>749</v>
      </c>
      <c r="I700" s="1" t="s">
        <v>758</v>
      </c>
      <c r="J700" s="1" t="s">
        <v>752</v>
      </c>
      <c r="K700" s="2">
        <v>1925</v>
      </c>
      <c r="L700" s="1" t="s">
        <v>1710</v>
      </c>
      <c r="M700" s="2">
        <v>26000</v>
      </c>
      <c r="N700" s="1">
        <v>13.51</v>
      </c>
      <c r="O700" s="1" t="s">
        <v>286</v>
      </c>
      <c r="P700" s="1" t="s">
        <v>1712</v>
      </c>
      <c r="Q700" s="1" t="s">
        <v>257</v>
      </c>
      <c r="R700" s="1" t="s">
        <v>265</v>
      </c>
      <c r="S700" s="1" t="s">
        <v>266</v>
      </c>
      <c r="T700" s="5">
        <v>0.31440000000000001</v>
      </c>
      <c r="U700" s="5">
        <v>9.7000000000000003E-2</v>
      </c>
      <c r="V700" s="5">
        <v>0.5887</v>
      </c>
      <c r="W700" s="1" t="s">
        <v>1717</v>
      </c>
      <c r="X700" s="5">
        <v>1.5100000000000001E-2</v>
      </c>
      <c r="Y700" s="1" t="s">
        <v>637</v>
      </c>
    </row>
    <row r="701" spans="1:25" x14ac:dyDescent="0.35">
      <c r="A701" s="1" t="s">
        <v>2416</v>
      </c>
      <c r="B701" s="37">
        <v>2016</v>
      </c>
      <c r="C701" s="1" t="s">
        <v>287</v>
      </c>
      <c r="D701" s="1" t="s">
        <v>1390</v>
      </c>
      <c r="E701" s="1" t="s">
        <v>1367</v>
      </c>
      <c r="F701" s="1" t="s">
        <v>1365</v>
      </c>
      <c r="G701" s="1" t="s">
        <v>751</v>
      </c>
      <c r="H701" s="1" t="s">
        <v>749</v>
      </c>
      <c r="I701" s="1" t="s">
        <v>758</v>
      </c>
      <c r="J701" s="1" t="s">
        <v>752</v>
      </c>
      <c r="K701" s="2">
        <v>1400</v>
      </c>
      <c r="L701" s="1" t="s">
        <v>1710</v>
      </c>
      <c r="M701" s="2">
        <v>33000</v>
      </c>
      <c r="N701" s="1">
        <v>23.57</v>
      </c>
      <c r="O701" s="1" t="s">
        <v>286</v>
      </c>
      <c r="P701" s="1" t="s">
        <v>1712</v>
      </c>
      <c r="Q701" s="1" t="s">
        <v>257</v>
      </c>
      <c r="R701" s="1" t="s">
        <v>265</v>
      </c>
      <c r="S701" s="1" t="s">
        <v>1723</v>
      </c>
      <c r="T701" s="1" t="s">
        <v>1723</v>
      </c>
      <c r="U701" s="1" t="s">
        <v>1723</v>
      </c>
      <c r="V701" s="1" t="s">
        <v>1723</v>
      </c>
      <c r="W701" s="1" t="s">
        <v>1723</v>
      </c>
      <c r="X701" s="1" t="s">
        <v>1723</v>
      </c>
      <c r="Y701" s="1" t="s">
        <v>404</v>
      </c>
    </row>
    <row r="702" spans="1:25" x14ac:dyDescent="0.35">
      <c r="A702" s="1" t="s">
        <v>2417</v>
      </c>
      <c r="B702" s="37">
        <v>2016</v>
      </c>
      <c r="C702" s="1" t="s">
        <v>287</v>
      </c>
      <c r="D702" s="1" t="s">
        <v>1391</v>
      </c>
      <c r="E702" s="1" t="s">
        <v>1367</v>
      </c>
      <c r="F702" s="1" t="s">
        <v>1365</v>
      </c>
      <c r="G702" s="1" t="s">
        <v>751</v>
      </c>
      <c r="H702" s="1" t="s">
        <v>749</v>
      </c>
      <c r="I702" s="1" t="s">
        <v>758</v>
      </c>
      <c r="J702" s="1" t="s">
        <v>752</v>
      </c>
      <c r="K702" s="2">
        <v>2500</v>
      </c>
      <c r="L702" s="1" t="s">
        <v>1710</v>
      </c>
      <c r="M702" s="2">
        <v>39000</v>
      </c>
      <c r="N702" s="1">
        <v>15.6</v>
      </c>
      <c r="O702" s="1" t="s">
        <v>286</v>
      </c>
      <c r="P702" s="1" t="s">
        <v>1712</v>
      </c>
      <c r="Q702" s="1" t="s">
        <v>257</v>
      </c>
      <c r="R702" s="1" t="s">
        <v>265</v>
      </c>
      <c r="S702" s="1" t="s">
        <v>1723</v>
      </c>
      <c r="T702" s="1" t="s">
        <v>1723</v>
      </c>
      <c r="U702" s="1" t="s">
        <v>1723</v>
      </c>
      <c r="V702" s="1" t="s">
        <v>1723</v>
      </c>
      <c r="W702" s="1" t="s">
        <v>1723</v>
      </c>
      <c r="X702" s="1" t="s">
        <v>1723</v>
      </c>
      <c r="Y702" s="1" t="s">
        <v>404</v>
      </c>
    </row>
    <row r="703" spans="1:25" x14ac:dyDescent="0.35">
      <c r="A703" s="1" t="s">
        <v>2418</v>
      </c>
      <c r="B703" s="37">
        <v>2016</v>
      </c>
      <c r="C703" s="1" t="s">
        <v>287</v>
      </c>
      <c r="D703" s="1" t="s">
        <v>1392</v>
      </c>
      <c r="E703" s="1" t="s">
        <v>1393</v>
      </c>
      <c r="F703" s="1" t="s">
        <v>1365</v>
      </c>
      <c r="G703" s="1" t="s">
        <v>751</v>
      </c>
      <c r="H703" s="1" t="s">
        <v>749</v>
      </c>
      <c r="I703" s="1" t="s">
        <v>758</v>
      </c>
      <c r="J703" s="1" t="s">
        <v>752</v>
      </c>
      <c r="K703" s="2">
        <v>2000</v>
      </c>
      <c r="L703" s="1" t="s">
        <v>1710</v>
      </c>
      <c r="M703" s="2">
        <v>27000</v>
      </c>
      <c r="N703" s="1">
        <v>13.5</v>
      </c>
      <c r="O703" s="1" t="s">
        <v>286</v>
      </c>
      <c r="P703" s="1" t="s">
        <v>1712</v>
      </c>
      <c r="Q703" s="1" t="s">
        <v>257</v>
      </c>
      <c r="R703" s="1" t="s">
        <v>265</v>
      </c>
      <c r="S703" s="1" t="s">
        <v>1723</v>
      </c>
      <c r="T703" s="1" t="s">
        <v>1723</v>
      </c>
      <c r="U703" s="1" t="s">
        <v>1723</v>
      </c>
      <c r="V703" s="1" t="s">
        <v>1723</v>
      </c>
      <c r="W703" s="1" t="s">
        <v>1723</v>
      </c>
      <c r="X703" s="1" t="s">
        <v>1723</v>
      </c>
      <c r="Y703" s="1" t="s">
        <v>637</v>
      </c>
    </row>
    <row r="704" spans="1:25" x14ac:dyDescent="0.35">
      <c r="A704" s="1" t="s">
        <v>2419</v>
      </c>
      <c r="B704" s="37">
        <v>2016</v>
      </c>
      <c r="C704" s="1" t="s">
        <v>287</v>
      </c>
      <c r="D704" s="1" t="s">
        <v>1395</v>
      </c>
      <c r="E704" s="1" t="s">
        <v>1367</v>
      </c>
      <c r="F704" s="1" t="s">
        <v>1365</v>
      </c>
      <c r="G704" s="1" t="s">
        <v>751</v>
      </c>
      <c r="H704" s="1" t="s">
        <v>749</v>
      </c>
      <c r="I704" s="1" t="s">
        <v>758</v>
      </c>
      <c r="J704" s="1" t="s">
        <v>752</v>
      </c>
      <c r="K704" s="2">
        <v>3500</v>
      </c>
      <c r="L704" s="1" t="s">
        <v>1710</v>
      </c>
      <c r="M704" s="2">
        <v>91000</v>
      </c>
      <c r="N704" s="1">
        <v>26</v>
      </c>
      <c r="O704" s="1" t="s">
        <v>286</v>
      </c>
      <c r="P704" s="1" t="s">
        <v>1712</v>
      </c>
      <c r="Q704" s="1" t="s">
        <v>257</v>
      </c>
      <c r="R704" s="1" t="s">
        <v>265</v>
      </c>
      <c r="S704" s="1" t="s">
        <v>1723</v>
      </c>
      <c r="T704" s="1" t="s">
        <v>1723</v>
      </c>
      <c r="U704" s="1" t="s">
        <v>1723</v>
      </c>
      <c r="V704" s="1" t="s">
        <v>1723</v>
      </c>
      <c r="W704" s="1" t="s">
        <v>1723</v>
      </c>
      <c r="X704" s="1" t="s">
        <v>1723</v>
      </c>
      <c r="Y704" s="1" t="s">
        <v>404</v>
      </c>
    </row>
    <row r="705" spans="1:25" x14ac:dyDescent="0.35">
      <c r="A705" s="1" t="s">
        <v>2420</v>
      </c>
      <c r="B705" s="37">
        <v>2016</v>
      </c>
      <c r="C705" s="1" t="s">
        <v>287</v>
      </c>
      <c r="D705" s="1" t="s">
        <v>1396</v>
      </c>
      <c r="E705" s="1" t="s">
        <v>1397</v>
      </c>
      <c r="F705" s="1" t="s">
        <v>1365</v>
      </c>
      <c r="G705" s="1" t="s">
        <v>751</v>
      </c>
      <c r="H705" s="1" t="s">
        <v>749</v>
      </c>
      <c r="I705" s="1" t="s">
        <v>758</v>
      </c>
      <c r="J705" s="1" t="s">
        <v>752</v>
      </c>
      <c r="K705" s="2">
        <v>3500</v>
      </c>
      <c r="L705" s="1" t="s">
        <v>1710</v>
      </c>
      <c r="M705" s="2">
        <v>39000</v>
      </c>
      <c r="N705" s="1">
        <v>11.14</v>
      </c>
      <c r="O705" s="1" t="s">
        <v>286</v>
      </c>
      <c r="P705" s="1" t="s">
        <v>1712</v>
      </c>
      <c r="Q705" s="1" t="s">
        <v>257</v>
      </c>
      <c r="R705" s="1" t="s">
        <v>265</v>
      </c>
      <c r="S705" s="1" t="s">
        <v>1723</v>
      </c>
      <c r="T705" s="1" t="s">
        <v>1723</v>
      </c>
      <c r="U705" s="1" t="s">
        <v>1723</v>
      </c>
      <c r="V705" s="1" t="s">
        <v>1723</v>
      </c>
      <c r="W705" s="1" t="s">
        <v>1723</v>
      </c>
      <c r="X705" s="1" t="s">
        <v>1723</v>
      </c>
      <c r="Y705" s="1" t="s">
        <v>637</v>
      </c>
    </row>
    <row r="706" spans="1:25" x14ac:dyDescent="0.35">
      <c r="A706" s="1" t="s">
        <v>2421</v>
      </c>
      <c r="B706" s="37">
        <v>2015</v>
      </c>
      <c r="C706" s="1" t="s">
        <v>287</v>
      </c>
      <c r="D706" s="1" t="s">
        <v>1394</v>
      </c>
      <c r="E706" s="1" t="s">
        <v>1367</v>
      </c>
      <c r="F706" s="1" t="s">
        <v>1365</v>
      </c>
      <c r="G706" s="1" t="s">
        <v>751</v>
      </c>
      <c r="H706" s="1" t="s">
        <v>749</v>
      </c>
      <c r="I706" s="1" t="s">
        <v>1715</v>
      </c>
      <c r="J706" s="1" t="s">
        <v>752</v>
      </c>
      <c r="K706" s="2">
        <v>1505</v>
      </c>
      <c r="L706" s="1" t="s">
        <v>1710</v>
      </c>
      <c r="M706" s="2">
        <v>50500</v>
      </c>
      <c r="N706" s="1">
        <v>33.549999999999997</v>
      </c>
      <c r="O706" s="1" t="s">
        <v>286</v>
      </c>
      <c r="P706" s="1" t="s">
        <v>1712</v>
      </c>
      <c r="Q706" s="1" t="s">
        <v>257</v>
      </c>
      <c r="R706" s="1" t="s">
        <v>265</v>
      </c>
      <c r="S706" s="1" t="s">
        <v>1723</v>
      </c>
      <c r="T706" s="1" t="s">
        <v>1723</v>
      </c>
      <c r="U706" s="1" t="s">
        <v>1723</v>
      </c>
      <c r="V706" s="1" t="s">
        <v>1723</v>
      </c>
      <c r="W706" s="1" t="s">
        <v>1723</v>
      </c>
      <c r="X706" s="1" t="s">
        <v>1723</v>
      </c>
      <c r="Y706" s="1" t="s">
        <v>1368</v>
      </c>
    </row>
    <row r="707" spans="1:25" x14ac:dyDescent="0.35">
      <c r="A707" s="1" t="s">
        <v>2422</v>
      </c>
      <c r="B707" s="37">
        <v>2016</v>
      </c>
      <c r="C707" s="1" t="s">
        <v>287</v>
      </c>
      <c r="D707" s="1" t="s">
        <v>1398</v>
      </c>
      <c r="E707" s="1" t="s">
        <v>1367</v>
      </c>
      <c r="F707" s="1" t="s">
        <v>1365</v>
      </c>
      <c r="G707" s="1" t="s">
        <v>751</v>
      </c>
      <c r="H707" s="1" t="s">
        <v>749</v>
      </c>
      <c r="I707" s="1" t="s">
        <v>758</v>
      </c>
      <c r="J707" s="1" t="s">
        <v>752</v>
      </c>
      <c r="K707" s="2">
        <v>2050</v>
      </c>
      <c r="L707" s="1" t="s">
        <v>1710</v>
      </c>
      <c r="M707" s="2">
        <v>85000</v>
      </c>
      <c r="N707" s="1">
        <v>41.46</v>
      </c>
      <c r="O707" s="1" t="s">
        <v>286</v>
      </c>
      <c r="P707" s="1" t="s">
        <v>1712</v>
      </c>
      <c r="Q707" s="1" t="s">
        <v>257</v>
      </c>
      <c r="R707" s="1" t="s">
        <v>265</v>
      </c>
      <c r="S707" s="1" t="s">
        <v>1723</v>
      </c>
      <c r="T707" s="1" t="s">
        <v>1723</v>
      </c>
      <c r="U707" s="1" t="s">
        <v>1723</v>
      </c>
      <c r="V707" s="1" t="s">
        <v>1723</v>
      </c>
      <c r="W707" s="1" t="s">
        <v>1723</v>
      </c>
      <c r="X707" s="1" t="s">
        <v>1723</v>
      </c>
      <c r="Y707" s="1" t="s">
        <v>404</v>
      </c>
    </row>
    <row r="708" spans="1:25" x14ac:dyDescent="0.35">
      <c r="A708" s="1" t="s">
        <v>2423</v>
      </c>
      <c r="B708" s="37">
        <v>2016</v>
      </c>
      <c r="C708" s="1" t="s">
        <v>287</v>
      </c>
      <c r="D708" s="1" t="s">
        <v>1399</v>
      </c>
      <c r="E708" s="1" t="s">
        <v>1367</v>
      </c>
      <c r="F708" s="1" t="s">
        <v>1365</v>
      </c>
      <c r="G708" s="1" t="s">
        <v>751</v>
      </c>
      <c r="H708" s="1" t="s">
        <v>749</v>
      </c>
      <c r="I708" s="1" t="s">
        <v>758</v>
      </c>
      <c r="J708" s="1" t="s">
        <v>752</v>
      </c>
      <c r="K708" s="2">
        <v>2715</v>
      </c>
      <c r="L708" s="1" t="s">
        <v>1710</v>
      </c>
      <c r="M708" s="2">
        <v>51000</v>
      </c>
      <c r="N708" s="1">
        <v>18.78</v>
      </c>
      <c r="O708" s="1" t="s">
        <v>286</v>
      </c>
      <c r="P708" s="1" t="s">
        <v>1712</v>
      </c>
      <c r="Q708" s="1" t="s">
        <v>257</v>
      </c>
      <c r="R708" s="1" t="s">
        <v>265</v>
      </c>
      <c r="S708" s="1" t="s">
        <v>1723</v>
      </c>
      <c r="T708" s="1" t="s">
        <v>1723</v>
      </c>
      <c r="U708" s="1" t="s">
        <v>1723</v>
      </c>
      <c r="V708" s="1" t="s">
        <v>1723</v>
      </c>
      <c r="W708" s="1" t="s">
        <v>1723</v>
      </c>
      <c r="X708" s="1" t="s">
        <v>1723</v>
      </c>
      <c r="Y708" s="1" t="s">
        <v>404</v>
      </c>
    </row>
    <row r="709" spans="1:25" x14ac:dyDescent="0.35">
      <c r="A709" s="1" t="s">
        <v>2424</v>
      </c>
      <c r="B709" s="37">
        <v>2016</v>
      </c>
      <c r="C709" s="1" t="s">
        <v>287</v>
      </c>
      <c r="D709" s="1" t="s">
        <v>1400</v>
      </c>
      <c r="E709" s="1" t="s">
        <v>1367</v>
      </c>
      <c r="F709" s="1" t="s">
        <v>1365</v>
      </c>
      <c r="G709" s="1" t="s">
        <v>751</v>
      </c>
      <c r="H709" s="1" t="s">
        <v>749</v>
      </c>
      <c r="I709" s="1" t="s">
        <v>758</v>
      </c>
      <c r="J709" s="1" t="s">
        <v>752</v>
      </c>
      <c r="K709" s="2">
        <v>2595</v>
      </c>
      <c r="L709" s="1" t="s">
        <v>1710</v>
      </c>
      <c r="M709" s="2">
        <v>66000</v>
      </c>
      <c r="N709" s="1">
        <v>25.43</v>
      </c>
      <c r="O709" s="1" t="s">
        <v>286</v>
      </c>
      <c r="P709" s="1" t="s">
        <v>1712</v>
      </c>
      <c r="Q709" s="1" t="s">
        <v>257</v>
      </c>
      <c r="R709" s="1" t="s">
        <v>265</v>
      </c>
      <c r="S709" s="1" t="s">
        <v>1723</v>
      </c>
      <c r="T709" s="1" t="s">
        <v>1723</v>
      </c>
      <c r="U709" s="1" t="s">
        <v>1723</v>
      </c>
      <c r="V709" s="1" t="s">
        <v>1723</v>
      </c>
      <c r="W709" s="1" t="s">
        <v>1723</v>
      </c>
      <c r="X709" s="1" t="s">
        <v>1723</v>
      </c>
      <c r="Y709" s="1" t="s">
        <v>404</v>
      </c>
    </row>
    <row r="710" spans="1:25" x14ac:dyDescent="0.35">
      <c r="A710" s="1" t="s">
        <v>2425</v>
      </c>
      <c r="B710" s="37">
        <v>2016</v>
      </c>
      <c r="C710" s="1" t="s">
        <v>287</v>
      </c>
      <c r="D710" s="1" t="s">
        <v>1401</v>
      </c>
      <c r="E710" s="1" t="s">
        <v>1402</v>
      </c>
      <c r="F710" s="1" t="s">
        <v>1365</v>
      </c>
      <c r="G710" s="1" t="s">
        <v>751</v>
      </c>
      <c r="H710" s="1" t="s">
        <v>749</v>
      </c>
      <c r="I710" s="1" t="s">
        <v>758</v>
      </c>
      <c r="J710" s="1" t="s">
        <v>752</v>
      </c>
      <c r="K710" s="2">
        <v>2585</v>
      </c>
      <c r="L710" s="1" t="s">
        <v>1710</v>
      </c>
      <c r="M710" s="2">
        <v>38000</v>
      </c>
      <c r="N710" s="1">
        <v>14.7</v>
      </c>
      <c r="O710" s="1" t="s">
        <v>286</v>
      </c>
      <c r="P710" s="1" t="s">
        <v>1712</v>
      </c>
      <c r="Q710" s="1" t="s">
        <v>257</v>
      </c>
      <c r="R710" s="1" t="s">
        <v>265</v>
      </c>
      <c r="S710" s="1" t="s">
        <v>1723</v>
      </c>
      <c r="T710" s="1" t="s">
        <v>1723</v>
      </c>
      <c r="U710" s="1" t="s">
        <v>1723</v>
      </c>
      <c r="V710" s="1" t="s">
        <v>1723</v>
      </c>
      <c r="W710" s="1" t="s">
        <v>1723</v>
      </c>
      <c r="X710" s="1" t="s">
        <v>1723</v>
      </c>
      <c r="Y710" s="1" t="s">
        <v>637</v>
      </c>
    </row>
    <row r="711" spans="1:25" x14ac:dyDescent="0.35">
      <c r="A711" s="1" t="s">
        <v>2426</v>
      </c>
      <c r="B711" s="37">
        <v>2016</v>
      </c>
      <c r="C711" s="1" t="s">
        <v>287</v>
      </c>
      <c r="D711" s="1" t="s">
        <v>1403</v>
      </c>
      <c r="E711" s="1"/>
      <c r="F711" s="1" t="s">
        <v>1365</v>
      </c>
      <c r="G711" s="1" t="s">
        <v>751</v>
      </c>
      <c r="H711" s="1" t="s">
        <v>749</v>
      </c>
      <c r="I711" s="1" t="s">
        <v>758</v>
      </c>
      <c r="J711" s="1" t="s">
        <v>752</v>
      </c>
      <c r="K711" s="2">
        <v>2065</v>
      </c>
      <c r="L711" s="1" t="s">
        <v>1710</v>
      </c>
      <c r="M711" s="2">
        <v>72000</v>
      </c>
      <c r="N711" s="1">
        <v>34.869999999999997</v>
      </c>
      <c r="O711" s="1" t="s">
        <v>286</v>
      </c>
      <c r="P711" s="1" t="s">
        <v>1712</v>
      </c>
      <c r="Q711" s="1" t="s">
        <v>257</v>
      </c>
      <c r="R711" s="1" t="s">
        <v>265</v>
      </c>
      <c r="S711" s="1" t="s">
        <v>1723</v>
      </c>
      <c r="T711" s="1" t="s">
        <v>1723</v>
      </c>
      <c r="U711" s="1" t="s">
        <v>1723</v>
      </c>
      <c r="V711" s="1" t="s">
        <v>1723</v>
      </c>
      <c r="W711" s="1" t="s">
        <v>1723</v>
      </c>
      <c r="X711" s="1" t="s">
        <v>1723</v>
      </c>
      <c r="Y711" s="1" t="s">
        <v>404</v>
      </c>
    </row>
    <row r="712" spans="1:25" x14ac:dyDescent="0.35">
      <c r="A712" s="1" t="s">
        <v>2427</v>
      </c>
      <c r="B712" s="37">
        <v>2016</v>
      </c>
      <c r="C712" s="1" t="s">
        <v>287</v>
      </c>
      <c r="D712" s="1" t="s">
        <v>1404</v>
      </c>
      <c r="E712" s="1"/>
      <c r="F712" s="1" t="s">
        <v>1365</v>
      </c>
      <c r="G712" s="1" t="s">
        <v>751</v>
      </c>
      <c r="H712" s="1" t="s">
        <v>749</v>
      </c>
      <c r="I712" s="1" t="s">
        <v>758</v>
      </c>
      <c r="J712" s="1" t="s">
        <v>752</v>
      </c>
      <c r="K712" s="2">
        <v>2015</v>
      </c>
      <c r="L712" s="1" t="s">
        <v>1710</v>
      </c>
      <c r="M712" s="2">
        <v>45000</v>
      </c>
      <c r="N712" s="1">
        <v>22.33</v>
      </c>
      <c r="O712" s="1" t="s">
        <v>286</v>
      </c>
      <c r="P712" s="1" t="s">
        <v>1712</v>
      </c>
      <c r="Q712" s="1" t="s">
        <v>257</v>
      </c>
      <c r="R712" s="1" t="s">
        <v>265</v>
      </c>
      <c r="S712" s="1" t="s">
        <v>1723</v>
      </c>
      <c r="T712" s="1" t="s">
        <v>1723</v>
      </c>
      <c r="U712" s="1" t="s">
        <v>1723</v>
      </c>
      <c r="V712" s="1" t="s">
        <v>1723</v>
      </c>
      <c r="W712" s="1" t="s">
        <v>1723</v>
      </c>
      <c r="X712" s="1" t="s">
        <v>1723</v>
      </c>
      <c r="Y712" s="1" t="s">
        <v>404</v>
      </c>
    </row>
    <row r="713" spans="1:25" x14ac:dyDescent="0.35">
      <c r="A713" s="1" t="s">
        <v>2428</v>
      </c>
      <c r="B713" s="37">
        <v>2015</v>
      </c>
      <c r="C713" s="1" t="s">
        <v>287</v>
      </c>
      <c r="D713" s="1" t="s">
        <v>1405</v>
      </c>
      <c r="E713" s="1" t="s">
        <v>1367</v>
      </c>
      <c r="F713" s="1" t="s">
        <v>1365</v>
      </c>
      <c r="G713" s="1" t="s">
        <v>751</v>
      </c>
      <c r="H713" s="1" t="s">
        <v>749</v>
      </c>
      <c r="I713" s="1" t="s">
        <v>1715</v>
      </c>
      <c r="J713" s="1" t="s">
        <v>752</v>
      </c>
      <c r="K713" s="2">
        <v>1580</v>
      </c>
      <c r="L713" s="1" t="s">
        <v>1710</v>
      </c>
      <c r="M713" s="2">
        <v>27400</v>
      </c>
      <c r="N713" s="1">
        <v>17.34</v>
      </c>
      <c r="O713" s="1" t="s">
        <v>286</v>
      </c>
      <c r="P713" s="1" t="s">
        <v>1712</v>
      </c>
      <c r="Q713" s="1" t="s">
        <v>257</v>
      </c>
      <c r="R713" s="1" t="s">
        <v>265</v>
      </c>
      <c r="S713" s="1" t="s">
        <v>1723</v>
      </c>
      <c r="T713" s="1" t="s">
        <v>1723</v>
      </c>
      <c r="U713" s="1" t="s">
        <v>1723</v>
      </c>
      <c r="V713" s="1" t="s">
        <v>1723</v>
      </c>
      <c r="W713" s="1" t="s">
        <v>1723</v>
      </c>
      <c r="X713" s="1" t="s">
        <v>1723</v>
      </c>
      <c r="Y713" s="1" t="s">
        <v>1368</v>
      </c>
    </row>
    <row r="714" spans="1:25" x14ac:dyDescent="0.35">
      <c r="A714" s="1" t="s">
        <v>2429</v>
      </c>
      <c r="B714" s="37">
        <v>2015</v>
      </c>
      <c r="C714" s="1" t="s">
        <v>287</v>
      </c>
      <c r="D714" s="1" t="s">
        <v>1406</v>
      </c>
      <c r="E714" s="1" t="s">
        <v>1367</v>
      </c>
      <c r="F714" s="1" t="s">
        <v>1365</v>
      </c>
      <c r="G714" s="1" t="s">
        <v>751</v>
      </c>
      <c r="H714" s="1" t="s">
        <v>749</v>
      </c>
      <c r="I714" s="1" t="s">
        <v>1715</v>
      </c>
      <c r="J714" s="1" t="s">
        <v>752</v>
      </c>
      <c r="K714" s="2">
        <v>1680</v>
      </c>
      <c r="L714" s="1" t="s">
        <v>1710</v>
      </c>
      <c r="M714" s="2">
        <v>47200</v>
      </c>
      <c r="N714" s="1">
        <v>28.1</v>
      </c>
      <c r="O714" s="1" t="s">
        <v>286</v>
      </c>
      <c r="P714" s="1" t="s">
        <v>1712</v>
      </c>
      <c r="Q714" s="1" t="s">
        <v>257</v>
      </c>
      <c r="R714" s="1" t="s">
        <v>265</v>
      </c>
      <c r="S714" s="1" t="s">
        <v>1723</v>
      </c>
      <c r="T714" s="1" t="s">
        <v>1723</v>
      </c>
      <c r="U714" s="1" t="s">
        <v>1723</v>
      </c>
      <c r="V714" s="1" t="s">
        <v>1723</v>
      </c>
      <c r="W714" s="1" t="s">
        <v>1723</v>
      </c>
      <c r="X714" s="1" t="s">
        <v>1723</v>
      </c>
      <c r="Y714" s="1" t="s">
        <v>1368</v>
      </c>
    </row>
    <row r="715" spans="1:25" x14ac:dyDescent="0.35">
      <c r="A715" s="1" t="s">
        <v>2430</v>
      </c>
      <c r="B715" s="37">
        <v>2015</v>
      </c>
      <c r="C715" s="1" t="s">
        <v>287</v>
      </c>
      <c r="D715" s="1" t="s">
        <v>1407</v>
      </c>
      <c r="E715" s="1" t="s">
        <v>17</v>
      </c>
      <c r="F715" s="1" t="s">
        <v>1365</v>
      </c>
      <c r="G715" s="1" t="s">
        <v>751</v>
      </c>
      <c r="H715" s="1" t="s">
        <v>749</v>
      </c>
      <c r="I715" s="1" t="s">
        <v>1715</v>
      </c>
      <c r="J715" s="1" t="s">
        <v>752</v>
      </c>
      <c r="K715" s="2">
        <v>2110</v>
      </c>
      <c r="L715" s="1" t="s">
        <v>1710</v>
      </c>
      <c r="M715" s="2">
        <v>43600</v>
      </c>
      <c r="N715" s="1">
        <v>20.66</v>
      </c>
      <c r="O715" s="1" t="s">
        <v>1711</v>
      </c>
      <c r="P715" s="1" t="s">
        <v>1712</v>
      </c>
      <c r="Q715" s="1" t="s">
        <v>257</v>
      </c>
      <c r="R715" s="1" t="s">
        <v>265</v>
      </c>
      <c r="S715" s="1" t="s">
        <v>1723</v>
      </c>
      <c r="T715" s="1" t="s">
        <v>1723</v>
      </c>
      <c r="U715" s="1" t="s">
        <v>1723</v>
      </c>
      <c r="V715" s="1" t="s">
        <v>1723</v>
      </c>
      <c r="W715" s="1" t="s">
        <v>1723</v>
      </c>
      <c r="X715" s="1" t="s">
        <v>1723</v>
      </c>
      <c r="Y715" s="1" t="s">
        <v>1408</v>
      </c>
    </row>
    <row r="716" spans="1:25" x14ac:dyDescent="0.35">
      <c r="A716" s="1" t="s">
        <v>2431</v>
      </c>
      <c r="B716" s="37">
        <v>2015</v>
      </c>
      <c r="C716" s="1" t="s">
        <v>287</v>
      </c>
      <c r="D716" s="1" t="s">
        <v>1409</v>
      </c>
      <c r="E716" s="1" t="s">
        <v>1367</v>
      </c>
      <c r="F716" s="1" t="s">
        <v>1365</v>
      </c>
      <c r="G716" s="1" t="s">
        <v>751</v>
      </c>
      <c r="H716" s="1" t="s">
        <v>749</v>
      </c>
      <c r="I716" s="1" t="s">
        <v>1715</v>
      </c>
      <c r="J716" s="1" t="s">
        <v>752</v>
      </c>
      <c r="K716" s="2">
        <v>2015</v>
      </c>
      <c r="L716" s="1" t="s">
        <v>1710</v>
      </c>
      <c r="M716" s="2">
        <v>54000</v>
      </c>
      <c r="N716" s="1">
        <v>26.8</v>
      </c>
      <c r="O716" s="1" t="s">
        <v>286</v>
      </c>
      <c r="P716" s="1" t="s">
        <v>1712</v>
      </c>
      <c r="Q716" s="1" t="s">
        <v>257</v>
      </c>
      <c r="R716" s="1" t="s">
        <v>265</v>
      </c>
      <c r="S716" s="1" t="s">
        <v>1723</v>
      </c>
      <c r="T716" s="1" t="s">
        <v>1723</v>
      </c>
      <c r="U716" s="1" t="s">
        <v>1723</v>
      </c>
      <c r="V716" s="1" t="s">
        <v>1723</v>
      </c>
      <c r="W716" s="1" t="s">
        <v>1723</v>
      </c>
      <c r="X716" s="1" t="s">
        <v>1723</v>
      </c>
      <c r="Y716" s="1" t="s">
        <v>1368</v>
      </c>
    </row>
    <row r="717" spans="1:25" x14ac:dyDescent="0.35">
      <c r="A717" s="1" t="s">
        <v>2432</v>
      </c>
      <c r="B717" s="37">
        <v>2015</v>
      </c>
      <c r="C717" s="1" t="s">
        <v>287</v>
      </c>
      <c r="D717" s="1" t="s">
        <v>1410</v>
      </c>
      <c r="E717" s="1" t="s">
        <v>1367</v>
      </c>
      <c r="F717" s="1" t="s">
        <v>1365</v>
      </c>
      <c r="G717" s="1" t="s">
        <v>751</v>
      </c>
      <c r="H717" s="1" t="s">
        <v>749</v>
      </c>
      <c r="I717" s="1" t="s">
        <v>1715</v>
      </c>
      <c r="J717" s="1" t="s">
        <v>752</v>
      </c>
      <c r="K717" s="2">
        <v>1725</v>
      </c>
      <c r="L717" s="1" t="s">
        <v>1710</v>
      </c>
      <c r="M717" s="2">
        <v>22600</v>
      </c>
      <c r="N717" s="1">
        <v>13.1</v>
      </c>
      <c r="O717" s="1" t="s">
        <v>286</v>
      </c>
      <c r="P717" s="1" t="s">
        <v>1712</v>
      </c>
      <c r="Q717" s="1" t="s">
        <v>257</v>
      </c>
      <c r="R717" s="1" t="s">
        <v>265</v>
      </c>
      <c r="S717" s="1" t="s">
        <v>1723</v>
      </c>
      <c r="T717" s="1" t="s">
        <v>1723</v>
      </c>
      <c r="U717" s="1" t="s">
        <v>1723</v>
      </c>
      <c r="V717" s="1" t="s">
        <v>1723</v>
      </c>
      <c r="W717" s="1" t="s">
        <v>1723</v>
      </c>
      <c r="X717" s="1" t="s">
        <v>1723</v>
      </c>
      <c r="Y717" s="1" t="s">
        <v>1368</v>
      </c>
    </row>
    <row r="718" spans="1:25" x14ac:dyDescent="0.35">
      <c r="A718" s="1" t="s">
        <v>2433</v>
      </c>
      <c r="B718" s="37">
        <v>2015</v>
      </c>
      <c r="C718" s="1" t="s">
        <v>287</v>
      </c>
      <c r="D718" s="1" t="s">
        <v>1411</v>
      </c>
      <c r="E718" s="1" t="s">
        <v>1367</v>
      </c>
      <c r="F718" s="1" t="s">
        <v>1365</v>
      </c>
      <c r="G718" s="1" t="s">
        <v>751</v>
      </c>
      <c r="H718" s="1" t="s">
        <v>749</v>
      </c>
      <c r="I718" s="1" t="s">
        <v>1715</v>
      </c>
      <c r="J718" s="1" t="s">
        <v>752</v>
      </c>
      <c r="K718" s="2">
        <v>1490</v>
      </c>
      <c r="L718" s="1" t="s">
        <v>1710</v>
      </c>
      <c r="M718" s="2">
        <v>30000</v>
      </c>
      <c r="N718" s="1">
        <v>20.13</v>
      </c>
      <c r="O718" s="1" t="s">
        <v>286</v>
      </c>
      <c r="P718" s="1" t="s">
        <v>1712</v>
      </c>
      <c r="Q718" s="1" t="s">
        <v>257</v>
      </c>
      <c r="R718" s="1" t="s">
        <v>265</v>
      </c>
      <c r="S718" s="1" t="s">
        <v>1723</v>
      </c>
      <c r="T718" s="1" t="s">
        <v>1723</v>
      </c>
      <c r="U718" s="1" t="s">
        <v>1723</v>
      </c>
      <c r="V718" s="1" t="s">
        <v>1723</v>
      </c>
      <c r="W718" s="1" t="s">
        <v>1723</v>
      </c>
      <c r="X718" s="1" t="s">
        <v>1723</v>
      </c>
      <c r="Y718" s="1" t="s">
        <v>1368</v>
      </c>
    </row>
    <row r="719" spans="1:25" x14ac:dyDescent="0.35">
      <c r="A719" s="1" t="s">
        <v>2434</v>
      </c>
      <c r="B719" s="37">
        <v>2013</v>
      </c>
      <c r="C719" s="1" t="s">
        <v>266</v>
      </c>
      <c r="D719" s="1" t="s">
        <v>1413</v>
      </c>
      <c r="E719" s="1" t="s">
        <v>276</v>
      </c>
      <c r="F719" s="1" t="s">
        <v>1412</v>
      </c>
      <c r="G719" s="1" t="s">
        <v>297</v>
      </c>
      <c r="H719" s="1" t="s">
        <v>259</v>
      </c>
      <c r="I719" s="1" t="s">
        <v>260</v>
      </c>
      <c r="J719" s="1" t="s">
        <v>262</v>
      </c>
      <c r="K719" s="2">
        <v>1</v>
      </c>
      <c r="L719" s="1" t="s">
        <v>1722</v>
      </c>
      <c r="M719" s="2">
        <v>1.5309999999999999</v>
      </c>
      <c r="N719" s="1">
        <v>1.53</v>
      </c>
      <c r="O719" s="1" t="s">
        <v>305</v>
      </c>
      <c r="P719" s="1" t="s">
        <v>1712</v>
      </c>
      <c r="Q719" s="1" t="s">
        <v>257</v>
      </c>
      <c r="R719" s="1" t="s">
        <v>265</v>
      </c>
      <c r="S719" s="1" t="s">
        <v>287</v>
      </c>
      <c r="T719" s="5">
        <v>0.65190000000000003</v>
      </c>
      <c r="U719" s="5">
        <v>0.113</v>
      </c>
      <c r="V719" s="5">
        <v>0.2351</v>
      </c>
      <c r="W719" s="5">
        <v>9.9900000000000003E-2</v>
      </c>
      <c r="X719" s="5">
        <v>2.35E-2</v>
      </c>
      <c r="Y719" s="1" t="s">
        <v>404</v>
      </c>
    </row>
    <row r="720" spans="1:25" x14ac:dyDescent="0.35">
      <c r="A720" s="1" t="s">
        <v>2435</v>
      </c>
      <c r="B720" s="37">
        <v>2013</v>
      </c>
      <c r="C720" s="1" t="s">
        <v>266</v>
      </c>
      <c r="D720" s="1" t="s">
        <v>1414</v>
      </c>
      <c r="E720" s="1" t="s">
        <v>276</v>
      </c>
      <c r="F720" s="1" t="s">
        <v>1412</v>
      </c>
      <c r="G720" s="1" t="s">
        <v>297</v>
      </c>
      <c r="H720" s="1" t="s">
        <v>259</v>
      </c>
      <c r="I720" s="1" t="s">
        <v>260</v>
      </c>
      <c r="J720" s="1" t="s">
        <v>262</v>
      </c>
      <c r="K720" s="2">
        <v>1</v>
      </c>
      <c r="L720" s="1" t="s">
        <v>1722</v>
      </c>
      <c r="M720" s="2">
        <v>1.2969999999999999</v>
      </c>
      <c r="N720" s="1">
        <v>1.3</v>
      </c>
      <c r="O720" s="1" t="s">
        <v>305</v>
      </c>
      <c r="P720" s="1" t="s">
        <v>1712</v>
      </c>
      <c r="Q720" s="1" t="s">
        <v>257</v>
      </c>
      <c r="R720" s="1" t="s">
        <v>265</v>
      </c>
      <c r="S720" s="1" t="s">
        <v>287</v>
      </c>
      <c r="T720" s="5">
        <v>0.63449999999999995</v>
      </c>
      <c r="U720" s="5">
        <v>9.0999999999999998E-2</v>
      </c>
      <c r="V720" s="5">
        <v>0.27450000000000002</v>
      </c>
      <c r="W720" s="5">
        <v>0.1203</v>
      </c>
      <c r="X720" s="5">
        <v>8.7099999999999997E-2</v>
      </c>
      <c r="Y720" s="1" t="s">
        <v>404</v>
      </c>
    </row>
    <row r="721" spans="1:25" x14ac:dyDescent="0.35">
      <c r="A721" s="1" t="s">
        <v>2436</v>
      </c>
      <c r="B721" s="37">
        <v>2013</v>
      </c>
      <c r="C721" s="1" t="s">
        <v>266</v>
      </c>
      <c r="D721" s="1" t="s">
        <v>1415</v>
      </c>
      <c r="E721" s="1" t="s">
        <v>276</v>
      </c>
      <c r="F721" s="1" t="s">
        <v>1412</v>
      </c>
      <c r="G721" s="1" t="s">
        <v>297</v>
      </c>
      <c r="H721" s="1" t="s">
        <v>259</v>
      </c>
      <c r="I721" s="1" t="s">
        <v>260</v>
      </c>
      <c r="J721" s="1" t="s">
        <v>262</v>
      </c>
      <c r="K721" s="2">
        <v>1</v>
      </c>
      <c r="L721" s="1" t="s">
        <v>1710</v>
      </c>
      <c r="M721" s="2">
        <v>0.17399999999999999</v>
      </c>
      <c r="N721" s="1">
        <v>0.17</v>
      </c>
      <c r="O721" s="1" t="s">
        <v>305</v>
      </c>
      <c r="P721" s="1" t="s">
        <v>1712</v>
      </c>
      <c r="Q721" s="1" t="s">
        <v>257</v>
      </c>
      <c r="R721" s="1" t="s">
        <v>265</v>
      </c>
      <c r="S721" s="1" t="s">
        <v>287</v>
      </c>
      <c r="T721" s="5">
        <v>0.35630000000000001</v>
      </c>
      <c r="U721" s="5">
        <v>0.1724</v>
      </c>
      <c r="V721" s="5">
        <v>0.4713</v>
      </c>
      <c r="W721" s="5">
        <v>0.29310000000000003</v>
      </c>
      <c r="X721" s="5">
        <v>0</v>
      </c>
      <c r="Y721" s="1" t="s">
        <v>715</v>
      </c>
    </row>
    <row r="722" spans="1:25" x14ac:dyDescent="0.35">
      <c r="A722" s="1" t="s">
        <v>2437</v>
      </c>
      <c r="B722" s="37">
        <v>2015</v>
      </c>
      <c r="C722" s="1" t="s">
        <v>266</v>
      </c>
      <c r="D722" s="1" t="s">
        <v>1416</v>
      </c>
      <c r="E722" s="1" t="s">
        <v>1417</v>
      </c>
      <c r="F722" s="1" t="s">
        <v>1412</v>
      </c>
      <c r="G722" s="1" t="s">
        <v>297</v>
      </c>
      <c r="H722" s="1" t="s">
        <v>268</v>
      </c>
      <c r="I722" s="1" t="s">
        <v>1715</v>
      </c>
      <c r="J722" s="1" t="s">
        <v>262</v>
      </c>
      <c r="K722" s="2">
        <v>1</v>
      </c>
      <c r="L722" s="1" t="s">
        <v>1710</v>
      </c>
      <c r="M722" s="2">
        <v>0.14499999999999999</v>
      </c>
      <c r="N722" s="1">
        <v>0.15</v>
      </c>
      <c r="O722" s="1" t="s">
        <v>305</v>
      </c>
      <c r="P722" s="5">
        <v>-0.04</v>
      </c>
      <c r="Q722" s="1" t="s">
        <v>2710</v>
      </c>
      <c r="R722" s="1" t="s">
        <v>355</v>
      </c>
      <c r="S722" s="1" t="s">
        <v>287</v>
      </c>
      <c r="T722" s="5">
        <v>0.3624</v>
      </c>
      <c r="U722" s="5">
        <v>0.1978</v>
      </c>
      <c r="V722" s="5">
        <v>0.43980000000000002</v>
      </c>
      <c r="W722" s="5">
        <v>0.15079999999999999</v>
      </c>
      <c r="X722" s="5">
        <v>7.7499999999999999E-2</v>
      </c>
      <c r="Y722" s="1" t="s">
        <v>404</v>
      </c>
    </row>
    <row r="723" spans="1:25" x14ac:dyDescent="0.35">
      <c r="A723" s="1" t="s">
        <v>2438</v>
      </c>
      <c r="B723" s="37">
        <v>2015</v>
      </c>
      <c r="C723" s="1" t="s">
        <v>266</v>
      </c>
      <c r="D723" s="1" t="s">
        <v>1418</v>
      </c>
      <c r="E723" s="1" t="s">
        <v>1419</v>
      </c>
      <c r="F723" s="1" t="s">
        <v>1412</v>
      </c>
      <c r="G723" s="1" t="s">
        <v>297</v>
      </c>
      <c r="H723" s="1" t="s">
        <v>268</v>
      </c>
      <c r="I723" s="1" t="s">
        <v>1715</v>
      </c>
      <c r="J723" s="1" t="s">
        <v>262</v>
      </c>
      <c r="K723" s="2">
        <v>1</v>
      </c>
      <c r="L723" s="1" t="s">
        <v>1722</v>
      </c>
      <c r="M723" s="2">
        <v>2.2789999999999999</v>
      </c>
      <c r="N723" s="1">
        <v>2.2799999999999998</v>
      </c>
      <c r="O723" s="1" t="s">
        <v>1711</v>
      </c>
      <c r="P723" s="1" t="s">
        <v>1712</v>
      </c>
      <c r="Q723" s="1" t="s">
        <v>257</v>
      </c>
      <c r="R723" s="1" t="s">
        <v>277</v>
      </c>
      <c r="S723" s="1" t="s">
        <v>287</v>
      </c>
      <c r="T723" s="5">
        <v>0.78259999999999996</v>
      </c>
      <c r="U723" s="5">
        <v>5.4800000000000001E-2</v>
      </c>
      <c r="V723" s="5">
        <v>0.16259999999999999</v>
      </c>
      <c r="W723" s="5">
        <v>0.13569999999999999</v>
      </c>
      <c r="X723" s="5">
        <v>2.3900000000000001E-2</v>
      </c>
      <c r="Y723" s="1" t="s">
        <v>404</v>
      </c>
    </row>
    <row r="724" spans="1:25" x14ac:dyDescent="0.35">
      <c r="A724" s="1" t="s">
        <v>2439</v>
      </c>
      <c r="B724" s="37">
        <v>2015</v>
      </c>
      <c r="C724" s="1" t="s">
        <v>266</v>
      </c>
      <c r="D724" s="1" t="s">
        <v>1420</v>
      </c>
      <c r="E724" s="1" t="s">
        <v>1421</v>
      </c>
      <c r="F724" s="1" t="s">
        <v>1412</v>
      </c>
      <c r="G724" s="1" t="s">
        <v>297</v>
      </c>
      <c r="H724" s="1" t="s">
        <v>268</v>
      </c>
      <c r="I724" s="1" t="s">
        <v>1715</v>
      </c>
      <c r="J724" s="1" t="s">
        <v>262</v>
      </c>
      <c r="K724" s="2">
        <v>1</v>
      </c>
      <c r="L724" s="1" t="s">
        <v>1722</v>
      </c>
      <c r="M724" s="2">
        <v>1.26</v>
      </c>
      <c r="N724" s="1">
        <v>1.26</v>
      </c>
      <c r="O724" s="1" t="s">
        <v>1711</v>
      </c>
      <c r="P724" s="1" t="s">
        <v>1712</v>
      </c>
      <c r="Q724" s="1" t="s">
        <v>257</v>
      </c>
      <c r="R724" s="1" t="s">
        <v>277</v>
      </c>
      <c r="S724" s="1" t="s">
        <v>287</v>
      </c>
      <c r="T724" s="5">
        <v>0.78779999999999994</v>
      </c>
      <c r="U724" s="5">
        <v>4.9099999999999998E-2</v>
      </c>
      <c r="V724" s="5">
        <v>0.16309999999999999</v>
      </c>
      <c r="W724" s="5">
        <v>5.0999999999999997E-2</v>
      </c>
      <c r="X724" s="5">
        <v>6.2899999999999998E-2</v>
      </c>
      <c r="Y724" s="1" t="s">
        <v>404</v>
      </c>
    </row>
    <row r="725" spans="1:25" x14ac:dyDescent="0.35">
      <c r="A725" s="1" t="s">
        <v>2440</v>
      </c>
      <c r="B725" s="37">
        <v>2015</v>
      </c>
      <c r="C725" s="1" t="s">
        <v>266</v>
      </c>
      <c r="D725" s="1" t="s">
        <v>1422</v>
      </c>
      <c r="E725" s="1" t="s">
        <v>1423</v>
      </c>
      <c r="F725" s="1" t="s">
        <v>1412</v>
      </c>
      <c r="G725" s="1" t="s">
        <v>297</v>
      </c>
      <c r="H725" s="1" t="s">
        <v>268</v>
      </c>
      <c r="I725" s="1" t="s">
        <v>1715</v>
      </c>
      <c r="J725" s="1" t="s">
        <v>262</v>
      </c>
      <c r="K725" s="2">
        <v>1</v>
      </c>
      <c r="L725" s="1" t="s">
        <v>1722</v>
      </c>
      <c r="M725" s="2">
        <v>2.2530000000000001</v>
      </c>
      <c r="N725" s="1">
        <v>2.25</v>
      </c>
      <c r="O725" s="1" t="s">
        <v>1711</v>
      </c>
      <c r="P725" s="1" t="s">
        <v>1712</v>
      </c>
      <c r="Q725" s="1" t="s">
        <v>257</v>
      </c>
      <c r="R725" s="1" t="s">
        <v>277</v>
      </c>
      <c r="S725" s="1" t="s">
        <v>287</v>
      </c>
      <c r="T725" s="5">
        <v>0.74780000000000002</v>
      </c>
      <c r="U725" s="5">
        <v>7.3099999999999998E-2</v>
      </c>
      <c r="V725" s="5">
        <v>0.17910000000000001</v>
      </c>
      <c r="W725" s="5">
        <v>7.2400000000000006E-2</v>
      </c>
      <c r="X725" s="5">
        <v>4.9399999999999999E-2</v>
      </c>
      <c r="Y725" s="1" t="s">
        <v>404</v>
      </c>
    </row>
    <row r="726" spans="1:25" x14ac:dyDescent="0.35">
      <c r="A726" s="1" t="s">
        <v>2441</v>
      </c>
      <c r="B726" s="37">
        <v>2016</v>
      </c>
      <c r="C726" s="1" t="s">
        <v>287</v>
      </c>
      <c r="D726" s="1" t="s">
        <v>1425</v>
      </c>
      <c r="E726" s="1" t="s">
        <v>1426</v>
      </c>
      <c r="F726" s="1" t="s">
        <v>1424</v>
      </c>
      <c r="G726" s="1" t="s">
        <v>297</v>
      </c>
      <c r="H726" s="1" t="s">
        <v>291</v>
      </c>
      <c r="I726" s="1" t="s">
        <v>292</v>
      </c>
      <c r="J726" s="1" t="s">
        <v>292</v>
      </c>
      <c r="K726" s="2">
        <v>1.78571428571429</v>
      </c>
      <c r="L726" s="1" t="s">
        <v>1722</v>
      </c>
      <c r="M726" s="2">
        <v>0.56699999999999995</v>
      </c>
      <c r="N726" s="1">
        <v>0.32</v>
      </c>
      <c r="O726" s="1" t="s">
        <v>1711</v>
      </c>
      <c r="P726" s="5">
        <v>-6.9000000000000006E-2</v>
      </c>
      <c r="Q726" s="1" t="s">
        <v>1427</v>
      </c>
      <c r="R726" s="1" t="s">
        <v>355</v>
      </c>
      <c r="S726" s="1" t="s">
        <v>1723</v>
      </c>
      <c r="T726" s="1" t="s">
        <v>1723</v>
      </c>
      <c r="U726" s="1" t="s">
        <v>1723</v>
      </c>
      <c r="V726" s="1" t="s">
        <v>1723</v>
      </c>
      <c r="W726" s="1" t="s">
        <v>1723</v>
      </c>
      <c r="X726" s="1" t="s">
        <v>1723</v>
      </c>
      <c r="Y726" s="1" t="s">
        <v>1428</v>
      </c>
    </row>
    <row r="727" spans="1:25" x14ac:dyDescent="0.35">
      <c r="A727" s="1" t="s">
        <v>2442</v>
      </c>
      <c r="B727" s="37">
        <v>2016</v>
      </c>
      <c r="C727" s="1" t="s">
        <v>287</v>
      </c>
      <c r="D727" s="1" t="s">
        <v>1429</v>
      </c>
      <c r="E727" s="1" t="s">
        <v>1430</v>
      </c>
      <c r="F727" s="1" t="s">
        <v>1424</v>
      </c>
      <c r="G727" s="1" t="s">
        <v>297</v>
      </c>
      <c r="H727" s="1" t="s">
        <v>291</v>
      </c>
      <c r="I727" s="1" t="s">
        <v>292</v>
      </c>
      <c r="J727" s="1" t="s">
        <v>292</v>
      </c>
      <c r="K727" s="2">
        <v>1.25</v>
      </c>
      <c r="L727" s="1" t="s">
        <v>1722</v>
      </c>
      <c r="M727" s="2">
        <v>0.501</v>
      </c>
      <c r="N727" s="1">
        <v>0.4</v>
      </c>
      <c r="O727" s="1" t="s">
        <v>1711</v>
      </c>
      <c r="P727" s="5">
        <v>-1.18E-2</v>
      </c>
      <c r="Q727" s="1" t="s">
        <v>1431</v>
      </c>
      <c r="R727" s="1" t="s">
        <v>355</v>
      </c>
      <c r="S727" s="1" t="s">
        <v>1723</v>
      </c>
      <c r="T727" s="1" t="s">
        <v>1723</v>
      </c>
      <c r="U727" s="1" t="s">
        <v>1723</v>
      </c>
      <c r="V727" s="1" t="s">
        <v>1723</v>
      </c>
      <c r="W727" s="1" t="s">
        <v>1723</v>
      </c>
      <c r="X727" s="1" t="s">
        <v>1723</v>
      </c>
      <c r="Y727" s="1" t="s">
        <v>1428</v>
      </c>
    </row>
    <row r="728" spans="1:25" x14ac:dyDescent="0.35">
      <c r="A728" s="1" t="s">
        <v>2443</v>
      </c>
      <c r="B728" s="37">
        <v>2014</v>
      </c>
      <c r="C728" s="1" t="s">
        <v>287</v>
      </c>
      <c r="D728" s="1" t="s">
        <v>1433</v>
      </c>
      <c r="E728" s="1" t="s">
        <v>1433</v>
      </c>
      <c r="F728" s="1" t="s">
        <v>1432</v>
      </c>
      <c r="G728" s="1" t="s">
        <v>395</v>
      </c>
      <c r="H728" s="1" t="s">
        <v>280</v>
      </c>
      <c r="I728" s="1" t="s">
        <v>318</v>
      </c>
      <c r="J728" s="1" t="s">
        <v>283</v>
      </c>
      <c r="K728" s="2">
        <v>0.44500000000000001</v>
      </c>
      <c r="L728" s="1" t="s">
        <v>1710</v>
      </c>
      <c r="M728" s="2">
        <v>10.41</v>
      </c>
      <c r="N728" s="1">
        <v>23.39</v>
      </c>
      <c r="O728" s="1" t="s">
        <v>305</v>
      </c>
      <c r="P728" s="1" t="s">
        <v>1712</v>
      </c>
      <c r="Q728" s="1" t="s">
        <v>257</v>
      </c>
      <c r="R728" s="1" t="s">
        <v>277</v>
      </c>
      <c r="S728" s="1" t="s">
        <v>1723</v>
      </c>
      <c r="T728" s="1" t="s">
        <v>1723</v>
      </c>
      <c r="U728" s="1" t="s">
        <v>1723</v>
      </c>
      <c r="V728" s="1" t="s">
        <v>1723</v>
      </c>
      <c r="W728" s="1" t="s">
        <v>1723</v>
      </c>
      <c r="X728" s="1" t="s">
        <v>1723</v>
      </c>
      <c r="Y728" s="1" t="s">
        <v>404</v>
      </c>
    </row>
    <row r="729" spans="1:25" x14ac:dyDescent="0.35">
      <c r="A729" s="1" t="s">
        <v>2444</v>
      </c>
      <c r="B729" s="37">
        <v>2015</v>
      </c>
      <c r="C729" s="1" t="s">
        <v>287</v>
      </c>
      <c r="D729" s="1" t="s">
        <v>1434</v>
      </c>
      <c r="E729" s="1" t="s">
        <v>1435</v>
      </c>
      <c r="F729" s="1" t="s">
        <v>1432</v>
      </c>
      <c r="G729" s="1" t="s">
        <v>395</v>
      </c>
      <c r="H729" s="1" t="s">
        <v>280</v>
      </c>
      <c r="I729" s="1" t="s">
        <v>1715</v>
      </c>
      <c r="J729" s="1" t="s">
        <v>283</v>
      </c>
      <c r="K729" s="2">
        <v>0.158</v>
      </c>
      <c r="L729" s="1" t="s">
        <v>1710</v>
      </c>
      <c r="M729" s="2">
        <v>0.89</v>
      </c>
      <c r="N729" s="1">
        <v>5.63</v>
      </c>
      <c r="O729" s="1" t="s">
        <v>305</v>
      </c>
      <c r="P729" s="5">
        <v>0.05</v>
      </c>
      <c r="Q729" s="1" t="s">
        <v>1436</v>
      </c>
      <c r="R729" s="1" t="s">
        <v>580</v>
      </c>
      <c r="S729" s="1" t="s">
        <v>1723</v>
      </c>
      <c r="T729" s="1" t="s">
        <v>1723</v>
      </c>
      <c r="U729" s="1" t="s">
        <v>1723</v>
      </c>
      <c r="V729" s="1" t="s">
        <v>1723</v>
      </c>
      <c r="W729" s="1" t="s">
        <v>1723</v>
      </c>
      <c r="X729" s="1" t="s">
        <v>1723</v>
      </c>
      <c r="Y729" s="1" t="s">
        <v>404</v>
      </c>
    </row>
    <row r="730" spans="1:25" x14ac:dyDescent="0.35">
      <c r="A730" s="1" t="s">
        <v>2445</v>
      </c>
      <c r="B730" s="37">
        <v>2016</v>
      </c>
      <c r="C730" s="1" t="s">
        <v>266</v>
      </c>
      <c r="D730" s="1" t="s">
        <v>1438</v>
      </c>
      <c r="E730" s="1" t="s">
        <v>1439</v>
      </c>
      <c r="F730" s="1" t="s">
        <v>1437</v>
      </c>
      <c r="G730" s="1" t="s">
        <v>395</v>
      </c>
      <c r="H730" s="1" t="s">
        <v>280</v>
      </c>
      <c r="I730" s="1" t="s">
        <v>281</v>
      </c>
      <c r="J730" s="1" t="s">
        <v>283</v>
      </c>
      <c r="K730" s="2">
        <v>0.26</v>
      </c>
      <c r="L730" s="1" t="s">
        <v>1710</v>
      </c>
      <c r="M730" s="2">
        <v>1.86</v>
      </c>
      <c r="N730" s="1">
        <v>7.15</v>
      </c>
      <c r="O730" s="1" t="s">
        <v>305</v>
      </c>
      <c r="P730" s="1" t="s">
        <v>1712</v>
      </c>
      <c r="Q730" s="1" t="s">
        <v>257</v>
      </c>
      <c r="R730" s="1" t="s">
        <v>265</v>
      </c>
      <c r="S730" s="1" t="s">
        <v>287</v>
      </c>
      <c r="T730" s="5">
        <v>0.84089999999999998</v>
      </c>
      <c r="U730" s="5">
        <v>0.15909999999999999</v>
      </c>
      <c r="V730" s="5">
        <v>0</v>
      </c>
      <c r="W730" s="1" t="s">
        <v>1717</v>
      </c>
      <c r="X730" s="1" t="s">
        <v>1713</v>
      </c>
      <c r="Y730" s="1" t="s">
        <v>404</v>
      </c>
    </row>
    <row r="731" spans="1:25" x14ac:dyDescent="0.35">
      <c r="A731" s="1" t="s">
        <v>2446</v>
      </c>
      <c r="B731" s="37">
        <v>2016</v>
      </c>
      <c r="C731" s="1" t="s">
        <v>266</v>
      </c>
      <c r="D731" s="1" t="s">
        <v>1440</v>
      </c>
      <c r="E731" s="1" t="s">
        <v>1441</v>
      </c>
      <c r="F731" s="1" t="s">
        <v>1437</v>
      </c>
      <c r="G731" s="1" t="s">
        <v>395</v>
      </c>
      <c r="H731" s="1" t="s">
        <v>280</v>
      </c>
      <c r="I731" s="1" t="s">
        <v>281</v>
      </c>
      <c r="J731" s="1" t="s">
        <v>283</v>
      </c>
      <c r="K731" s="2">
        <v>0.36299999999999999</v>
      </c>
      <c r="L731" s="1" t="s">
        <v>1710</v>
      </c>
      <c r="M731" s="2">
        <v>7.9</v>
      </c>
      <c r="N731" s="1">
        <v>21.76</v>
      </c>
      <c r="O731" s="1" t="s">
        <v>305</v>
      </c>
      <c r="P731" s="1" t="s">
        <v>1712</v>
      </c>
      <c r="Q731" s="1" t="s">
        <v>257</v>
      </c>
      <c r="R731" s="1" t="s">
        <v>265</v>
      </c>
      <c r="S731" s="1" t="s">
        <v>287</v>
      </c>
      <c r="T731" s="5">
        <v>0.96840000000000004</v>
      </c>
      <c r="U731" s="5">
        <v>3.1600000000000003E-2</v>
      </c>
      <c r="V731" s="5">
        <v>0</v>
      </c>
      <c r="W731" s="1" t="s">
        <v>1717</v>
      </c>
      <c r="X731" s="1" t="s">
        <v>1713</v>
      </c>
      <c r="Y731" s="1" t="s">
        <v>404</v>
      </c>
    </row>
    <row r="732" spans="1:25" x14ac:dyDescent="0.35">
      <c r="A732" s="1" t="s">
        <v>2447</v>
      </c>
      <c r="B732" s="37">
        <v>2016</v>
      </c>
      <c r="C732" s="1" t="s">
        <v>266</v>
      </c>
      <c r="D732" s="1" t="s">
        <v>1442</v>
      </c>
      <c r="E732" s="1" t="s">
        <v>1443</v>
      </c>
      <c r="F732" s="1" t="s">
        <v>1437</v>
      </c>
      <c r="G732" s="1" t="s">
        <v>395</v>
      </c>
      <c r="H732" s="1" t="s">
        <v>280</v>
      </c>
      <c r="I732" s="1" t="s">
        <v>281</v>
      </c>
      <c r="J732" s="1" t="s">
        <v>283</v>
      </c>
      <c r="K732" s="2">
        <v>81.918781999999993</v>
      </c>
      <c r="L732" s="1" t="s">
        <v>1710</v>
      </c>
      <c r="M732" s="2">
        <v>686.42</v>
      </c>
      <c r="N732" s="1">
        <v>8.3800000000000008</v>
      </c>
      <c r="O732" s="1" t="s">
        <v>305</v>
      </c>
      <c r="P732" s="1" t="s">
        <v>1712</v>
      </c>
      <c r="Q732" s="1" t="s">
        <v>257</v>
      </c>
      <c r="R732" s="1" t="s">
        <v>265</v>
      </c>
      <c r="S732" s="1" t="s">
        <v>287</v>
      </c>
      <c r="T732" s="5">
        <v>0.95140000000000002</v>
      </c>
      <c r="U732" s="5">
        <v>4.8599999999999997E-2</v>
      </c>
      <c r="V732" s="5">
        <v>0</v>
      </c>
      <c r="W732" s="1" t="s">
        <v>1717</v>
      </c>
      <c r="X732" s="1" t="s">
        <v>1713</v>
      </c>
      <c r="Y732" s="1" t="s">
        <v>404</v>
      </c>
    </row>
    <row r="733" spans="1:25" x14ac:dyDescent="0.35">
      <c r="A733" s="1" t="s">
        <v>2448</v>
      </c>
      <c r="B733" s="37">
        <v>2016</v>
      </c>
      <c r="C733" s="1" t="s">
        <v>266</v>
      </c>
      <c r="D733" s="1" t="s">
        <v>1444</v>
      </c>
      <c r="E733" s="1" t="s">
        <v>1445</v>
      </c>
      <c r="F733" s="1" t="s">
        <v>1437</v>
      </c>
      <c r="G733" s="1" t="s">
        <v>395</v>
      </c>
      <c r="H733" s="1" t="s">
        <v>280</v>
      </c>
      <c r="I733" s="1" t="s">
        <v>281</v>
      </c>
      <c r="J733" s="1" t="s">
        <v>283</v>
      </c>
      <c r="K733" s="2">
        <v>4.0999999999999996</v>
      </c>
      <c r="L733" s="1" t="s">
        <v>1710</v>
      </c>
      <c r="M733" s="2">
        <v>69.436999999999998</v>
      </c>
      <c r="N733" s="1">
        <v>16.940000000000001</v>
      </c>
      <c r="O733" s="1" t="s">
        <v>286</v>
      </c>
      <c r="P733" s="1" t="s">
        <v>1712</v>
      </c>
      <c r="Q733" s="1" t="s">
        <v>257</v>
      </c>
      <c r="R733" s="1" t="s">
        <v>265</v>
      </c>
      <c r="S733" s="1" t="s">
        <v>287</v>
      </c>
      <c r="T733" s="5">
        <v>5.4899999999999997E-2</v>
      </c>
      <c r="U733" s="5">
        <v>0.94510000000000005</v>
      </c>
      <c r="V733" s="5">
        <v>0</v>
      </c>
      <c r="W733" s="1" t="s">
        <v>1717</v>
      </c>
      <c r="X733" s="1" t="s">
        <v>1713</v>
      </c>
      <c r="Y733" s="1" t="s">
        <v>404</v>
      </c>
    </row>
    <row r="734" spans="1:25" x14ac:dyDescent="0.35">
      <c r="A734" s="1" t="s">
        <v>2449</v>
      </c>
      <c r="B734" s="37">
        <v>2015</v>
      </c>
      <c r="C734" s="1" t="s">
        <v>266</v>
      </c>
      <c r="D734" s="1" t="s">
        <v>1448</v>
      </c>
      <c r="E734" s="1" t="s">
        <v>1449</v>
      </c>
      <c r="F734" s="1" t="s">
        <v>1446</v>
      </c>
      <c r="G734" s="1" t="s">
        <v>261</v>
      </c>
      <c r="H734" s="1" t="s">
        <v>280</v>
      </c>
      <c r="I734" s="1" t="s">
        <v>1715</v>
      </c>
      <c r="J734" s="1" t="s">
        <v>283</v>
      </c>
      <c r="K734" s="2">
        <v>2.12</v>
      </c>
      <c r="L734" s="1" t="s">
        <v>1710</v>
      </c>
      <c r="M734" s="2">
        <v>348</v>
      </c>
      <c r="N734" s="1">
        <v>164.15</v>
      </c>
      <c r="O734" s="1" t="s">
        <v>1711</v>
      </c>
      <c r="P734" s="1" t="s">
        <v>1712</v>
      </c>
      <c r="Q734" s="1" t="s">
        <v>257</v>
      </c>
      <c r="R734" s="1" t="s">
        <v>265</v>
      </c>
      <c r="S734" s="1" t="s">
        <v>266</v>
      </c>
      <c r="T734" s="5">
        <v>0.4889</v>
      </c>
      <c r="U734" s="5">
        <v>0.18640000000000001</v>
      </c>
      <c r="V734" s="5">
        <v>0.32469999999999999</v>
      </c>
      <c r="W734" s="5">
        <v>9.4799999999999995E-2</v>
      </c>
      <c r="X734" s="5">
        <v>2.8999999999999998E-3</v>
      </c>
      <c r="Y734" s="1" t="s">
        <v>404</v>
      </c>
    </row>
    <row r="735" spans="1:25" x14ac:dyDescent="0.35">
      <c r="A735" s="1" t="s">
        <v>2450</v>
      </c>
      <c r="B735" s="37">
        <v>2015</v>
      </c>
      <c r="C735" s="1" t="s">
        <v>266</v>
      </c>
      <c r="D735" s="1" t="s">
        <v>1450</v>
      </c>
      <c r="E735" s="1" t="s">
        <v>1451</v>
      </c>
      <c r="F735" s="1" t="s">
        <v>1446</v>
      </c>
      <c r="G735" s="1" t="s">
        <v>261</v>
      </c>
      <c r="H735" s="1" t="s">
        <v>280</v>
      </c>
      <c r="I735" s="1" t="s">
        <v>1715</v>
      </c>
      <c r="J735" s="1" t="s">
        <v>283</v>
      </c>
      <c r="K735" s="2">
        <v>2.56</v>
      </c>
      <c r="L735" s="1" t="s">
        <v>1710</v>
      </c>
      <c r="M735" s="2">
        <v>408</v>
      </c>
      <c r="N735" s="1">
        <v>159.38</v>
      </c>
      <c r="O735" s="1" t="s">
        <v>1711</v>
      </c>
      <c r="P735" s="1" t="s">
        <v>1712</v>
      </c>
      <c r="Q735" s="1" t="s">
        <v>257</v>
      </c>
      <c r="R735" s="1" t="s">
        <v>265</v>
      </c>
      <c r="S735" s="1" t="s">
        <v>266</v>
      </c>
      <c r="T735" s="5">
        <v>0.45950000000000002</v>
      </c>
      <c r="U735" s="5">
        <v>0.17530000000000001</v>
      </c>
      <c r="V735" s="5">
        <v>0.36520000000000002</v>
      </c>
      <c r="W735" s="5">
        <v>9.3100000000000002E-2</v>
      </c>
      <c r="X735" s="5">
        <v>2.5000000000000001E-3</v>
      </c>
      <c r="Y735" s="1" t="s">
        <v>404</v>
      </c>
    </row>
    <row r="736" spans="1:25" x14ac:dyDescent="0.35">
      <c r="A736" s="1" t="s">
        <v>2451</v>
      </c>
      <c r="B736" s="37">
        <v>2013</v>
      </c>
      <c r="C736" s="1" t="s">
        <v>287</v>
      </c>
      <c r="D736" s="1" t="s">
        <v>1447</v>
      </c>
      <c r="E736" s="1" t="s">
        <v>1447</v>
      </c>
      <c r="F736" s="1" t="s">
        <v>1446</v>
      </c>
      <c r="G736" s="1" t="s">
        <v>261</v>
      </c>
      <c r="H736" s="1" t="s">
        <v>280</v>
      </c>
      <c r="I736" s="1" t="s">
        <v>318</v>
      </c>
      <c r="J736" s="1" t="s">
        <v>283</v>
      </c>
      <c r="K736" s="2">
        <v>2.52</v>
      </c>
      <c r="L736" s="1" t="s">
        <v>1710</v>
      </c>
      <c r="M736" s="2">
        <v>350</v>
      </c>
      <c r="N736" s="1">
        <v>138.88999999999999</v>
      </c>
      <c r="O736" s="1" t="s">
        <v>286</v>
      </c>
      <c r="P736" s="1" t="s">
        <v>1712</v>
      </c>
      <c r="Q736" s="1" t="s">
        <v>257</v>
      </c>
      <c r="R736" s="1" t="s">
        <v>265</v>
      </c>
      <c r="S736" s="1" t="s">
        <v>1723</v>
      </c>
      <c r="T736" s="1" t="s">
        <v>1723</v>
      </c>
      <c r="U736" s="1" t="s">
        <v>1723</v>
      </c>
      <c r="V736" s="1" t="s">
        <v>1723</v>
      </c>
      <c r="W736" s="1" t="s">
        <v>1723</v>
      </c>
      <c r="X736" s="1" t="s">
        <v>1723</v>
      </c>
      <c r="Y736" s="1" t="s">
        <v>829</v>
      </c>
    </row>
    <row r="737" spans="1:25" x14ac:dyDescent="0.35">
      <c r="A737" s="1" t="s">
        <v>2452</v>
      </c>
      <c r="B737" s="37">
        <v>2015</v>
      </c>
      <c r="C737" s="1" t="s">
        <v>266</v>
      </c>
      <c r="D737" s="1" t="s">
        <v>1452</v>
      </c>
      <c r="E737" s="1" t="s">
        <v>1449</v>
      </c>
      <c r="F737" s="1" t="s">
        <v>1446</v>
      </c>
      <c r="G737" s="1" t="s">
        <v>261</v>
      </c>
      <c r="H737" s="1" t="s">
        <v>280</v>
      </c>
      <c r="I737" s="1" t="s">
        <v>1715</v>
      </c>
      <c r="J737" s="1" t="s">
        <v>283</v>
      </c>
      <c r="K737" s="2">
        <v>1.36</v>
      </c>
      <c r="L737" s="1" t="s">
        <v>1710</v>
      </c>
      <c r="M737" s="2">
        <v>310</v>
      </c>
      <c r="N737" s="1">
        <v>227.94</v>
      </c>
      <c r="O737" s="1" t="s">
        <v>1711</v>
      </c>
      <c r="P737" s="1" t="s">
        <v>1712</v>
      </c>
      <c r="Q737" s="1" t="s">
        <v>257</v>
      </c>
      <c r="R737" s="1" t="s">
        <v>265</v>
      </c>
      <c r="S737" s="1" t="s">
        <v>266</v>
      </c>
      <c r="T737" s="5">
        <v>0.58660000000000001</v>
      </c>
      <c r="U737" s="5">
        <v>0.22370000000000001</v>
      </c>
      <c r="V737" s="5">
        <v>0.18970000000000001</v>
      </c>
      <c r="W737" s="5">
        <v>7.3999999999999996E-2</v>
      </c>
      <c r="X737" s="5">
        <v>3.2000000000000002E-3</v>
      </c>
      <c r="Y737" s="1" t="s">
        <v>404</v>
      </c>
    </row>
    <row r="738" spans="1:25" x14ac:dyDescent="0.35">
      <c r="A738" s="1" t="s">
        <v>2453</v>
      </c>
      <c r="B738" s="37">
        <v>2015</v>
      </c>
      <c r="C738" s="1" t="s">
        <v>266</v>
      </c>
      <c r="D738" s="1" t="s">
        <v>1453</v>
      </c>
      <c r="E738" s="1" t="s">
        <v>1449</v>
      </c>
      <c r="F738" s="1" t="s">
        <v>1446</v>
      </c>
      <c r="G738" s="1" t="s">
        <v>261</v>
      </c>
      <c r="H738" s="1" t="s">
        <v>280</v>
      </c>
      <c r="I738" s="1" t="s">
        <v>1715</v>
      </c>
      <c r="J738" s="1" t="s">
        <v>283</v>
      </c>
      <c r="K738" s="2">
        <v>1.63</v>
      </c>
      <c r="L738" s="1" t="s">
        <v>1710</v>
      </c>
      <c r="M738" s="2">
        <v>276</v>
      </c>
      <c r="N738" s="1">
        <v>169.33</v>
      </c>
      <c r="O738" s="1" t="s">
        <v>1711</v>
      </c>
      <c r="P738" s="1" t="s">
        <v>1712</v>
      </c>
      <c r="Q738" s="1" t="s">
        <v>257</v>
      </c>
      <c r="R738" s="1" t="s">
        <v>265</v>
      </c>
      <c r="S738" s="1" t="s">
        <v>266</v>
      </c>
      <c r="T738" s="5">
        <v>0.56389999999999996</v>
      </c>
      <c r="U738" s="5">
        <v>0.21510000000000001</v>
      </c>
      <c r="V738" s="5">
        <v>0.221</v>
      </c>
      <c r="W738" s="5">
        <v>9.7799999999999998E-2</v>
      </c>
      <c r="X738" s="5">
        <v>3.5999999999999999E-3</v>
      </c>
      <c r="Y738" s="1" t="s">
        <v>404</v>
      </c>
    </row>
    <row r="739" spans="1:25" x14ac:dyDescent="0.35">
      <c r="A739" s="1" t="s">
        <v>2454</v>
      </c>
      <c r="B739" s="37">
        <v>2015</v>
      </c>
      <c r="C739" s="1" t="s">
        <v>266</v>
      </c>
      <c r="D739" s="1" t="s">
        <v>1454</v>
      </c>
      <c r="E739" s="1" t="s">
        <v>1455</v>
      </c>
      <c r="F739" s="1" t="s">
        <v>1446</v>
      </c>
      <c r="G739" s="1" t="s">
        <v>261</v>
      </c>
      <c r="H739" s="1" t="s">
        <v>280</v>
      </c>
      <c r="I739" s="1" t="s">
        <v>1715</v>
      </c>
      <c r="J739" s="1" t="s">
        <v>283</v>
      </c>
      <c r="K739" s="2">
        <v>7.03</v>
      </c>
      <c r="L739" s="1" t="s">
        <v>1710</v>
      </c>
      <c r="M739" s="2">
        <v>480</v>
      </c>
      <c r="N739" s="1">
        <v>68.28</v>
      </c>
      <c r="O739" s="1" t="s">
        <v>1711</v>
      </c>
      <c r="P739" s="1" t="s">
        <v>1712</v>
      </c>
      <c r="Q739" s="1" t="s">
        <v>257</v>
      </c>
      <c r="R739" s="1" t="s">
        <v>265</v>
      </c>
      <c r="S739" s="1" t="s">
        <v>266</v>
      </c>
      <c r="T739" s="5">
        <v>0.36349999999999999</v>
      </c>
      <c r="U739" s="5">
        <v>0.1386</v>
      </c>
      <c r="V739" s="5">
        <v>0.49790000000000001</v>
      </c>
      <c r="W739" s="5">
        <v>4.58E-2</v>
      </c>
      <c r="X739" s="5">
        <v>1.2500000000000001E-2</v>
      </c>
      <c r="Y739" s="1" t="s">
        <v>404</v>
      </c>
    </row>
    <row r="740" spans="1:25" x14ac:dyDescent="0.35">
      <c r="A740" s="1" t="s">
        <v>2455</v>
      </c>
      <c r="B740" s="37">
        <v>2013</v>
      </c>
      <c r="C740" s="1" t="s">
        <v>287</v>
      </c>
      <c r="D740" s="1" t="s">
        <v>1456</v>
      </c>
      <c r="E740" s="1" t="s">
        <v>1456</v>
      </c>
      <c r="F740" s="1" t="s">
        <v>1446</v>
      </c>
      <c r="G740" s="1" t="s">
        <v>261</v>
      </c>
      <c r="H740" s="1" t="s">
        <v>280</v>
      </c>
      <c r="I740" s="1" t="s">
        <v>318</v>
      </c>
      <c r="J740" s="1" t="s">
        <v>283</v>
      </c>
      <c r="K740" s="2">
        <v>11.7</v>
      </c>
      <c r="L740" s="1" t="s">
        <v>1710</v>
      </c>
      <c r="M740" s="2">
        <v>800</v>
      </c>
      <c r="N740" s="1">
        <v>68.38</v>
      </c>
      <c r="O740" s="1" t="s">
        <v>286</v>
      </c>
      <c r="P740" s="1" t="s">
        <v>1712</v>
      </c>
      <c r="Q740" s="1" t="s">
        <v>257</v>
      </c>
      <c r="R740" s="1" t="s">
        <v>265</v>
      </c>
      <c r="S740" s="1" t="s">
        <v>1723</v>
      </c>
      <c r="T740" s="1" t="s">
        <v>1723</v>
      </c>
      <c r="U740" s="1" t="s">
        <v>1723</v>
      </c>
      <c r="V740" s="1" t="s">
        <v>1723</v>
      </c>
      <c r="W740" s="1" t="s">
        <v>1723</v>
      </c>
      <c r="X740" s="1" t="s">
        <v>1723</v>
      </c>
      <c r="Y740" s="1" t="s">
        <v>829</v>
      </c>
    </row>
    <row r="741" spans="1:25" x14ac:dyDescent="0.35">
      <c r="A741" s="1" t="s">
        <v>2456</v>
      </c>
      <c r="B741" s="37">
        <v>2013</v>
      </c>
      <c r="C741" s="1" t="s">
        <v>287</v>
      </c>
      <c r="D741" s="1" t="s">
        <v>1457</v>
      </c>
      <c r="E741" s="1" t="s">
        <v>1457</v>
      </c>
      <c r="F741" s="1" t="s">
        <v>1446</v>
      </c>
      <c r="G741" s="1" t="s">
        <v>261</v>
      </c>
      <c r="H741" s="1" t="s">
        <v>280</v>
      </c>
      <c r="I741" s="1" t="s">
        <v>318</v>
      </c>
      <c r="J741" s="1" t="s">
        <v>283</v>
      </c>
      <c r="K741" s="2">
        <v>26.1</v>
      </c>
      <c r="L741" s="1" t="s">
        <v>1710</v>
      </c>
      <c r="M741" s="2">
        <v>6360</v>
      </c>
      <c r="N741" s="1">
        <v>243.68</v>
      </c>
      <c r="O741" s="1" t="s">
        <v>286</v>
      </c>
      <c r="P741" s="1" t="s">
        <v>1712</v>
      </c>
      <c r="Q741" s="1" t="s">
        <v>257</v>
      </c>
      <c r="R741" s="1" t="s">
        <v>265</v>
      </c>
      <c r="S741" s="1" t="s">
        <v>1723</v>
      </c>
      <c r="T741" s="1" t="s">
        <v>1723</v>
      </c>
      <c r="U741" s="1" t="s">
        <v>1723</v>
      </c>
      <c r="V741" s="1" t="s">
        <v>1723</v>
      </c>
      <c r="W741" s="1" t="s">
        <v>1723</v>
      </c>
      <c r="X741" s="1" t="s">
        <v>1723</v>
      </c>
      <c r="Y741" s="1" t="s">
        <v>829</v>
      </c>
    </row>
    <row r="742" spans="1:25" x14ac:dyDescent="0.35">
      <c r="A742" s="1" t="s">
        <v>2457</v>
      </c>
      <c r="B742" s="37">
        <v>2015</v>
      </c>
      <c r="C742" s="1" t="s">
        <v>266</v>
      </c>
      <c r="D742" s="1" t="s">
        <v>1458</v>
      </c>
      <c r="E742" s="1" t="s">
        <v>457</v>
      </c>
      <c r="F742" s="1" t="s">
        <v>1446</v>
      </c>
      <c r="G742" s="1" t="s">
        <v>261</v>
      </c>
      <c r="H742" s="1" t="s">
        <v>280</v>
      </c>
      <c r="I742" s="1" t="s">
        <v>1715</v>
      </c>
      <c r="J742" s="1" t="s">
        <v>283</v>
      </c>
      <c r="K742" s="2">
        <v>26.1</v>
      </c>
      <c r="L742" s="1" t="s">
        <v>1710</v>
      </c>
      <c r="M742" s="2">
        <v>6360</v>
      </c>
      <c r="N742" s="1">
        <v>243.68</v>
      </c>
      <c r="O742" s="1" t="s">
        <v>1711</v>
      </c>
      <c r="P742" s="1" t="s">
        <v>1712</v>
      </c>
      <c r="Q742" s="1" t="s">
        <v>257</v>
      </c>
      <c r="R742" s="1" t="s">
        <v>265</v>
      </c>
      <c r="S742" s="1" t="s">
        <v>266</v>
      </c>
      <c r="T742" s="5">
        <v>5.7200000000000001E-2</v>
      </c>
      <c r="U742" s="5">
        <v>2.18E-2</v>
      </c>
      <c r="V742" s="5">
        <v>0.92100000000000004</v>
      </c>
      <c r="W742" s="1" t="s">
        <v>1717</v>
      </c>
      <c r="X742" s="1" t="s">
        <v>1713</v>
      </c>
      <c r="Y742" s="1" t="s">
        <v>404</v>
      </c>
    </row>
    <row r="743" spans="1:25" x14ac:dyDescent="0.35">
      <c r="A743" s="1" t="s">
        <v>2458</v>
      </c>
      <c r="B743" s="37">
        <v>2015</v>
      </c>
      <c r="C743" s="1" t="s">
        <v>266</v>
      </c>
      <c r="D743" s="1" t="s">
        <v>1459</v>
      </c>
      <c r="E743" s="1" t="s">
        <v>1460</v>
      </c>
      <c r="F743" s="1" t="s">
        <v>1446</v>
      </c>
      <c r="G743" s="1" t="s">
        <v>261</v>
      </c>
      <c r="H743" s="1" t="s">
        <v>280</v>
      </c>
      <c r="I743" s="1" t="s">
        <v>1715</v>
      </c>
      <c r="J743" s="1" t="s">
        <v>283</v>
      </c>
      <c r="K743" s="2">
        <v>5.7</v>
      </c>
      <c r="L743" s="1" t="s">
        <v>1710</v>
      </c>
      <c r="M743" s="2">
        <v>624</v>
      </c>
      <c r="N743" s="1">
        <v>109.47</v>
      </c>
      <c r="O743" s="1" t="s">
        <v>1711</v>
      </c>
      <c r="P743" s="1" t="s">
        <v>1712</v>
      </c>
      <c r="Q743" s="1" t="s">
        <v>257</v>
      </c>
      <c r="R743" s="1" t="s">
        <v>265</v>
      </c>
      <c r="S743" s="1" t="s">
        <v>266</v>
      </c>
      <c r="T743" s="5">
        <v>0.32600000000000001</v>
      </c>
      <c r="U743" s="5">
        <v>0.12429999999999999</v>
      </c>
      <c r="V743" s="5">
        <v>0.54969999999999997</v>
      </c>
      <c r="W743" s="5">
        <v>0.1971</v>
      </c>
      <c r="X743" s="5">
        <v>9.5999999999999992E-3</v>
      </c>
      <c r="Y743" s="1" t="s">
        <v>404</v>
      </c>
    </row>
    <row r="744" spans="1:25" x14ac:dyDescent="0.35">
      <c r="A744" s="1" t="s">
        <v>2459</v>
      </c>
      <c r="B744" s="37">
        <v>2015</v>
      </c>
      <c r="C744" s="1" t="s">
        <v>266</v>
      </c>
      <c r="D744" s="1" t="s">
        <v>1461</v>
      </c>
      <c r="E744" s="1" t="s">
        <v>1460</v>
      </c>
      <c r="F744" s="1" t="s">
        <v>1446</v>
      </c>
      <c r="G744" s="1" t="s">
        <v>261</v>
      </c>
      <c r="H744" s="1" t="s">
        <v>280</v>
      </c>
      <c r="I744" s="1" t="s">
        <v>1715</v>
      </c>
      <c r="J744" s="1" t="s">
        <v>283</v>
      </c>
      <c r="K744" s="2">
        <v>6</v>
      </c>
      <c r="L744" s="1" t="s">
        <v>1710</v>
      </c>
      <c r="M744" s="2">
        <v>667</v>
      </c>
      <c r="N744" s="1">
        <v>111.17</v>
      </c>
      <c r="O744" s="1" t="s">
        <v>1711</v>
      </c>
      <c r="P744" s="1" t="s">
        <v>1712</v>
      </c>
      <c r="Q744" s="1" t="s">
        <v>257</v>
      </c>
      <c r="R744" s="1" t="s">
        <v>265</v>
      </c>
      <c r="S744" s="1" t="s">
        <v>266</v>
      </c>
      <c r="T744" s="5">
        <v>0.28389999999999999</v>
      </c>
      <c r="U744" s="5">
        <v>0.10829999999999999</v>
      </c>
      <c r="V744" s="5">
        <v>0.60780000000000001</v>
      </c>
      <c r="W744" s="5">
        <v>0.12130000000000001</v>
      </c>
      <c r="X744" s="5">
        <v>6.0000000000000001E-3</v>
      </c>
      <c r="Y744" s="1" t="s">
        <v>404</v>
      </c>
    </row>
    <row r="745" spans="1:25" x14ac:dyDescent="0.35">
      <c r="A745" s="1" t="s">
        <v>2460</v>
      </c>
      <c r="B745" s="37">
        <v>2015</v>
      </c>
      <c r="C745" s="1" t="s">
        <v>266</v>
      </c>
      <c r="D745" s="1" t="s">
        <v>1462</v>
      </c>
      <c r="E745" s="1" t="s">
        <v>1451</v>
      </c>
      <c r="F745" s="1" t="s">
        <v>1446</v>
      </c>
      <c r="G745" s="1" t="s">
        <v>261</v>
      </c>
      <c r="H745" s="1" t="s">
        <v>280</v>
      </c>
      <c r="I745" s="1" t="s">
        <v>1715</v>
      </c>
      <c r="J745" s="1" t="s">
        <v>283</v>
      </c>
      <c r="K745" s="2">
        <v>2</v>
      </c>
      <c r="L745" s="1" t="s">
        <v>1710</v>
      </c>
      <c r="M745" s="2">
        <v>314</v>
      </c>
      <c r="N745" s="1">
        <v>157</v>
      </c>
      <c r="O745" s="1" t="s">
        <v>1711</v>
      </c>
      <c r="P745" s="1" t="s">
        <v>1712</v>
      </c>
      <c r="Q745" s="1" t="s">
        <v>257</v>
      </c>
      <c r="R745" s="1" t="s">
        <v>265</v>
      </c>
      <c r="S745" s="1" t="s">
        <v>266</v>
      </c>
      <c r="T745" s="5">
        <v>0.50190000000000001</v>
      </c>
      <c r="U745" s="5">
        <v>0.19139999999999999</v>
      </c>
      <c r="V745" s="5">
        <v>0.30669999999999997</v>
      </c>
      <c r="W745" s="5">
        <v>9.5799999999999996E-2</v>
      </c>
      <c r="X745" s="5">
        <v>3.2000000000000002E-3</v>
      </c>
      <c r="Y745" s="1" t="s">
        <v>404</v>
      </c>
    </row>
    <row r="746" spans="1:25" x14ac:dyDescent="0.35">
      <c r="A746" s="1" t="s">
        <v>2461</v>
      </c>
      <c r="B746" s="37">
        <v>2015</v>
      </c>
      <c r="C746" s="1" t="s">
        <v>266</v>
      </c>
      <c r="D746" s="1" t="s">
        <v>1463</v>
      </c>
      <c r="E746" s="1" t="s">
        <v>1451</v>
      </c>
      <c r="F746" s="1" t="s">
        <v>1446</v>
      </c>
      <c r="G746" s="1" t="s">
        <v>261</v>
      </c>
      <c r="H746" s="1" t="s">
        <v>280</v>
      </c>
      <c r="I746" s="1" t="s">
        <v>1715</v>
      </c>
      <c r="J746" s="1" t="s">
        <v>283</v>
      </c>
      <c r="K746" s="2">
        <v>2.2200000000000002</v>
      </c>
      <c r="L746" s="1" t="s">
        <v>1710</v>
      </c>
      <c r="M746" s="2">
        <v>309</v>
      </c>
      <c r="N746" s="1">
        <v>139.19</v>
      </c>
      <c r="O746" s="1" t="s">
        <v>1711</v>
      </c>
      <c r="P746" s="1" t="s">
        <v>1712</v>
      </c>
      <c r="Q746" s="1" t="s">
        <v>257</v>
      </c>
      <c r="R746" s="1" t="s">
        <v>265</v>
      </c>
      <c r="S746" s="1" t="s">
        <v>266</v>
      </c>
      <c r="T746" s="5">
        <v>0.53710000000000002</v>
      </c>
      <c r="U746" s="5">
        <v>0.20480000000000001</v>
      </c>
      <c r="V746" s="5">
        <v>0.2581</v>
      </c>
      <c r="W746" s="5">
        <v>0.1129</v>
      </c>
      <c r="X746" s="5">
        <v>3.2000000000000002E-3</v>
      </c>
      <c r="Y746" s="1" t="s">
        <v>404</v>
      </c>
    </row>
    <row r="747" spans="1:25" x14ac:dyDescent="0.35">
      <c r="A747" s="1" t="s">
        <v>2462</v>
      </c>
      <c r="B747" s="37">
        <v>2015</v>
      </c>
      <c r="C747" s="1" t="s">
        <v>266</v>
      </c>
      <c r="D747" s="1" t="s">
        <v>1464</v>
      </c>
      <c r="E747" s="1" t="s">
        <v>1449</v>
      </c>
      <c r="F747" s="1" t="s">
        <v>1446</v>
      </c>
      <c r="G747" s="1" t="s">
        <v>261</v>
      </c>
      <c r="H747" s="1" t="s">
        <v>280</v>
      </c>
      <c r="I747" s="1" t="s">
        <v>1715</v>
      </c>
      <c r="J747" s="1" t="s">
        <v>283</v>
      </c>
      <c r="K747" s="2">
        <v>2</v>
      </c>
      <c r="L747" s="1" t="s">
        <v>1710</v>
      </c>
      <c r="M747" s="2">
        <v>292</v>
      </c>
      <c r="N747" s="1">
        <v>146</v>
      </c>
      <c r="O747" s="1" t="s">
        <v>1711</v>
      </c>
      <c r="P747" s="1" t="s">
        <v>1712</v>
      </c>
      <c r="Q747" s="1" t="s">
        <v>257</v>
      </c>
      <c r="R747" s="1" t="s">
        <v>265</v>
      </c>
      <c r="S747" s="1" t="s">
        <v>266</v>
      </c>
      <c r="T747" s="5">
        <v>0.55779999999999996</v>
      </c>
      <c r="U747" s="5">
        <v>0.2127</v>
      </c>
      <c r="V747" s="5">
        <v>0.22950000000000001</v>
      </c>
      <c r="W747" s="5">
        <v>0.1096</v>
      </c>
      <c r="X747" s="5">
        <v>3.3999999999999998E-3</v>
      </c>
      <c r="Y747" s="1" t="s">
        <v>404</v>
      </c>
    </row>
    <row r="748" spans="1:25" x14ac:dyDescent="0.35">
      <c r="A748" s="1" t="s">
        <v>2463</v>
      </c>
      <c r="B748" s="37">
        <v>2015</v>
      </c>
      <c r="C748" s="1" t="s">
        <v>266</v>
      </c>
      <c r="D748" s="1" t="s">
        <v>1465</v>
      </c>
      <c r="E748" s="1" t="s">
        <v>1449</v>
      </c>
      <c r="F748" s="1" t="s">
        <v>1446</v>
      </c>
      <c r="G748" s="1" t="s">
        <v>261</v>
      </c>
      <c r="H748" s="1" t="s">
        <v>280</v>
      </c>
      <c r="I748" s="1" t="s">
        <v>1715</v>
      </c>
      <c r="J748" s="1" t="s">
        <v>283</v>
      </c>
      <c r="K748" s="2">
        <v>2.2999999999999998</v>
      </c>
      <c r="L748" s="1" t="s">
        <v>1710</v>
      </c>
      <c r="M748" s="2">
        <v>311</v>
      </c>
      <c r="N748" s="1">
        <v>135.22</v>
      </c>
      <c r="O748" s="1" t="s">
        <v>1711</v>
      </c>
      <c r="P748" s="1" t="s">
        <v>1712</v>
      </c>
      <c r="Q748" s="1" t="s">
        <v>257</v>
      </c>
      <c r="R748" s="1" t="s">
        <v>265</v>
      </c>
      <c r="S748" s="1" t="s">
        <v>266</v>
      </c>
      <c r="T748" s="5">
        <v>0.53800000000000003</v>
      </c>
      <c r="U748" s="5">
        <v>0.20519999999999999</v>
      </c>
      <c r="V748" s="5">
        <v>0.25679999999999997</v>
      </c>
      <c r="W748" s="5">
        <v>0.1148</v>
      </c>
      <c r="X748" s="5">
        <v>3.0000000000000001E-3</v>
      </c>
      <c r="Y748" s="1" t="s">
        <v>404</v>
      </c>
    </row>
    <row r="749" spans="1:25" x14ac:dyDescent="0.35">
      <c r="A749" s="1" t="s">
        <v>2464</v>
      </c>
      <c r="B749" s="37">
        <v>2013</v>
      </c>
      <c r="C749" s="1" t="s">
        <v>287</v>
      </c>
      <c r="D749" s="1" t="s">
        <v>1471</v>
      </c>
      <c r="E749" s="1" t="s">
        <v>276</v>
      </c>
      <c r="F749" s="1" t="s">
        <v>1466</v>
      </c>
      <c r="G749" s="1" t="s">
        <v>1467</v>
      </c>
      <c r="H749" s="1" t="s">
        <v>291</v>
      </c>
      <c r="I749" s="1" t="s">
        <v>292</v>
      </c>
      <c r="J749" s="1" t="s">
        <v>292</v>
      </c>
      <c r="K749" s="2">
        <v>1</v>
      </c>
      <c r="L749" s="1" t="s">
        <v>1722</v>
      </c>
      <c r="M749" s="2">
        <v>5.5</v>
      </c>
      <c r="N749" s="1">
        <v>5.5</v>
      </c>
      <c r="O749" s="1" t="s">
        <v>354</v>
      </c>
      <c r="P749" s="1" t="s">
        <v>1712</v>
      </c>
      <c r="Q749" s="1" t="s">
        <v>257</v>
      </c>
      <c r="R749" s="1" t="s">
        <v>277</v>
      </c>
      <c r="S749" s="1" t="s">
        <v>1723</v>
      </c>
      <c r="T749" s="1" t="s">
        <v>1723</v>
      </c>
      <c r="U749" s="1" t="s">
        <v>1723</v>
      </c>
      <c r="V749" s="1" t="s">
        <v>1723</v>
      </c>
      <c r="W749" s="1" t="s">
        <v>1723</v>
      </c>
      <c r="X749" s="1" t="s">
        <v>1723</v>
      </c>
      <c r="Y749" s="1" t="s">
        <v>404</v>
      </c>
    </row>
    <row r="750" spans="1:25" x14ac:dyDescent="0.35">
      <c r="A750" s="1" t="s">
        <v>2465</v>
      </c>
      <c r="B750" s="37">
        <v>2014</v>
      </c>
      <c r="C750" s="1" t="s">
        <v>287</v>
      </c>
      <c r="D750" s="1" t="s">
        <v>1471</v>
      </c>
      <c r="E750" s="1" t="s">
        <v>1472</v>
      </c>
      <c r="F750" s="1" t="s">
        <v>1466</v>
      </c>
      <c r="G750" s="1" t="s">
        <v>1467</v>
      </c>
      <c r="H750" s="1" t="s">
        <v>291</v>
      </c>
      <c r="I750" s="1" t="s">
        <v>292</v>
      </c>
      <c r="J750" s="1" t="s">
        <v>292</v>
      </c>
      <c r="K750" s="2">
        <v>1000</v>
      </c>
      <c r="L750" s="1" t="s">
        <v>1722</v>
      </c>
      <c r="M750" s="2">
        <v>5500</v>
      </c>
      <c r="N750" s="1">
        <v>5.5</v>
      </c>
      <c r="O750" s="1" t="s">
        <v>354</v>
      </c>
      <c r="P750" s="1" t="s">
        <v>1712</v>
      </c>
      <c r="Q750" s="1" t="s">
        <v>257</v>
      </c>
      <c r="R750" s="1" t="s">
        <v>265</v>
      </c>
      <c r="S750" s="1" t="s">
        <v>1723</v>
      </c>
      <c r="T750" s="1" t="s">
        <v>1723</v>
      </c>
      <c r="U750" s="1" t="s">
        <v>1723</v>
      </c>
      <c r="V750" s="1" t="s">
        <v>1723</v>
      </c>
      <c r="W750" s="1" t="s">
        <v>1723</v>
      </c>
      <c r="X750" s="1" t="s">
        <v>1723</v>
      </c>
      <c r="Y750" s="1" t="s">
        <v>404</v>
      </c>
    </row>
    <row r="751" spans="1:25" x14ac:dyDescent="0.35">
      <c r="A751" s="1" t="s">
        <v>2466</v>
      </c>
      <c r="B751" s="37">
        <v>2015</v>
      </c>
      <c r="C751" s="1" t="s">
        <v>287</v>
      </c>
      <c r="D751" s="1" t="s">
        <v>1471</v>
      </c>
      <c r="E751" s="1" t="s">
        <v>1472</v>
      </c>
      <c r="F751" s="1" t="s">
        <v>1466</v>
      </c>
      <c r="G751" s="1" t="s">
        <v>1467</v>
      </c>
      <c r="H751" s="1" t="s">
        <v>292</v>
      </c>
      <c r="I751" s="1" t="s">
        <v>1715</v>
      </c>
      <c r="J751" s="1" t="s">
        <v>292</v>
      </c>
      <c r="K751" s="2">
        <v>1000</v>
      </c>
      <c r="L751" s="1" t="s">
        <v>1722</v>
      </c>
      <c r="M751" s="2">
        <v>6500</v>
      </c>
      <c r="N751" s="1">
        <v>6.5</v>
      </c>
      <c r="O751" s="1" t="s">
        <v>354</v>
      </c>
      <c r="P751" s="5">
        <v>0.18</v>
      </c>
      <c r="Q751" s="1" t="s">
        <v>365</v>
      </c>
      <c r="R751" s="1" t="s">
        <v>580</v>
      </c>
      <c r="S751" s="1" t="s">
        <v>1723</v>
      </c>
      <c r="T751" s="1" t="s">
        <v>1723</v>
      </c>
      <c r="U751" s="1" t="s">
        <v>1723</v>
      </c>
      <c r="V751" s="1" t="s">
        <v>1723</v>
      </c>
      <c r="W751" s="1" t="s">
        <v>1723</v>
      </c>
      <c r="X751" s="1" t="s">
        <v>1723</v>
      </c>
      <c r="Y751" s="1" t="s">
        <v>366</v>
      </c>
    </row>
    <row r="752" spans="1:25" x14ac:dyDescent="0.35">
      <c r="A752" s="1" t="s">
        <v>2467</v>
      </c>
      <c r="B752" s="37">
        <v>2016</v>
      </c>
      <c r="C752" s="1" t="s">
        <v>287</v>
      </c>
      <c r="D752" s="1" t="s">
        <v>1471</v>
      </c>
      <c r="E752" s="1" t="s">
        <v>1472</v>
      </c>
      <c r="F752" s="1" t="s">
        <v>1466</v>
      </c>
      <c r="G752" s="1" t="s">
        <v>1467</v>
      </c>
      <c r="H752" s="1" t="s">
        <v>291</v>
      </c>
      <c r="I752" s="1" t="s">
        <v>292</v>
      </c>
      <c r="J752" s="1" t="s">
        <v>292</v>
      </c>
      <c r="K752" s="2">
        <v>1000</v>
      </c>
      <c r="L752" s="1" t="s">
        <v>1722</v>
      </c>
      <c r="M752" s="2">
        <v>6240</v>
      </c>
      <c r="N752" s="1">
        <v>6.24</v>
      </c>
      <c r="O752" s="1" t="s">
        <v>354</v>
      </c>
      <c r="P752" s="5">
        <v>-0.04</v>
      </c>
      <c r="Q752" s="1" t="s">
        <v>257</v>
      </c>
      <c r="R752" s="1" t="s">
        <v>358</v>
      </c>
      <c r="S752" s="1" t="s">
        <v>1723</v>
      </c>
      <c r="T752" s="1" t="s">
        <v>1723</v>
      </c>
      <c r="U752" s="1" t="s">
        <v>1723</v>
      </c>
      <c r="V752" s="1" t="s">
        <v>1723</v>
      </c>
      <c r="W752" s="1" t="s">
        <v>1723</v>
      </c>
      <c r="X752" s="1" t="s">
        <v>1723</v>
      </c>
      <c r="Y752" s="1" t="s">
        <v>404</v>
      </c>
    </row>
    <row r="753" spans="1:25" x14ac:dyDescent="0.35">
      <c r="A753" s="1" t="s">
        <v>2468</v>
      </c>
      <c r="B753" s="37">
        <v>2014</v>
      </c>
      <c r="C753" s="1" t="s">
        <v>266</v>
      </c>
      <c r="D753" s="1" t="s">
        <v>1473</v>
      </c>
      <c r="E753" s="1" t="s">
        <v>1474</v>
      </c>
      <c r="F753" s="1" t="s">
        <v>1466</v>
      </c>
      <c r="G753" s="1" t="s">
        <v>1467</v>
      </c>
      <c r="H753" s="1" t="s">
        <v>291</v>
      </c>
      <c r="I753" s="1" t="s">
        <v>292</v>
      </c>
      <c r="J753" s="1" t="s">
        <v>292</v>
      </c>
      <c r="K753" s="2">
        <v>1000</v>
      </c>
      <c r="L753" s="1" t="s">
        <v>1722</v>
      </c>
      <c r="M753" s="2">
        <v>3100</v>
      </c>
      <c r="N753" s="1">
        <v>3.1</v>
      </c>
      <c r="O753" s="1" t="s">
        <v>354</v>
      </c>
      <c r="P753" s="1" t="s">
        <v>1712</v>
      </c>
      <c r="Q753" s="1" t="s">
        <v>257</v>
      </c>
      <c r="R753" s="1" t="s">
        <v>265</v>
      </c>
      <c r="S753" s="1" t="s">
        <v>287</v>
      </c>
      <c r="T753" s="5">
        <v>0.83550000000000002</v>
      </c>
      <c r="U753" s="5">
        <v>0.16450000000000001</v>
      </c>
      <c r="V753" s="5">
        <v>0</v>
      </c>
      <c r="W753" s="1" t="s">
        <v>1717</v>
      </c>
      <c r="X753" s="1" t="s">
        <v>1713</v>
      </c>
      <c r="Y753" s="1" t="s">
        <v>404</v>
      </c>
    </row>
    <row r="754" spans="1:25" x14ac:dyDescent="0.35">
      <c r="A754" s="1" t="s">
        <v>2469</v>
      </c>
      <c r="B754" s="37">
        <v>2013</v>
      </c>
      <c r="C754" s="1" t="s">
        <v>266</v>
      </c>
      <c r="D754" s="1" t="s">
        <v>1468</v>
      </c>
      <c r="E754" s="1" t="s">
        <v>1468</v>
      </c>
      <c r="F754" s="1" t="s">
        <v>1466</v>
      </c>
      <c r="G754" s="1" t="s">
        <v>1467</v>
      </c>
      <c r="H754" s="1" t="s">
        <v>291</v>
      </c>
      <c r="I754" s="1" t="s">
        <v>292</v>
      </c>
      <c r="J754" s="1" t="s">
        <v>292</v>
      </c>
      <c r="K754" s="2">
        <v>1000</v>
      </c>
      <c r="L754" s="1" t="s">
        <v>1722</v>
      </c>
      <c r="M754" s="2">
        <v>2000</v>
      </c>
      <c r="N754" s="1">
        <v>2</v>
      </c>
      <c r="O754" s="1" t="s">
        <v>354</v>
      </c>
      <c r="P754" s="1" t="s">
        <v>1712</v>
      </c>
      <c r="Q754" s="1" t="s">
        <v>257</v>
      </c>
      <c r="R754" s="1" t="s">
        <v>265</v>
      </c>
      <c r="S754" s="1" t="s">
        <v>287</v>
      </c>
      <c r="T754" s="5">
        <v>0.95960000000000001</v>
      </c>
      <c r="U754" s="5">
        <v>4.0399999999999998E-2</v>
      </c>
      <c r="V754" s="5">
        <v>0</v>
      </c>
      <c r="W754" s="1" t="s">
        <v>1717</v>
      </c>
      <c r="X754" s="1" t="s">
        <v>1713</v>
      </c>
      <c r="Y754" s="1" t="s">
        <v>404</v>
      </c>
    </row>
    <row r="755" spans="1:25" x14ac:dyDescent="0.35">
      <c r="A755" s="1" t="s">
        <v>2470</v>
      </c>
      <c r="B755" s="37">
        <v>2014</v>
      </c>
      <c r="C755" s="1" t="s">
        <v>266</v>
      </c>
      <c r="D755" s="1" t="s">
        <v>1469</v>
      </c>
      <c r="E755" s="1" t="s">
        <v>1470</v>
      </c>
      <c r="F755" s="1" t="s">
        <v>1466</v>
      </c>
      <c r="G755" s="1" t="s">
        <v>1467</v>
      </c>
      <c r="H755" s="1" t="s">
        <v>291</v>
      </c>
      <c r="I755" s="1" t="s">
        <v>292</v>
      </c>
      <c r="J755" s="1" t="s">
        <v>292</v>
      </c>
      <c r="K755" s="2">
        <v>1000</v>
      </c>
      <c r="L755" s="1" t="s">
        <v>1722</v>
      </c>
      <c r="M755" s="2">
        <v>2000</v>
      </c>
      <c r="N755" s="1">
        <v>2</v>
      </c>
      <c r="O755" s="1" t="s">
        <v>354</v>
      </c>
      <c r="P755" s="1" t="s">
        <v>1712</v>
      </c>
      <c r="Q755" s="1" t="s">
        <v>257</v>
      </c>
      <c r="R755" s="1" t="s">
        <v>265</v>
      </c>
      <c r="S755" s="1" t="s">
        <v>287</v>
      </c>
      <c r="T755" s="5">
        <v>0.95960000000000001</v>
      </c>
      <c r="U755" s="5">
        <v>4.0399999999999998E-2</v>
      </c>
      <c r="V755" s="5">
        <v>0</v>
      </c>
      <c r="W755" s="1" t="s">
        <v>1717</v>
      </c>
      <c r="X755" s="1" t="s">
        <v>1713</v>
      </c>
      <c r="Y755" s="1" t="s">
        <v>404</v>
      </c>
    </row>
    <row r="756" spans="1:25" x14ac:dyDescent="0.35">
      <c r="A756" s="1" t="s">
        <v>2471</v>
      </c>
      <c r="B756" s="37">
        <v>2014</v>
      </c>
      <c r="C756" s="1" t="s">
        <v>287</v>
      </c>
      <c r="D756" s="1" t="s">
        <v>1475</v>
      </c>
      <c r="E756" s="1" t="s">
        <v>428</v>
      </c>
      <c r="F756" s="1" t="s">
        <v>1466</v>
      </c>
      <c r="G756" s="1" t="s">
        <v>1467</v>
      </c>
      <c r="H756" s="1" t="s">
        <v>291</v>
      </c>
      <c r="I756" s="1" t="s">
        <v>292</v>
      </c>
      <c r="J756" s="1" t="s">
        <v>292</v>
      </c>
      <c r="K756" s="2">
        <v>1000</v>
      </c>
      <c r="L756" s="1" t="s">
        <v>1722</v>
      </c>
      <c r="M756" s="2">
        <v>4900</v>
      </c>
      <c r="N756" s="1">
        <v>4.9000000000000004</v>
      </c>
      <c r="O756" s="1" t="s">
        <v>354</v>
      </c>
      <c r="P756" s="1" t="s">
        <v>1712</v>
      </c>
      <c r="Q756" s="1" t="s">
        <v>257</v>
      </c>
      <c r="R756" s="1" t="s">
        <v>277</v>
      </c>
      <c r="S756" s="1" t="s">
        <v>1723</v>
      </c>
      <c r="T756" s="1" t="s">
        <v>1723</v>
      </c>
      <c r="U756" s="1" t="s">
        <v>1723</v>
      </c>
      <c r="V756" s="1" t="s">
        <v>1723</v>
      </c>
      <c r="W756" s="1" t="s">
        <v>1723</v>
      </c>
      <c r="X756" s="1" t="s">
        <v>1723</v>
      </c>
      <c r="Y756" s="1" t="s">
        <v>404</v>
      </c>
    </row>
    <row r="757" spans="1:25" x14ac:dyDescent="0.35">
      <c r="A757" s="1" t="s">
        <v>2472</v>
      </c>
      <c r="B757" s="37">
        <v>2015</v>
      </c>
      <c r="C757" s="1" t="s">
        <v>266</v>
      </c>
      <c r="D757" s="1" t="s">
        <v>1476</v>
      </c>
      <c r="E757" s="1" t="s">
        <v>1477</v>
      </c>
      <c r="F757" s="1" t="s">
        <v>1466</v>
      </c>
      <c r="G757" s="1" t="s">
        <v>1467</v>
      </c>
      <c r="H757" s="1" t="s">
        <v>292</v>
      </c>
      <c r="I757" s="1" t="s">
        <v>1715</v>
      </c>
      <c r="J757" s="1" t="s">
        <v>292</v>
      </c>
      <c r="K757" s="2">
        <v>1000</v>
      </c>
      <c r="L757" s="1" t="s">
        <v>1722</v>
      </c>
      <c r="M757" s="2">
        <v>4700</v>
      </c>
      <c r="N757" s="1">
        <v>4.7</v>
      </c>
      <c r="O757" s="1" t="s">
        <v>354</v>
      </c>
      <c r="P757" s="1" t="s">
        <v>1712</v>
      </c>
      <c r="Q757" s="1" t="s">
        <v>257</v>
      </c>
      <c r="R757" s="1" t="s">
        <v>277</v>
      </c>
      <c r="S757" s="1" t="s">
        <v>287</v>
      </c>
      <c r="T757" s="5">
        <v>0.91300000000000003</v>
      </c>
      <c r="U757" s="5">
        <v>8.6999999999999994E-2</v>
      </c>
      <c r="V757" s="5">
        <v>0</v>
      </c>
      <c r="W757" s="1" t="s">
        <v>1717</v>
      </c>
      <c r="X757" s="1" t="s">
        <v>1713</v>
      </c>
      <c r="Y757" s="1" t="s">
        <v>404</v>
      </c>
    </row>
    <row r="758" spans="1:25" x14ac:dyDescent="0.35">
      <c r="A758" s="1" t="s">
        <v>2473</v>
      </c>
      <c r="B758" s="37">
        <v>2016</v>
      </c>
      <c r="C758" s="1" t="s">
        <v>287</v>
      </c>
      <c r="D758" s="1" t="s">
        <v>1478</v>
      </c>
      <c r="E758" s="1" t="s">
        <v>1479</v>
      </c>
      <c r="F758" s="1" t="s">
        <v>1466</v>
      </c>
      <c r="G758" s="1" t="s">
        <v>1467</v>
      </c>
      <c r="H758" s="1" t="s">
        <v>291</v>
      </c>
      <c r="I758" s="1" t="s">
        <v>292</v>
      </c>
      <c r="J758" s="1" t="s">
        <v>292</v>
      </c>
      <c r="K758" s="2">
        <v>1000</v>
      </c>
      <c r="L758" s="1" t="s">
        <v>1722</v>
      </c>
      <c r="M758" s="2">
        <v>1320</v>
      </c>
      <c r="N758" s="1">
        <v>1.32</v>
      </c>
      <c r="O758" s="1" t="s">
        <v>354</v>
      </c>
      <c r="P758" s="5">
        <v>-0.26</v>
      </c>
      <c r="Q758" s="1" t="s">
        <v>1480</v>
      </c>
      <c r="R758" s="1" t="s">
        <v>362</v>
      </c>
      <c r="S758" s="1" t="s">
        <v>1723</v>
      </c>
      <c r="T758" s="1" t="s">
        <v>1723</v>
      </c>
      <c r="U758" s="1" t="s">
        <v>1723</v>
      </c>
      <c r="V758" s="1" t="s">
        <v>1723</v>
      </c>
      <c r="W758" s="1" t="s">
        <v>1723</v>
      </c>
      <c r="X758" s="1" t="s">
        <v>1723</v>
      </c>
      <c r="Y758" s="1" t="s">
        <v>404</v>
      </c>
    </row>
    <row r="759" spans="1:25" x14ac:dyDescent="0.35">
      <c r="A759" s="1" t="s">
        <v>2474</v>
      </c>
      <c r="B759" s="37">
        <v>2016</v>
      </c>
      <c r="C759" s="1" t="s">
        <v>287</v>
      </c>
      <c r="D759" s="1" t="s">
        <v>1481</v>
      </c>
      <c r="E759" s="1" t="s">
        <v>1482</v>
      </c>
      <c r="F759" s="1" t="s">
        <v>1466</v>
      </c>
      <c r="G759" s="1" t="s">
        <v>1467</v>
      </c>
      <c r="H759" s="1" t="s">
        <v>291</v>
      </c>
      <c r="I759" s="1" t="s">
        <v>292</v>
      </c>
      <c r="J759" s="1" t="s">
        <v>292</v>
      </c>
      <c r="K759" s="2">
        <v>1000</v>
      </c>
      <c r="L759" s="1" t="s">
        <v>1722</v>
      </c>
      <c r="M759" s="2">
        <v>141</v>
      </c>
      <c r="N759" s="1">
        <v>0.14000000000000001</v>
      </c>
      <c r="O759" s="1" t="s">
        <v>1711</v>
      </c>
      <c r="P759" s="1" t="s">
        <v>1712</v>
      </c>
      <c r="Q759" s="1" t="s">
        <v>257</v>
      </c>
      <c r="R759" s="1" t="s">
        <v>277</v>
      </c>
      <c r="S759" s="1" t="s">
        <v>1723</v>
      </c>
      <c r="T759" s="1" t="s">
        <v>1723</v>
      </c>
      <c r="U759" s="1" t="s">
        <v>1723</v>
      </c>
      <c r="V759" s="1" t="s">
        <v>1723</v>
      </c>
      <c r="W759" s="1" t="s">
        <v>1723</v>
      </c>
      <c r="X759" s="1" t="s">
        <v>1723</v>
      </c>
      <c r="Y759" s="1" t="s">
        <v>404</v>
      </c>
    </row>
    <row r="760" spans="1:25" x14ac:dyDescent="0.35">
      <c r="A760" s="1" t="s">
        <v>2475</v>
      </c>
      <c r="B760" s="37">
        <v>2016</v>
      </c>
      <c r="C760" s="1" t="s">
        <v>287</v>
      </c>
      <c r="D760" s="1" t="s">
        <v>1483</v>
      </c>
      <c r="E760" s="1" t="s">
        <v>1484</v>
      </c>
      <c r="F760" s="1" t="s">
        <v>1466</v>
      </c>
      <c r="G760" s="1" t="s">
        <v>1467</v>
      </c>
      <c r="H760" s="1" t="s">
        <v>291</v>
      </c>
      <c r="I760" s="1" t="s">
        <v>292</v>
      </c>
      <c r="J760" s="1" t="s">
        <v>292</v>
      </c>
      <c r="K760" s="2">
        <v>1000</v>
      </c>
      <c r="L760" s="1" t="s">
        <v>1722</v>
      </c>
      <c r="M760" s="2">
        <v>440</v>
      </c>
      <c r="N760" s="1">
        <v>0.44</v>
      </c>
      <c r="O760" s="1" t="s">
        <v>1711</v>
      </c>
      <c r="P760" s="1" t="s">
        <v>1712</v>
      </c>
      <c r="Q760" s="1" t="s">
        <v>257</v>
      </c>
      <c r="R760" s="1" t="s">
        <v>277</v>
      </c>
      <c r="S760" s="1" t="s">
        <v>1723</v>
      </c>
      <c r="T760" s="1" t="s">
        <v>1723</v>
      </c>
      <c r="U760" s="1" t="s">
        <v>1723</v>
      </c>
      <c r="V760" s="1" t="s">
        <v>1723</v>
      </c>
      <c r="W760" s="1" t="s">
        <v>1723</v>
      </c>
      <c r="X760" s="1" t="s">
        <v>1723</v>
      </c>
      <c r="Y760" s="1" t="s">
        <v>404</v>
      </c>
    </row>
    <row r="761" spans="1:25" x14ac:dyDescent="0.35">
      <c r="A761" s="1" t="s">
        <v>2476</v>
      </c>
      <c r="B761" s="37">
        <v>2016</v>
      </c>
      <c r="C761" s="1" t="s">
        <v>287</v>
      </c>
      <c r="D761" s="1" t="s">
        <v>1485</v>
      </c>
      <c r="E761" s="1" t="s">
        <v>1486</v>
      </c>
      <c r="F761" s="1" t="s">
        <v>1466</v>
      </c>
      <c r="G761" s="1" t="s">
        <v>1467</v>
      </c>
      <c r="H761" s="1" t="s">
        <v>291</v>
      </c>
      <c r="I761" s="1" t="s">
        <v>292</v>
      </c>
      <c r="J761" s="1" t="s">
        <v>292</v>
      </c>
      <c r="K761" s="2">
        <v>1</v>
      </c>
      <c r="L761" s="1" t="s">
        <v>1722</v>
      </c>
      <c r="M761" s="2">
        <v>2.85</v>
      </c>
      <c r="N761" s="1">
        <v>2.85</v>
      </c>
      <c r="O761" s="1" t="s">
        <v>354</v>
      </c>
      <c r="P761" s="1" t="s">
        <v>1712</v>
      </c>
      <c r="Q761" s="1" t="s">
        <v>257</v>
      </c>
      <c r="R761" s="1" t="s">
        <v>277</v>
      </c>
      <c r="S761" s="1" t="s">
        <v>1723</v>
      </c>
      <c r="T761" s="1" t="s">
        <v>1723</v>
      </c>
      <c r="U761" s="1" t="s">
        <v>1723</v>
      </c>
      <c r="V761" s="1" t="s">
        <v>1723</v>
      </c>
      <c r="W761" s="1" t="s">
        <v>1723</v>
      </c>
      <c r="X761" s="1" t="s">
        <v>1723</v>
      </c>
      <c r="Y761" s="1" t="s">
        <v>404</v>
      </c>
    </row>
    <row r="762" spans="1:25" x14ac:dyDescent="0.35">
      <c r="A762" s="1" t="s">
        <v>2477</v>
      </c>
      <c r="B762" s="37">
        <v>2016</v>
      </c>
      <c r="C762" s="1" t="s">
        <v>287</v>
      </c>
      <c r="D762" s="1" t="s">
        <v>1487</v>
      </c>
      <c r="E762" s="1" t="s">
        <v>1488</v>
      </c>
      <c r="F762" s="1" t="s">
        <v>1466</v>
      </c>
      <c r="G762" s="1" t="s">
        <v>1467</v>
      </c>
      <c r="H762" s="1" t="s">
        <v>291</v>
      </c>
      <c r="I762" s="1" t="s">
        <v>292</v>
      </c>
      <c r="J762" s="1" t="s">
        <v>292</v>
      </c>
      <c r="K762" s="2">
        <v>1000</v>
      </c>
      <c r="L762" s="1" t="s">
        <v>1722</v>
      </c>
      <c r="M762" s="2">
        <v>1800</v>
      </c>
      <c r="N762" s="1">
        <v>1.8</v>
      </c>
      <c r="O762" s="1" t="s">
        <v>1711</v>
      </c>
      <c r="P762" s="1" t="s">
        <v>1712</v>
      </c>
      <c r="Q762" s="1" t="s">
        <v>257</v>
      </c>
      <c r="R762" s="1" t="s">
        <v>277</v>
      </c>
      <c r="S762" s="1" t="s">
        <v>1723</v>
      </c>
      <c r="T762" s="1" t="s">
        <v>1723</v>
      </c>
      <c r="U762" s="1" t="s">
        <v>1723</v>
      </c>
      <c r="V762" s="1" t="s">
        <v>1723</v>
      </c>
      <c r="W762" s="1" t="s">
        <v>1723</v>
      </c>
      <c r="X762" s="1" t="s">
        <v>1723</v>
      </c>
      <c r="Y762" s="1" t="s">
        <v>404</v>
      </c>
    </row>
    <row r="763" spans="1:25" x14ac:dyDescent="0.35">
      <c r="A763" s="1" t="s">
        <v>2478</v>
      </c>
      <c r="B763" s="37">
        <v>2013</v>
      </c>
      <c r="C763" s="1" t="s">
        <v>266</v>
      </c>
      <c r="D763" s="1" t="s">
        <v>1489</v>
      </c>
      <c r="E763" s="1" t="s">
        <v>1489</v>
      </c>
      <c r="F763" s="1" t="s">
        <v>1466</v>
      </c>
      <c r="G763" s="1" t="s">
        <v>1467</v>
      </c>
      <c r="H763" s="1" t="s">
        <v>291</v>
      </c>
      <c r="I763" s="1" t="s">
        <v>292</v>
      </c>
      <c r="J763" s="1" t="s">
        <v>292</v>
      </c>
      <c r="K763" s="2">
        <v>1000</v>
      </c>
      <c r="L763" s="1" t="s">
        <v>1722</v>
      </c>
      <c r="M763" s="2">
        <v>1600</v>
      </c>
      <c r="N763" s="1">
        <v>1.6</v>
      </c>
      <c r="O763" s="1" t="s">
        <v>354</v>
      </c>
      <c r="P763" s="1" t="s">
        <v>1712</v>
      </c>
      <c r="Q763" s="1" t="s">
        <v>257</v>
      </c>
      <c r="R763" s="1" t="s">
        <v>265</v>
      </c>
      <c r="S763" s="1" t="s">
        <v>287</v>
      </c>
      <c r="T763" s="5">
        <v>0.94940000000000002</v>
      </c>
      <c r="U763" s="5">
        <v>5.0599999999999999E-2</v>
      </c>
      <c r="V763" s="5">
        <v>0</v>
      </c>
      <c r="W763" s="1" t="s">
        <v>1717</v>
      </c>
      <c r="X763" s="1" t="s">
        <v>1713</v>
      </c>
      <c r="Y763" s="1" t="s">
        <v>404</v>
      </c>
    </row>
    <row r="764" spans="1:25" x14ac:dyDescent="0.35">
      <c r="A764" s="1" t="s">
        <v>2479</v>
      </c>
      <c r="B764" s="37">
        <v>2014</v>
      </c>
      <c r="C764" s="1" t="s">
        <v>266</v>
      </c>
      <c r="D764" s="1" t="s">
        <v>1490</v>
      </c>
      <c r="E764" s="1" t="s">
        <v>1491</v>
      </c>
      <c r="F764" s="1" t="s">
        <v>1466</v>
      </c>
      <c r="G764" s="1" t="s">
        <v>1467</v>
      </c>
      <c r="H764" s="1" t="s">
        <v>291</v>
      </c>
      <c r="I764" s="1" t="s">
        <v>292</v>
      </c>
      <c r="J764" s="1" t="s">
        <v>292</v>
      </c>
      <c r="K764" s="2">
        <v>1000</v>
      </c>
      <c r="L764" s="1" t="s">
        <v>1722</v>
      </c>
      <c r="M764" s="2">
        <v>1600</v>
      </c>
      <c r="N764" s="1">
        <v>1.6</v>
      </c>
      <c r="O764" s="1" t="s">
        <v>354</v>
      </c>
      <c r="P764" s="1" t="s">
        <v>1712</v>
      </c>
      <c r="Q764" s="1" t="s">
        <v>257</v>
      </c>
      <c r="R764" s="1" t="s">
        <v>265</v>
      </c>
      <c r="S764" s="1" t="s">
        <v>287</v>
      </c>
      <c r="T764" s="5">
        <v>0.94940000000000002</v>
      </c>
      <c r="U764" s="5">
        <v>5.0599999999999999E-2</v>
      </c>
      <c r="V764" s="5">
        <v>0</v>
      </c>
      <c r="W764" s="1" t="s">
        <v>1717</v>
      </c>
      <c r="X764" s="1" t="s">
        <v>1713</v>
      </c>
      <c r="Y764" s="1" t="s">
        <v>404</v>
      </c>
    </row>
    <row r="765" spans="1:25" x14ac:dyDescent="0.35">
      <c r="A765" s="1" t="s">
        <v>2480</v>
      </c>
      <c r="B765" s="37">
        <v>2015</v>
      </c>
      <c r="C765" s="1" t="s">
        <v>266</v>
      </c>
      <c r="D765" s="1" t="s">
        <v>1490</v>
      </c>
      <c r="E765" s="1" t="s">
        <v>1491</v>
      </c>
      <c r="F765" s="1" t="s">
        <v>1466</v>
      </c>
      <c r="G765" s="1" t="s">
        <v>1467</v>
      </c>
      <c r="H765" s="1" t="s">
        <v>292</v>
      </c>
      <c r="I765" s="1" t="s">
        <v>1715</v>
      </c>
      <c r="J765" s="1" t="s">
        <v>292</v>
      </c>
      <c r="K765" s="2">
        <v>1000</v>
      </c>
      <c r="L765" s="1" t="s">
        <v>1722</v>
      </c>
      <c r="M765" s="2">
        <v>1600</v>
      </c>
      <c r="N765" s="1">
        <v>1.6</v>
      </c>
      <c r="O765" s="1" t="s">
        <v>354</v>
      </c>
      <c r="P765" s="1" t="s">
        <v>1712</v>
      </c>
      <c r="Q765" s="1" t="s">
        <v>257</v>
      </c>
      <c r="R765" s="1" t="s">
        <v>265</v>
      </c>
      <c r="S765" s="1" t="s">
        <v>287</v>
      </c>
      <c r="T765" s="5">
        <v>0.94940000000000002</v>
      </c>
      <c r="U765" s="5">
        <v>5.0599999999999999E-2</v>
      </c>
      <c r="V765" s="5">
        <v>0</v>
      </c>
      <c r="W765" s="1" t="s">
        <v>1717</v>
      </c>
      <c r="X765" s="1" t="s">
        <v>1713</v>
      </c>
      <c r="Y765" s="1" t="s">
        <v>404</v>
      </c>
    </row>
    <row r="766" spans="1:25" x14ac:dyDescent="0.35">
      <c r="A766" s="1" t="s">
        <v>2481</v>
      </c>
      <c r="B766" s="37">
        <v>2013</v>
      </c>
      <c r="C766" s="1" t="s">
        <v>266</v>
      </c>
      <c r="D766" s="1" t="s">
        <v>1492</v>
      </c>
      <c r="E766" s="1" t="s">
        <v>1492</v>
      </c>
      <c r="F766" s="1" t="s">
        <v>1466</v>
      </c>
      <c r="G766" s="1" t="s">
        <v>1467</v>
      </c>
      <c r="H766" s="1" t="s">
        <v>291</v>
      </c>
      <c r="I766" s="1" t="s">
        <v>292</v>
      </c>
      <c r="J766" s="1" t="s">
        <v>292</v>
      </c>
      <c r="K766" s="2">
        <v>1000</v>
      </c>
      <c r="L766" s="1" t="s">
        <v>1722</v>
      </c>
      <c r="M766" s="2">
        <v>2200</v>
      </c>
      <c r="N766" s="1">
        <v>2.2000000000000002</v>
      </c>
      <c r="O766" s="1" t="s">
        <v>354</v>
      </c>
      <c r="P766" s="1" t="s">
        <v>1712</v>
      </c>
      <c r="Q766" s="1" t="s">
        <v>257</v>
      </c>
      <c r="R766" s="1" t="s">
        <v>265</v>
      </c>
      <c r="S766" s="1" t="s">
        <v>287</v>
      </c>
      <c r="T766" s="5">
        <v>0.96330000000000005</v>
      </c>
      <c r="U766" s="5">
        <v>3.6700000000000003E-2</v>
      </c>
      <c r="V766" s="5">
        <v>0</v>
      </c>
      <c r="W766" s="1" t="s">
        <v>1717</v>
      </c>
      <c r="X766" s="1" t="s">
        <v>1713</v>
      </c>
      <c r="Y766" s="1" t="s">
        <v>404</v>
      </c>
    </row>
    <row r="767" spans="1:25" x14ac:dyDescent="0.35">
      <c r="A767" s="1" t="s">
        <v>2482</v>
      </c>
      <c r="B767" s="37">
        <v>2014</v>
      </c>
      <c r="C767" s="1" t="s">
        <v>266</v>
      </c>
      <c r="D767" s="1" t="s">
        <v>1493</v>
      </c>
      <c r="E767" s="1" t="s">
        <v>1494</v>
      </c>
      <c r="F767" s="1" t="s">
        <v>1466</v>
      </c>
      <c r="G767" s="1" t="s">
        <v>1467</v>
      </c>
      <c r="H767" s="1" t="s">
        <v>291</v>
      </c>
      <c r="I767" s="1" t="s">
        <v>292</v>
      </c>
      <c r="J767" s="1" t="s">
        <v>292</v>
      </c>
      <c r="K767" s="2">
        <v>1000</v>
      </c>
      <c r="L767" s="1" t="s">
        <v>1722</v>
      </c>
      <c r="M767" s="2">
        <v>2200</v>
      </c>
      <c r="N767" s="1">
        <v>2.2000000000000002</v>
      </c>
      <c r="O767" s="1" t="s">
        <v>354</v>
      </c>
      <c r="P767" s="1" t="s">
        <v>1712</v>
      </c>
      <c r="Q767" s="1" t="s">
        <v>257</v>
      </c>
      <c r="R767" s="1" t="s">
        <v>265</v>
      </c>
      <c r="S767" s="1" t="s">
        <v>287</v>
      </c>
      <c r="T767" s="5">
        <v>0.96330000000000005</v>
      </c>
      <c r="U767" s="5">
        <v>3.6700000000000003E-2</v>
      </c>
      <c r="V767" s="5">
        <v>0</v>
      </c>
      <c r="W767" s="1" t="s">
        <v>1717</v>
      </c>
      <c r="X767" s="1" t="s">
        <v>1713</v>
      </c>
      <c r="Y767" s="1" t="s">
        <v>404</v>
      </c>
    </row>
    <row r="768" spans="1:25" x14ac:dyDescent="0.35">
      <c r="A768" s="1" t="s">
        <v>2483</v>
      </c>
      <c r="B768" s="37">
        <v>2015</v>
      </c>
      <c r="C768" s="1" t="s">
        <v>266</v>
      </c>
      <c r="D768" s="1" t="s">
        <v>1493</v>
      </c>
      <c r="E768" s="1" t="s">
        <v>1494</v>
      </c>
      <c r="F768" s="1" t="s">
        <v>1466</v>
      </c>
      <c r="G768" s="1" t="s">
        <v>1467</v>
      </c>
      <c r="H768" s="1" t="s">
        <v>292</v>
      </c>
      <c r="I768" s="1" t="s">
        <v>1715</v>
      </c>
      <c r="J768" s="1" t="s">
        <v>292</v>
      </c>
      <c r="K768" s="2">
        <v>1000</v>
      </c>
      <c r="L768" s="1" t="s">
        <v>1722</v>
      </c>
      <c r="M768" s="2">
        <v>2200</v>
      </c>
      <c r="N768" s="1">
        <v>2.2000000000000002</v>
      </c>
      <c r="O768" s="1" t="s">
        <v>354</v>
      </c>
      <c r="P768" s="1" t="s">
        <v>1712</v>
      </c>
      <c r="Q768" s="1" t="s">
        <v>257</v>
      </c>
      <c r="R768" s="1" t="s">
        <v>265</v>
      </c>
      <c r="S768" s="1" t="s">
        <v>287</v>
      </c>
      <c r="T768" s="5">
        <v>0.96330000000000005</v>
      </c>
      <c r="U768" s="5">
        <v>3.6700000000000003E-2</v>
      </c>
      <c r="V768" s="5">
        <v>0</v>
      </c>
      <c r="W768" s="1" t="s">
        <v>1717</v>
      </c>
      <c r="X768" s="1" t="s">
        <v>1713</v>
      </c>
      <c r="Y768" s="1" t="s">
        <v>404</v>
      </c>
    </row>
    <row r="769" spans="1:25" x14ac:dyDescent="0.35">
      <c r="A769" s="1" t="s">
        <v>2484</v>
      </c>
      <c r="B769" s="37">
        <v>2013</v>
      </c>
      <c r="C769" s="1" t="s">
        <v>266</v>
      </c>
      <c r="D769" s="1" t="s">
        <v>1495</v>
      </c>
      <c r="E769" s="1" t="s">
        <v>1495</v>
      </c>
      <c r="F769" s="1" t="s">
        <v>1466</v>
      </c>
      <c r="G769" s="1" t="s">
        <v>1467</v>
      </c>
      <c r="H769" s="1" t="s">
        <v>291</v>
      </c>
      <c r="I769" s="1" t="s">
        <v>292</v>
      </c>
      <c r="J769" s="1" t="s">
        <v>292</v>
      </c>
      <c r="K769" s="2">
        <v>1</v>
      </c>
      <c r="L769" s="1" t="s">
        <v>1722</v>
      </c>
      <c r="M769" s="2">
        <v>3</v>
      </c>
      <c r="N769" s="1">
        <v>3</v>
      </c>
      <c r="O769" s="1" t="s">
        <v>354</v>
      </c>
      <c r="P769" s="5">
        <v>-0.21</v>
      </c>
      <c r="Q769" s="1" t="s">
        <v>1496</v>
      </c>
      <c r="R769" s="1" t="s">
        <v>355</v>
      </c>
      <c r="S769" s="1" t="s">
        <v>287</v>
      </c>
      <c r="T769" s="5">
        <v>0.70199999999999996</v>
      </c>
      <c r="U769" s="5">
        <v>0.29799999999999999</v>
      </c>
      <c r="V769" s="5">
        <v>0</v>
      </c>
      <c r="W769" s="5">
        <v>6.6E-3</v>
      </c>
      <c r="X769" s="1" t="s">
        <v>1713</v>
      </c>
      <c r="Y769" s="1" t="s">
        <v>404</v>
      </c>
    </row>
    <row r="770" spans="1:25" x14ac:dyDescent="0.35">
      <c r="A770" s="1" t="s">
        <v>2485</v>
      </c>
      <c r="B770" s="37">
        <v>2014</v>
      </c>
      <c r="C770" s="1" t="s">
        <v>266</v>
      </c>
      <c r="D770" s="1" t="s">
        <v>1497</v>
      </c>
      <c r="E770" s="1" t="s">
        <v>1498</v>
      </c>
      <c r="F770" s="1" t="s">
        <v>1466</v>
      </c>
      <c r="G770" s="1" t="s">
        <v>1467</v>
      </c>
      <c r="H770" s="1" t="s">
        <v>291</v>
      </c>
      <c r="I770" s="1" t="s">
        <v>292</v>
      </c>
      <c r="J770" s="1" t="s">
        <v>292</v>
      </c>
      <c r="K770" s="2">
        <v>1000</v>
      </c>
      <c r="L770" s="1" t="s">
        <v>1722</v>
      </c>
      <c r="M770" s="2">
        <v>3420</v>
      </c>
      <c r="N770" s="1">
        <v>3.42</v>
      </c>
      <c r="O770" s="1" t="s">
        <v>354</v>
      </c>
      <c r="P770" s="5">
        <v>0.15</v>
      </c>
      <c r="Q770" s="1" t="s">
        <v>1499</v>
      </c>
      <c r="R770" s="1" t="s">
        <v>355</v>
      </c>
      <c r="S770" s="1" t="s">
        <v>287</v>
      </c>
      <c r="T770" s="5">
        <v>0.71640000000000004</v>
      </c>
      <c r="U770" s="5">
        <v>0.28360000000000002</v>
      </c>
      <c r="V770" s="5">
        <v>0</v>
      </c>
      <c r="W770" s="1" t="s">
        <v>1717</v>
      </c>
      <c r="X770" s="1" t="s">
        <v>1713</v>
      </c>
      <c r="Y770" s="1" t="s">
        <v>404</v>
      </c>
    </row>
    <row r="771" spans="1:25" x14ac:dyDescent="0.35">
      <c r="A771" s="1" t="s">
        <v>2486</v>
      </c>
      <c r="B771" s="37">
        <v>2015</v>
      </c>
      <c r="C771" s="1" t="s">
        <v>266</v>
      </c>
      <c r="D771" s="1" t="s">
        <v>1497</v>
      </c>
      <c r="E771" s="1" t="s">
        <v>1498</v>
      </c>
      <c r="F771" s="1" t="s">
        <v>1466</v>
      </c>
      <c r="G771" s="1" t="s">
        <v>1467</v>
      </c>
      <c r="H771" s="1" t="s">
        <v>292</v>
      </c>
      <c r="I771" s="1" t="s">
        <v>1715</v>
      </c>
      <c r="J771" s="1" t="s">
        <v>292</v>
      </c>
      <c r="K771" s="2">
        <v>1000</v>
      </c>
      <c r="L771" s="1" t="s">
        <v>1722</v>
      </c>
      <c r="M771" s="2">
        <v>2580</v>
      </c>
      <c r="N771" s="1">
        <v>2.58</v>
      </c>
      <c r="O771" s="1" t="s">
        <v>354</v>
      </c>
      <c r="P771" s="5">
        <v>-0.25</v>
      </c>
      <c r="Q771" s="1" t="s">
        <v>1499</v>
      </c>
      <c r="R771" s="1" t="s">
        <v>355</v>
      </c>
      <c r="S771" s="1" t="s">
        <v>287</v>
      </c>
      <c r="T771" s="5">
        <v>0.74809999999999999</v>
      </c>
      <c r="U771" s="5">
        <v>0.25190000000000001</v>
      </c>
      <c r="V771" s="5">
        <v>0</v>
      </c>
      <c r="W771" s="1" t="s">
        <v>1717</v>
      </c>
      <c r="X771" s="1" t="s">
        <v>1713</v>
      </c>
      <c r="Y771" s="1" t="s">
        <v>404</v>
      </c>
    </row>
    <row r="772" spans="1:25" x14ac:dyDescent="0.35">
      <c r="A772" s="1" t="s">
        <v>2487</v>
      </c>
      <c r="B772" s="37">
        <v>2016</v>
      </c>
      <c r="C772" s="1" t="s">
        <v>287</v>
      </c>
      <c r="D772" s="1" t="s">
        <v>1497</v>
      </c>
      <c r="E772" s="1" t="s">
        <v>1498</v>
      </c>
      <c r="F772" s="1" t="s">
        <v>1466</v>
      </c>
      <c r="G772" s="1" t="s">
        <v>1467</v>
      </c>
      <c r="H772" s="1" t="s">
        <v>291</v>
      </c>
      <c r="I772" s="1" t="s">
        <v>292</v>
      </c>
      <c r="J772" s="1" t="s">
        <v>292</v>
      </c>
      <c r="K772" s="2">
        <v>1</v>
      </c>
      <c r="L772" s="1" t="s">
        <v>1722</v>
      </c>
      <c r="M772" s="2">
        <v>2.54</v>
      </c>
      <c r="N772" s="1">
        <v>2.54</v>
      </c>
      <c r="O772" s="1" t="s">
        <v>354</v>
      </c>
      <c r="P772" s="1" t="s">
        <v>1712</v>
      </c>
      <c r="Q772" s="1" t="s">
        <v>257</v>
      </c>
      <c r="R772" s="1" t="s">
        <v>265</v>
      </c>
      <c r="S772" s="1" t="s">
        <v>1723</v>
      </c>
      <c r="T772" s="1" t="s">
        <v>1723</v>
      </c>
      <c r="U772" s="1" t="s">
        <v>1723</v>
      </c>
      <c r="V772" s="1" t="s">
        <v>1723</v>
      </c>
      <c r="W772" s="1" t="s">
        <v>1723</v>
      </c>
      <c r="X772" s="1" t="s">
        <v>1723</v>
      </c>
      <c r="Y772" s="1" t="s">
        <v>404</v>
      </c>
    </row>
    <row r="773" spans="1:25" x14ac:dyDescent="0.35">
      <c r="A773" s="1" t="s">
        <v>2488</v>
      </c>
      <c r="B773" s="37">
        <v>2013</v>
      </c>
      <c r="C773" s="1" t="s">
        <v>266</v>
      </c>
      <c r="D773" s="1" t="s">
        <v>1500</v>
      </c>
      <c r="E773" s="1" t="s">
        <v>1500</v>
      </c>
      <c r="F773" s="1" t="s">
        <v>1466</v>
      </c>
      <c r="G773" s="1" t="s">
        <v>1467</v>
      </c>
      <c r="H773" s="1" t="s">
        <v>291</v>
      </c>
      <c r="I773" s="1" t="s">
        <v>292</v>
      </c>
      <c r="J773" s="1" t="s">
        <v>292</v>
      </c>
      <c r="K773" s="2">
        <v>1</v>
      </c>
      <c r="L773" s="1" t="s">
        <v>1722</v>
      </c>
      <c r="M773" s="2">
        <v>2.2000000000000002</v>
      </c>
      <c r="N773" s="1">
        <v>2.2000000000000002</v>
      </c>
      <c r="O773" s="1" t="s">
        <v>354</v>
      </c>
      <c r="P773" s="1" t="s">
        <v>1712</v>
      </c>
      <c r="Q773" s="1" t="s">
        <v>257</v>
      </c>
      <c r="R773" s="1" t="s">
        <v>265</v>
      </c>
      <c r="S773" s="1" t="s">
        <v>287</v>
      </c>
      <c r="T773" s="5">
        <v>0.50180000000000002</v>
      </c>
      <c r="U773" s="5">
        <v>0.49819999999999998</v>
      </c>
      <c r="V773" s="5">
        <v>0</v>
      </c>
      <c r="W773" s="5">
        <v>3.5999999999999999E-3</v>
      </c>
      <c r="X773" s="1" t="s">
        <v>1713</v>
      </c>
      <c r="Y773" s="1" t="s">
        <v>404</v>
      </c>
    </row>
    <row r="774" spans="1:25" x14ac:dyDescent="0.35">
      <c r="A774" s="1" t="s">
        <v>2489</v>
      </c>
      <c r="B774" s="37">
        <v>2014</v>
      </c>
      <c r="C774" s="1" t="s">
        <v>266</v>
      </c>
      <c r="D774" s="1" t="s">
        <v>1501</v>
      </c>
      <c r="E774" s="1" t="s">
        <v>1498</v>
      </c>
      <c r="F774" s="1" t="s">
        <v>1466</v>
      </c>
      <c r="G774" s="1" t="s">
        <v>1467</v>
      </c>
      <c r="H774" s="1" t="s">
        <v>291</v>
      </c>
      <c r="I774" s="1" t="s">
        <v>292</v>
      </c>
      <c r="J774" s="1" t="s">
        <v>292</v>
      </c>
      <c r="K774" s="2">
        <v>1000</v>
      </c>
      <c r="L774" s="1" t="s">
        <v>1722</v>
      </c>
      <c r="M774" s="2">
        <v>3010</v>
      </c>
      <c r="N774" s="1">
        <v>3.01</v>
      </c>
      <c r="O774" s="1" t="s">
        <v>354</v>
      </c>
      <c r="P774" s="5">
        <v>0.39</v>
      </c>
      <c r="Q774" s="1" t="s">
        <v>1502</v>
      </c>
      <c r="R774" s="1" t="s">
        <v>362</v>
      </c>
      <c r="S774" s="1" t="s">
        <v>287</v>
      </c>
      <c r="T774" s="5">
        <v>0.65449999999999997</v>
      </c>
      <c r="U774" s="5">
        <v>0.34549999999999997</v>
      </c>
      <c r="V774" s="5">
        <v>0</v>
      </c>
      <c r="W774" s="1" t="s">
        <v>1717</v>
      </c>
      <c r="X774" s="1" t="s">
        <v>1713</v>
      </c>
      <c r="Y774" s="1" t="s">
        <v>404</v>
      </c>
    </row>
    <row r="775" spans="1:25" x14ac:dyDescent="0.35">
      <c r="A775" s="1" t="s">
        <v>2490</v>
      </c>
      <c r="B775" s="37">
        <v>2015</v>
      </c>
      <c r="C775" s="1" t="s">
        <v>266</v>
      </c>
      <c r="D775" s="1" t="s">
        <v>1501</v>
      </c>
      <c r="E775" s="1" t="s">
        <v>1498</v>
      </c>
      <c r="F775" s="1" t="s">
        <v>1466</v>
      </c>
      <c r="G775" s="1" t="s">
        <v>1467</v>
      </c>
      <c r="H775" s="1" t="s">
        <v>292</v>
      </c>
      <c r="I775" s="1" t="s">
        <v>1715</v>
      </c>
      <c r="J775" s="1" t="s">
        <v>292</v>
      </c>
      <c r="K775" s="2">
        <v>1000</v>
      </c>
      <c r="L775" s="1" t="s">
        <v>1722</v>
      </c>
      <c r="M775" s="2">
        <v>2760</v>
      </c>
      <c r="N775" s="1">
        <v>2.76</v>
      </c>
      <c r="O775" s="1" t="s">
        <v>354</v>
      </c>
      <c r="P775" s="5">
        <v>-0.08</v>
      </c>
      <c r="Q775" s="1" t="s">
        <v>1502</v>
      </c>
      <c r="R775" s="1" t="s">
        <v>362</v>
      </c>
      <c r="S775" s="1" t="s">
        <v>287</v>
      </c>
      <c r="T775" s="5">
        <v>0.64739999999999998</v>
      </c>
      <c r="U775" s="5">
        <v>0.35260000000000002</v>
      </c>
      <c r="V775" s="5">
        <v>0</v>
      </c>
      <c r="W775" s="1" t="s">
        <v>1717</v>
      </c>
      <c r="X775" s="1" t="s">
        <v>1713</v>
      </c>
      <c r="Y775" s="1" t="s">
        <v>404</v>
      </c>
    </row>
    <row r="776" spans="1:25" x14ac:dyDescent="0.35">
      <c r="A776" s="1" t="s">
        <v>2491</v>
      </c>
      <c r="B776" s="37">
        <v>2016</v>
      </c>
      <c r="C776" s="1" t="s">
        <v>287</v>
      </c>
      <c r="D776" s="1" t="s">
        <v>1501</v>
      </c>
      <c r="E776" s="1" t="s">
        <v>1498</v>
      </c>
      <c r="F776" s="1" t="s">
        <v>1466</v>
      </c>
      <c r="G776" s="1" t="s">
        <v>1467</v>
      </c>
      <c r="H776" s="1" t="s">
        <v>291</v>
      </c>
      <c r="I776" s="1" t="s">
        <v>292</v>
      </c>
      <c r="J776" s="1" t="s">
        <v>292</v>
      </c>
      <c r="K776" s="2">
        <v>1</v>
      </c>
      <c r="L776" s="1" t="s">
        <v>1722</v>
      </c>
      <c r="M776" s="2">
        <v>2.69</v>
      </c>
      <c r="N776" s="1">
        <v>2.69</v>
      </c>
      <c r="O776" s="1" t="s">
        <v>354</v>
      </c>
      <c r="P776" s="1" t="s">
        <v>1712</v>
      </c>
      <c r="Q776" s="1" t="s">
        <v>257</v>
      </c>
      <c r="R776" s="1" t="s">
        <v>265</v>
      </c>
      <c r="S776" s="1" t="s">
        <v>1723</v>
      </c>
      <c r="T776" s="1" t="s">
        <v>1723</v>
      </c>
      <c r="U776" s="1" t="s">
        <v>1723</v>
      </c>
      <c r="V776" s="1" t="s">
        <v>1723</v>
      </c>
      <c r="W776" s="1" t="s">
        <v>1723</v>
      </c>
      <c r="X776" s="1" t="s">
        <v>1723</v>
      </c>
      <c r="Y776" s="1" t="s">
        <v>404</v>
      </c>
    </row>
    <row r="777" spans="1:25" x14ac:dyDescent="0.35">
      <c r="A777" s="1" t="s">
        <v>2492</v>
      </c>
      <c r="B777" s="37">
        <v>2013</v>
      </c>
      <c r="C777" s="1" t="s">
        <v>266</v>
      </c>
      <c r="D777" s="1" t="s">
        <v>1503</v>
      </c>
      <c r="E777" s="1" t="s">
        <v>1503</v>
      </c>
      <c r="F777" s="1" t="s">
        <v>1466</v>
      </c>
      <c r="G777" s="1" t="s">
        <v>1467</v>
      </c>
      <c r="H777" s="1" t="s">
        <v>291</v>
      </c>
      <c r="I777" s="1" t="s">
        <v>292</v>
      </c>
      <c r="J777" s="1" t="s">
        <v>292</v>
      </c>
      <c r="K777" s="2">
        <v>1</v>
      </c>
      <c r="L777" s="1" t="s">
        <v>1722</v>
      </c>
      <c r="M777" s="2">
        <v>2</v>
      </c>
      <c r="N777" s="1">
        <v>2</v>
      </c>
      <c r="O777" s="1" t="s">
        <v>354</v>
      </c>
      <c r="P777" s="5">
        <v>-0.24</v>
      </c>
      <c r="Q777" s="1" t="s">
        <v>1496</v>
      </c>
      <c r="R777" s="1" t="s">
        <v>355</v>
      </c>
      <c r="S777" s="1" t="s">
        <v>287</v>
      </c>
      <c r="T777" s="5">
        <v>0.63729999999999998</v>
      </c>
      <c r="U777" s="5">
        <v>0.36270000000000002</v>
      </c>
      <c r="V777" s="5">
        <v>0</v>
      </c>
      <c r="W777" s="5">
        <v>1.55E-2</v>
      </c>
      <c r="X777" s="1" t="s">
        <v>1713</v>
      </c>
      <c r="Y777" s="1" t="s">
        <v>404</v>
      </c>
    </row>
    <row r="778" spans="1:25" x14ac:dyDescent="0.35">
      <c r="A778" s="1" t="s">
        <v>2493</v>
      </c>
      <c r="B778" s="37">
        <v>2014</v>
      </c>
      <c r="C778" s="1" t="s">
        <v>266</v>
      </c>
      <c r="D778" s="1" t="s">
        <v>1504</v>
      </c>
      <c r="E778" s="1" t="s">
        <v>1498</v>
      </c>
      <c r="F778" s="1" t="s">
        <v>1466</v>
      </c>
      <c r="G778" s="1" t="s">
        <v>1467</v>
      </c>
      <c r="H778" s="1" t="s">
        <v>291</v>
      </c>
      <c r="I778" s="1" t="s">
        <v>292</v>
      </c>
      <c r="J778" s="1" t="s">
        <v>292</v>
      </c>
      <c r="K778" s="2">
        <v>1000</v>
      </c>
      <c r="L778" s="1" t="s">
        <v>1722</v>
      </c>
      <c r="M778" s="2">
        <v>3400</v>
      </c>
      <c r="N778" s="1">
        <v>3.4</v>
      </c>
      <c r="O778" s="1" t="s">
        <v>354</v>
      </c>
      <c r="P778" s="5">
        <v>-0.71</v>
      </c>
      <c r="Q778" s="1" t="s">
        <v>1502</v>
      </c>
      <c r="R778" s="1" t="s">
        <v>362</v>
      </c>
      <c r="S778" s="1" t="s">
        <v>287</v>
      </c>
      <c r="T778" s="5">
        <v>0.75880000000000003</v>
      </c>
      <c r="U778" s="5">
        <v>0.2412</v>
      </c>
      <c r="V778" s="5">
        <v>0</v>
      </c>
      <c r="W778" s="1" t="s">
        <v>1717</v>
      </c>
      <c r="X778" s="1" t="s">
        <v>1713</v>
      </c>
      <c r="Y778" s="1" t="s">
        <v>404</v>
      </c>
    </row>
    <row r="779" spans="1:25" x14ac:dyDescent="0.35">
      <c r="A779" s="1" t="s">
        <v>2494</v>
      </c>
      <c r="B779" s="37">
        <v>2015</v>
      </c>
      <c r="C779" s="1" t="s">
        <v>266</v>
      </c>
      <c r="D779" s="1" t="s">
        <v>1504</v>
      </c>
      <c r="E779" s="1" t="s">
        <v>1498</v>
      </c>
      <c r="F779" s="1" t="s">
        <v>1466</v>
      </c>
      <c r="G779" s="1" t="s">
        <v>1467</v>
      </c>
      <c r="H779" s="1" t="s">
        <v>292</v>
      </c>
      <c r="I779" s="1" t="s">
        <v>1715</v>
      </c>
      <c r="J779" s="1" t="s">
        <v>292</v>
      </c>
      <c r="K779" s="2">
        <v>1000</v>
      </c>
      <c r="L779" s="1" t="s">
        <v>1722</v>
      </c>
      <c r="M779" s="2">
        <v>2910</v>
      </c>
      <c r="N779" s="1">
        <v>2.91</v>
      </c>
      <c r="O779" s="1" t="s">
        <v>354</v>
      </c>
      <c r="P779" s="5">
        <v>-0.14000000000000001</v>
      </c>
      <c r="Q779" s="1" t="s">
        <v>1502</v>
      </c>
      <c r="R779" s="1" t="s">
        <v>362</v>
      </c>
      <c r="S779" s="1" t="s">
        <v>287</v>
      </c>
      <c r="T779" s="5">
        <v>0.74229999999999996</v>
      </c>
      <c r="U779" s="5">
        <v>0.25769999999999998</v>
      </c>
      <c r="V779" s="5">
        <v>0</v>
      </c>
      <c r="W779" s="1" t="s">
        <v>1717</v>
      </c>
      <c r="X779" s="1" t="s">
        <v>1713</v>
      </c>
      <c r="Y779" s="1" t="s">
        <v>404</v>
      </c>
    </row>
    <row r="780" spans="1:25" x14ac:dyDescent="0.35">
      <c r="A780" s="1" t="s">
        <v>2495</v>
      </c>
      <c r="B780" s="37">
        <v>2016</v>
      </c>
      <c r="C780" s="1" t="s">
        <v>287</v>
      </c>
      <c r="D780" s="1" t="s">
        <v>1504</v>
      </c>
      <c r="E780" s="1" t="s">
        <v>1498</v>
      </c>
      <c r="F780" s="1" t="s">
        <v>1466</v>
      </c>
      <c r="G780" s="1" t="s">
        <v>1467</v>
      </c>
      <c r="H780" s="1" t="s">
        <v>291</v>
      </c>
      <c r="I780" s="1" t="s">
        <v>292</v>
      </c>
      <c r="J780" s="1" t="s">
        <v>292</v>
      </c>
      <c r="K780" s="2">
        <v>1</v>
      </c>
      <c r="L780" s="1" t="s">
        <v>1722</v>
      </c>
      <c r="M780" s="2">
        <v>3.56</v>
      </c>
      <c r="N780" s="1">
        <v>3.56</v>
      </c>
      <c r="O780" s="1" t="s">
        <v>354</v>
      </c>
      <c r="P780" s="1" t="s">
        <v>1712</v>
      </c>
      <c r="Q780" s="1" t="s">
        <v>257</v>
      </c>
      <c r="R780" s="1" t="s">
        <v>265</v>
      </c>
      <c r="S780" s="1" t="s">
        <v>1723</v>
      </c>
      <c r="T780" s="1" t="s">
        <v>1723</v>
      </c>
      <c r="U780" s="1" t="s">
        <v>1723</v>
      </c>
      <c r="V780" s="1" t="s">
        <v>1723</v>
      </c>
      <c r="W780" s="1" t="s">
        <v>1723</v>
      </c>
      <c r="X780" s="1" t="s">
        <v>1723</v>
      </c>
      <c r="Y780" s="1" t="s">
        <v>404</v>
      </c>
    </row>
    <row r="781" spans="1:25" x14ac:dyDescent="0.35">
      <c r="A781" s="1" t="s">
        <v>2496</v>
      </c>
      <c r="B781" s="37">
        <v>2013</v>
      </c>
      <c r="C781" s="1" t="s">
        <v>266</v>
      </c>
      <c r="D781" s="1" t="s">
        <v>1505</v>
      </c>
      <c r="E781" s="1" t="s">
        <v>276</v>
      </c>
      <c r="F781" s="1" t="s">
        <v>1466</v>
      </c>
      <c r="G781" s="1" t="s">
        <v>1467</v>
      </c>
      <c r="H781" s="1" t="s">
        <v>291</v>
      </c>
      <c r="I781" s="1" t="s">
        <v>292</v>
      </c>
      <c r="J781" s="1" t="s">
        <v>292</v>
      </c>
      <c r="K781" s="2">
        <v>1000</v>
      </c>
      <c r="L781" s="1" t="s">
        <v>1722</v>
      </c>
      <c r="M781" s="2">
        <v>1200</v>
      </c>
      <c r="N781" s="1">
        <v>1.2</v>
      </c>
      <c r="O781" s="1" t="s">
        <v>354</v>
      </c>
      <c r="P781" s="1" t="s">
        <v>1712</v>
      </c>
      <c r="Q781" s="1" t="s">
        <v>257</v>
      </c>
      <c r="R781" s="1" t="s">
        <v>265</v>
      </c>
      <c r="S781" s="1" t="s">
        <v>287</v>
      </c>
      <c r="T781" s="5">
        <v>0.15379999999999999</v>
      </c>
      <c r="U781" s="5">
        <v>0.84619999999999995</v>
      </c>
      <c r="V781" s="5">
        <v>0</v>
      </c>
      <c r="W781" s="1" t="s">
        <v>1717</v>
      </c>
      <c r="X781" s="1" t="s">
        <v>1713</v>
      </c>
      <c r="Y781" s="1" t="s">
        <v>404</v>
      </c>
    </row>
    <row r="782" spans="1:25" x14ac:dyDescent="0.35">
      <c r="A782" s="1" t="s">
        <v>2497</v>
      </c>
      <c r="B782" s="37">
        <v>2013</v>
      </c>
      <c r="C782" s="1" t="s">
        <v>266</v>
      </c>
      <c r="D782" s="1" t="s">
        <v>1506</v>
      </c>
      <c r="E782" s="1" t="s">
        <v>1506</v>
      </c>
      <c r="F782" s="1" t="s">
        <v>1466</v>
      </c>
      <c r="G782" s="1" t="s">
        <v>1467</v>
      </c>
      <c r="H782" s="1" t="s">
        <v>291</v>
      </c>
      <c r="I782" s="1" t="s">
        <v>292</v>
      </c>
      <c r="J782" s="1" t="s">
        <v>292</v>
      </c>
      <c r="K782" s="2">
        <v>1000</v>
      </c>
      <c r="L782" s="1" t="s">
        <v>1722</v>
      </c>
      <c r="M782" s="2">
        <v>220</v>
      </c>
      <c r="N782" s="1">
        <v>0.22</v>
      </c>
      <c r="O782" s="1" t="s">
        <v>354</v>
      </c>
      <c r="P782" s="1" t="s">
        <v>1712</v>
      </c>
      <c r="Q782" s="1" t="s">
        <v>257</v>
      </c>
      <c r="R782" s="1" t="s">
        <v>265</v>
      </c>
      <c r="S782" s="1" t="s">
        <v>287</v>
      </c>
      <c r="T782" s="5">
        <v>0.59089999999999998</v>
      </c>
      <c r="U782" s="5">
        <v>0.40910000000000002</v>
      </c>
      <c r="V782" s="5">
        <v>0</v>
      </c>
      <c r="W782" s="1" t="s">
        <v>1717</v>
      </c>
      <c r="X782" s="1" t="s">
        <v>1713</v>
      </c>
      <c r="Y782" s="1" t="s">
        <v>404</v>
      </c>
    </row>
    <row r="783" spans="1:25" x14ac:dyDescent="0.35">
      <c r="A783" s="1" t="s">
        <v>2498</v>
      </c>
      <c r="B783" s="37">
        <v>2013</v>
      </c>
      <c r="C783" s="1" t="s">
        <v>287</v>
      </c>
      <c r="D783" s="1" t="s">
        <v>1507</v>
      </c>
      <c r="E783" s="1" t="s">
        <v>1507</v>
      </c>
      <c r="F783" s="1" t="s">
        <v>1466</v>
      </c>
      <c r="G783" s="1" t="s">
        <v>1467</v>
      </c>
      <c r="H783" s="1" t="s">
        <v>291</v>
      </c>
      <c r="I783" s="1" t="s">
        <v>292</v>
      </c>
      <c r="J783" s="1" t="s">
        <v>292</v>
      </c>
      <c r="K783" s="2">
        <v>1000</v>
      </c>
      <c r="L783" s="1" t="s">
        <v>1722</v>
      </c>
      <c r="M783" s="2">
        <v>850</v>
      </c>
      <c r="N783" s="1">
        <v>0.85</v>
      </c>
      <c r="O783" s="1" t="s">
        <v>354</v>
      </c>
      <c r="P783" s="1" t="s">
        <v>1712</v>
      </c>
      <c r="Q783" s="1" t="s">
        <v>257</v>
      </c>
      <c r="R783" s="1" t="s">
        <v>265</v>
      </c>
      <c r="S783" s="1" t="s">
        <v>1723</v>
      </c>
      <c r="T783" s="1" t="s">
        <v>1723</v>
      </c>
      <c r="U783" s="1" t="s">
        <v>1723</v>
      </c>
      <c r="V783" s="1" t="s">
        <v>1723</v>
      </c>
      <c r="W783" s="1" t="s">
        <v>1723</v>
      </c>
      <c r="X783" s="1" t="s">
        <v>1723</v>
      </c>
      <c r="Y783" s="1" t="s">
        <v>404</v>
      </c>
    </row>
    <row r="784" spans="1:25" x14ac:dyDescent="0.35">
      <c r="A784" s="1" t="s">
        <v>2499</v>
      </c>
      <c r="B784" s="37">
        <v>2013</v>
      </c>
      <c r="C784" s="1" t="s">
        <v>287</v>
      </c>
      <c r="D784" s="1" t="s">
        <v>1509</v>
      </c>
      <c r="E784" s="1" t="s">
        <v>276</v>
      </c>
      <c r="F784" s="1" t="s">
        <v>1508</v>
      </c>
      <c r="G784" s="1" t="s">
        <v>585</v>
      </c>
      <c r="H784" s="1" t="s">
        <v>259</v>
      </c>
      <c r="I784" s="1" t="s">
        <v>387</v>
      </c>
      <c r="J784" s="1" t="s">
        <v>262</v>
      </c>
      <c r="K784" s="2">
        <v>1041.6666666666699</v>
      </c>
      <c r="L784" s="1" t="s">
        <v>1722</v>
      </c>
      <c r="M784" s="2">
        <v>2019</v>
      </c>
      <c r="N784" s="1">
        <v>1.94</v>
      </c>
      <c r="O784" s="1" t="s">
        <v>1711</v>
      </c>
      <c r="P784" s="1" t="s">
        <v>1712</v>
      </c>
      <c r="Q784" s="1" t="s">
        <v>257</v>
      </c>
      <c r="R784" s="1" t="s">
        <v>265</v>
      </c>
      <c r="S784" s="1" t="s">
        <v>1723</v>
      </c>
      <c r="T784" s="1" t="s">
        <v>1723</v>
      </c>
      <c r="U784" s="1" t="s">
        <v>1723</v>
      </c>
      <c r="V784" s="1" t="s">
        <v>1723</v>
      </c>
      <c r="W784" s="1" t="s">
        <v>1723</v>
      </c>
      <c r="X784" s="1" t="s">
        <v>1723</v>
      </c>
      <c r="Y784" s="1" t="s">
        <v>404</v>
      </c>
    </row>
    <row r="785" spans="1:25" x14ac:dyDescent="0.35">
      <c r="A785" s="1" t="s">
        <v>2500</v>
      </c>
      <c r="B785" s="37">
        <v>2016</v>
      </c>
      <c r="C785" s="1" t="s">
        <v>287</v>
      </c>
      <c r="D785" s="1" t="s">
        <v>1509</v>
      </c>
      <c r="E785" s="1" t="s">
        <v>1510</v>
      </c>
      <c r="F785" s="1" t="s">
        <v>1508</v>
      </c>
      <c r="G785" s="1" t="s">
        <v>585</v>
      </c>
      <c r="H785" s="1" t="s">
        <v>259</v>
      </c>
      <c r="I785" s="1" t="s">
        <v>387</v>
      </c>
      <c r="J785" s="1" t="s">
        <v>262</v>
      </c>
      <c r="K785" s="2">
        <v>1041.6666666666699</v>
      </c>
      <c r="L785" s="1" t="s">
        <v>1722</v>
      </c>
      <c r="M785" s="2">
        <v>1280</v>
      </c>
      <c r="N785" s="1">
        <v>1.23</v>
      </c>
      <c r="O785" s="1" t="s">
        <v>354</v>
      </c>
      <c r="P785" s="5">
        <v>3.1E-2</v>
      </c>
      <c r="Q785" s="1" t="s">
        <v>1511</v>
      </c>
      <c r="R785" s="1" t="s">
        <v>355</v>
      </c>
      <c r="S785" s="1" t="s">
        <v>1723</v>
      </c>
      <c r="T785" s="1" t="s">
        <v>1723</v>
      </c>
      <c r="U785" s="1" t="s">
        <v>1723</v>
      </c>
      <c r="V785" s="1" t="s">
        <v>1723</v>
      </c>
      <c r="W785" s="1" t="s">
        <v>1723</v>
      </c>
      <c r="X785" s="1" t="s">
        <v>1723</v>
      </c>
      <c r="Y785" s="1" t="s">
        <v>404</v>
      </c>
    </row>
    <row r="786" spans="1:25" x14ac:dyDescent="0.35">
      <c r="A786" s="1" t="s">
        <v>2501</v>
      </c>
      <c r="B786" s="37">
        <v>2014</v>
      </c>
      <c r="C786" s="1" t="s">
        <v>266</v>
      </c>
      <c r="D786" s="1" t="s">
        <v>1513</v>
      </c>
      <c r="E786" s="1" t="s">
        <v>1514</v>
      </c>
      <c r="F786" s="1" t="s">
        <v>1512</v>
      </c>
      <c r="G786" s="1" t="s">
        <v>383</v>
      </c>
      <c r="H786" s="1" t="s">
        <v>1123</v>
      </c>
      <c r="I786" s="1" t="s">
        <v>1123</v>
      </c>
      <c r="J786" s="1" t="s">
        <v>262</v>
      </c>
      <c r="K786" s="2">
        <v>1000</v>
      </c>
      <c r="L786" s="1" t="s">
        <v>1722</v>
      </c>
      <c r="M786" s="2">
        <v>603</v>
      </c>
      <c r="N786" s="1">
        <v>0.6</v>
      </c>
      <c r="O786" s="1" t="s">
        <v>1711</v>
      </c>
      <c r="P786" s="1" t="s">
        <v>1712</v>
      </c>
      <c r="Q786" s="1" t="s">
        <v>257</v>
      </c>
      <c r="R786" s="1" t="s">
        <v>265</v>
      </c>
      <c r="S786" s="1" t="s">
        <v>287</v>
      </c>
      <c r="T786" s="5">
        <v>0.49919999999999998</v>
      </c>
      <c r="U786" s="5">
        <v>0.50080000000000002</v>
      </c>
      <c r="V786" s="5">
        <v>0</v>
      </c>
      <c r="W786" s="1" t="s">
        <v>1717</v>
      </c>
      <c r="X786" s="1" t="s">
        <v>1713</v>
      </c>
      <c r="Y786" s="1" t="s">
        <v>404</v>
      </c>
    </row>
    <row r="787" spans="1:25" x14ac:dyDescent="0.35">
      <c r="A787" s="1" t="s">
        <v>2502</v>
      </c>
      <c r="B787" s="37">
        <v>2015</v>
      </c>
      <c r="C787" s="1" t="s">
        <v>287</v>
      </c>
      <c r="D787" s="1" t="s">
        <v>1515</v>
      </c>
      <c r="E787" s="1" t="s">
        <v>1516</v>
      </c>
      <c r="F787" s="1" t="s">
        <v>1512</v>
      </c>
      <c r="G787" s="1" t="s">
        <v>383</v>
      </c>
      <c r="H787" s="1" t="s">
        <v>1123</v>
      </c>
      <c r="I787" s="1" t="s">
        <v>1715</v>
      </c>
      <c r="J787" s="1" t="s">
        <v>262</v>
      </c>
      <c r="K787" s="2">
        <v>1000</v>
      </c>
      <c r="L787" s="1" t="s">
        <v>1722</v>
      </c>
      <c r="M787" s="2">
        <v>520</v>
      </c>
      <c r="N787" s="1">
        <v>0.52</v>
      </c>
      <c r="O787" s="1" t="s">
        <v>354</v>
      </c>
      <c r="P787" s="5">
        <v>-0.14000000000000001</v>
      </c>
      <c r="Q787" s="1" t="s">
        <v>1517</v>
      </c>
      <c r="R787" s="1" t="s">
        <v>355</v>
      </c>
      <c r="S787" s="1" t="s">
        <v>1723</v>
      </c>
      <c r="T787" s="1" t="s">
        <v>1723</v>
      </c>
      <c r="U787" s="1" t="s">
        <v>1723</v>
      </c>
      <c r="V787" s="1" t="s">
        <v>1723</v>
      </c>
      <c r="W787" s="1" t="s">
        <v>1723</v>
      </c>
      <c r="X787" s="1" t="s">
        <v>1723</v>
      </c>
      <c r="Y787" s="1" t="s">
        <v>404</v>
      </c>
    </row>
    <row r="788" spans="1:25" x14ac:dyDescent="0.35">
      <c r="A788" s="1" t="s">
        <v>2503</v>
      </c>
      <c r="B788" s="37">
        <v>2016</v>
      </c>
      <c r="C788" s="1" t="s">
        <v>266</v>
      </c>
      <c r="D788" s="1" t="s">
        <v>1518</v>
      </c>
      <c r="E788" s="1" t="s">
        <v>1519</v>
      </c>
      <c r="F788" s="1" t="s">
        <v>1512</v>
      </c>
      <c r="G788" s="1" t="s">
        <v>383</v>
      </c>
      <c r="H788" s="1" t="s">
        <v>259</v>
      </c>
      <c r="I788" s="1" t="s">
        <v>387</v>
      </c>
      <c r="J788" s="1" t="s">
        <v>262</v>
      </c>
      <c r="K788" s="2">
        <v>1000</v>
      </c>
      <c r="L788" s="1" t="s">
        <v>1722</v>
      </c>
      <c r="M788" s="2">
        <v>561</v>
      </c>
      <c r="N788" s="1">
        <v>0.56000000000000005</v>
      </c>
      <c r="O788" s="1" t="s">
        <v>354</v>
      </c>
      <c r="P788" s="5">
        <v>-1.06E-2</v>
      </c>
      <c r="Q788" s="1" t="s">
        <v>1520</v>
      </c>
      <c r="R788" s="1" t="s">
        <v>355</v>
      </c>
      <c r="S788" s="1" t="s">
        <v>266</v>
      </c>
      <c r="T788" s="5">
        <v>0.5615</v>
      </c>
      <c r="U788" s="5">
        <v>0.2954</v>
      </c>
      <c r="V788" s="5">
        <v>0.1431</v>
      </c>
      <c r="W788" s="5">
        <v>0.1431</v>
      </c>
      <c r="X788" s="1" t="s">
        <v>1713</v>
      </c>
      <c r="Y788" s="1" t="s">
        <v>404</v>
      </c>
    </row>
    <row r="789" spans="1:25" x14ac:dyDescent="0.35">
      <c r="A789" s="1" t="s">
        <v>2504</v>
      </c>
      <c r="B789" s="37">
        <v>2016</v>
      </c>
      <c r="C789" s="1" t="s">
        <v>287</v>
      </c>
      <c r="D789" s="1" t="s">
        <v>1521</v>
      </c>
      <c r="E789" s="1" t="s">
        <v>1522</v>
      </c>
      <c r="F789" s="1" t="s">
        <v>1512</v>
      </c>
      <c r="G789" s="1" t="s">
        <v>383</v>
      </c>
      <c r="H789" s="1" t="s">
        <v>259</v>
      </c>
      <c r="I789" s="1" t="s">
        <v>387</v>
      </c>
      <c r="J789" s="1" t="s">
        <v>262</v>
      </c>
      <c r="K789" s="2">
        <v>1000</v>
      </c>
      <c r="L789" s="1" t="s">
        <v>1722</v>
      </c>
      <c r="M789" s="2">
        <v>947</v>
      </c>
      <c r="N789" s="1">
        <v>0.95</v>
      </c>
      <c r="O789" s="1" t="s">
        <v>354</v>
      </c>
      <c r="P789" s="5">
        <v>-3.0700000000000002E-2</v>
      </c>
      <c r="Q789" s="1" t="s">
        <v>1520</v>
      </c>
      <c r="R789" s="1" t="s">
        <v>355</v>
      </c>
      <c r="S789" s="1" t="s">
        <v>1723</v>
      </c>
      <c r="T789" s="1" t="s">
        <v>1723</v>
      </c>
      <c r="U789" s="1" t="s">
        <v>1723</v>
      </c>
      <c r="V789" s="1" t="s">
        <v>1723</v>
      </c>
      <c r="W789" s="1" t="s">
        <v>1723</v>
      </c>
      <c r="X789" s="1" t="s">
        <v>1723</v>
      </c>
      <c r="Y789" s="1" t="s">
        <v>404</v>
      </c>
    </row>
    <row r="790" spans="1:25" x14ac:dyDescent="0.35">
      <c r="A790" s="1" t="s">
        <v>2505</v>
      </c>
      <c r="B790" s="37">
        <v>2016</v>
      </c>
      <c r="C790" s="1" t="s">
        <v>287</v>
      </c>
      <c r="D790" s="1" t="s">
        <v>1523</v>
      </c>
      <c r="E790" s="1" t="s">
        <v>1522</v>
      </c>
      <c r="F790" s="1" t="s">
        <v>1512</v>
      </c>
      <c r="G790" s="1" t="s">
        <v>383</v>
      </c>
      <c r="H790" s="1" t="s">
        <v>259</v>
      </c>
      <c r="I790" s="1" t="s">
        <v>387</v>
      </c>
      <c r="J790" s="1" t="s">
        <v>262</v>
      </c>
      <c r="K790" s="2">
        <v>1000</v>
      </c>
      <c r="L790" s="1" t="s">
        <v>1722</v>
      </c>
      <c r="M790" s="2">
        <v>599</v>
      </c>
      <c r="N790" s="1">
        <v>0.6</v>
      </c>
      <c r="O790" s="1" t="s">
        <v>354</v>
      </c>
      <c r="P790" s="5">
        <v>-1.1599999999999999E-2</v>
      </c>
      <c r="Q790" s="1" t="s">
        <v>1520</v>
      </c>
      <c r="R790" s="1" t="s">
        <v>355</v>
      </c>
      <c r="S790" s="1" t="s">
        <v>1723</v>
      </c>
      <c r="T790" s="1" t="s">
        <v>1723</v>
      </c>
      <c r="U790" s="1" t="s">
        <v>1723</v>
      </c>
      <c r="V790" s="1" t="s">
        <v>1723</v>
      </c>
      <c r="W790" s="1" t="s">
        <v>1723</v>
      </c>
      <c r="X790" s="1" t="s">
        <v>1723</v>
      </c>
      <c r="Y790" s="1" t="s">
        <v>404</v>
      </c>
    </row>
    <row r="791" spans="1:25" x14ac:dyDescent="0.35">
      <c r="A791" s="1" t="s">
        <v>2506</v>
      </c>
      <c r="B791" s="37">
        <v>2016</v>
      </c>
      <c r="C791" s="1" t="s">
        <v>287</v>
      </c>
      <c r="D791" s="1" t="s">
        <v>1524</v>
      </c>
      <c r="E791" s="1" t="s">
        <v>1525</v>
      </c>
      <c r="F791" s="1" t="s">
        <v>1512</v>
      </c>
      <c r="G791" s="1" t="s">
        <v>383</v>
      </c>
      <c r="H791" s="1" t="s">
        <v>259</v>
      </c>
      <c r="I791" s="1" t="s">
        <v>387</v>
      </c>
      <c r="J791" s="1" t="s">
        <v>262</v>
      </c>
      <c r="K791" s="2">
        <v>1000</v>
      </c>
      <c r="L791" s="1" t="s">
        <v>1722</v>
      </c>
      <c r="M791" s="2">
        <v>240</v>
      </c>
      <c r="N791" s="1">
        <v>0.24</v>
      </c>
      <c r="O791" s="1" t="s">
        <v>354</v>
      </c>
      <c r="P791" s="1" t="s">
        <v>1712</v>
      </c>
      <c r="Q791" s="1" t="s">
        <v>257</v>
      </c>
      <c r="R791" s="1" t="s">
        <v>265</v>
      </c>
      <c r="S791" s="1" t="s">
        <v>1723</v>
      </c>
      <c r="T791" s="1" t="s">
        <v>1723</v>
      </c>
      <c r="U791" s="1" t="s">
        <v>1723</v>
      </c>
      <c r="V791" s="1" t="s">
        <v>1723</v>
      </c>
      <c r="W791" s="1" t="s">
        <v>1723</v>
      </c>
      <c r="X791" s="1" t="s">
        <v>1723</v>
      </c>
      <c r="Y791" s="1" t="s">
        <v>404</v>
      </c>
    </row>
    <row r="792" spans="1:25" x14ac:dyDescent="0.35">
      <c r="A792" s="1" t="s">
        <v>2507</v>
      </c>
      <c r="B792" s="37">
        <v>2016</v>
      </c>
      <c r="C792" s="1" t="s">
        <v>287</v>
      </c>
      <c r="D792" s="1" t="s">
        <v>1527</v>
      </c>
      <c r="E792" s="1" t="s">
        <v>1528</v>
      </c>
      <c r="F792" s="1" t="s">
        <v>1526</v>
      </c>
      <c r="G792" s="1" t="s">
        <v>1243</v>
      </c>
      <c r="H792" s="1" t="s">
        <v>291</v>
      </c>
      <c r="I792" s="1" t="s">
        <v>602</v>
      </c>
      <c r="J792" s="1" t="s">
        <v>604</v>
      </c>
      <c r="K792" s="2">
        <v>0.35399999999999998</v>
      </c>
      <c r="L792" s="1" t="s">
        <v>1710</v>
      </c>
      <c r="M792" s="2">
        <v>0.94399999999999995</v>
      </c>
      <c r="N792" s="1">
        <v>2.67</v>
      </c>
      <c r="O792" s="1" t="s">
        <v>286</v>
      </c>
      <c r="P792" s="1" t="s">
        <v>1712</v>
      </c>
      <c r="Q792" s="1" t="s">
        <v>257</v>
      </c>
      <c r="R792" s="1" t="s">
        <v>277</v>
      </c>
      <c r="S792" s="1" t="s">
        <v>1723</v>
      </c>
      <c r="T792" s="1" t="s">
        <v>1723</v>
      </c>
      <c r="U792" s="1" t="s">
        <v>1723</v>
      </c>
      <c r="V792" s="1" t="s">
        <v>1723</v>
      </c>
      <c r="W792" s="1" t="s">
        <v>1723</v>
      </c>
      <c r="X792" s="1" t="s">
        <v>1723</v>
      </c>
      <c r="Y792" s="1" t="s">
        <v>404</v>
      </c>
    </row>
    <row r="793" spans="1:25" x14ac:dyDescent="0.35">
      <c r="A793" s="1" t="s">
        <v>2508</v>
      </c>
      <c r="B793" s="37">
        <v>2016</v>
      </c>
      <c r="C793" s="1" t="s">
        <v>287</v>
      </c>
      <c r="D793" s="1" t="s">
        <v>1529</v>
      </c>
      <c r="E793" s="1" t="s">
        <v>1528</v>
      </c>
      <c r="F793" s="1" t="s">
        <v>1526</v>
      </c>
      <c r="G793" s="1" t="s">
        <v>1243</v>
      </c>
      <c r="H793" s="1" t="s">
        <v>291</v>
      </c>
      <c r="I793" s="1" t="s">
        <v>602</v>
      </c>
      <c r="J793" s="1" t="s">
        <v>604</v>
      </c>
      <c r="K793" s="2">
        <v>0.19500000000000001</v>
      </c>
      <c r="L793" s="1" t="s">
        <v>1710</v>
      </c>
      <c r="M793" s="2">
        <v>0.53100000000000003</v>
      </c>
      <c r="N793" s="1">
        <v>2.72</v>
      </c>
      <c r="O793" s="1" t="s">
        <v>286</v>
      </c>
      <c r="P793" s="1" t="s">
        <v>1712</v>
      </c>
      <c r="Q793" s="1" t="s">
        <v>257</v>
      </c>
      <c r="R793" s="1" t="s">
        <v>277</v>
      </c>
      <c r="S793" s="1" t="s">
        <v>1723</v>
      </c>
      <c r="T793" s="1" t="s">
        <v>1723</v>
      </c>
      <c r="U793" s="1" t="s">
        <v>1723</v>
      </c>
      <c r="V793" s="1" t="s">
        <v>1723</v>
      </c>
      <c r="W793" s="1" t="s">
        <v>1723</v>
      </c>
      <c r="X793" s="1" t="s">
        <v>1723</v>
      </c>
      <c r="Y793" s="1" t="s">
        <v>404</v>
      </c>
    </row>
    <row r="794" spans="1:25" x14ac:dyDescent="0.35">
      <c r="A794" s="1" t="s">
        <v>2509</v>
      </c>
      <c r="B794" s="37">
        <v>2015</v>
      </c>
      <c r="C794" s="1" t="s">
        <v>266</v>
      </c>
      <c r="D794" s="1" t="s">
        <v>1531</v>
      </c>
      <c r="E794" s="1" t="s">
        <v>2711</v>
      </c>
      <c r="F794" s="1" t="s">
        <v>1530</v>
      </c>
      <c r="G794" s="1" t="s">
        <v>352</v>
      </c>
      <c r="H794" s="1" t="s">
        <v>280</v>
      </c>
      <c r="I794" s="1" t="s">
        <v>1715</v>
      </c>
      <c r="J794" s="1" t="s">
        <v>283</v>
      </c>
      <c r="K794" s="2">
        <v>1.98804</v>
      </c>
      <c r="L794" s="1" t="s">
        <v>1722</v>
      </c>
      <c r="M794" s="2">
        <v>79.188000000000002</v>
      </c>
      <c r="N794" s="1">
        <v>39.83</v>
      </c>
      <c r="O794" s="1" t="s">
        <v>286</v>
      </c>
      <c r="P794" s="5">
        <v>-0.48799999999999999</v>
      </c>
      <c r="Q794" s="1" t="s">
        <v>2712</v>
      </c>
      <c r="R794" s="1" t="s">
        <v>355</v>
      </c>
      <c r="S794" s="1" t="s">
        <v>287</v>
      </c>
      <c r="T794" s="5">
        <v>0.11749999999999999</v>
      </c>
      <c r="U794" s="5">
        <v>1.61E-2</v>
      </c>
      <c r="V794" s="5">
        <v>0.86599999999999999</v>
      </c>
      <c r="W794" s="1" t="s">
        <v>1717</v>
      </c>
      <c r="X794" s="5">
        <v>5.0000000000000001E-4</v>
      </c>
      <c r="Y794" s="1" t="s">
        <v>1532</v>
      </c>
    </row>
    <row r="795" spans="1:25" x14ac:dyDescent="0.35">
      <c r="A795" s="1" t="s">
        <v>2510</v>
      </c>
      <c r="B795" s="37">
        <v>2014</v>
      </c>
      <c r="C795" s="1" t="s">
        <v>287</v>
      </c>
      <c r="D795" s="1" t="s">
        <v>1534</v>
      </c>
      <c r="E795" s="1" t="s">
        <v>1534</v>
      </c>
      <c r="F795" s="1" t="s">
        <v>1533</v>
      </c>
      <c r="G795" s="1" t="s">
        <v>395</v>
      </c>
      <c r="H795" s="1" t="s">
        <v>749</v>
      </c>
      <c r="I795" s="1" t="s">
        <v>758</v>
      </c>
      <c r="J795" s="1" t="s">
        <v>752</v>
      </c>
      <c r="K795" s="2">
        <v>12.7</v>
      </c>
      <c r="L795" s="1" t="s">
        <v>1710</v>
      </c>
      <c r="M795" s="2">
        <v>105.92400000000001</v>
      </c>
      <c r="N795" s="1">
        <v>8.34</v>
      </c>
      <c r="O795" s="1" t="s">
        <v>1711</v>
      </c>
      <c r="P795" s="1" t="s">
        <v>1712</v>
      </c>
      <c r="Q795" s="1" t="s">
        <v>257</v>
      </c>
      <c r="R795" s="1" t="s">
        <v>265</v>
      </c>
      <c r="S795" s="1" t="s">
        <v>1723</v>
      </c>
      <c r="T795" s="1" t="s">
        <v>1723</v>
      </c>
      <c r="U795" s="1" t="s">
        <v>1723</v>
      </c>
      <c r="V795" s="1" t="s">
        <v>1723</v>
      </c>
      <c r="W795" s="1" t="s">
        <v>1723</v>
      </c>
      <c r="X795" s="1" t="s">
        <v>1723</v>
      </c>
      <c r="Y795" s="1" t="s">
        <v>404</v>
      </c>
    </row>
    <row r="796" spans="1:25" x14ac:dyDescent="0.35">
      <c r="A796" s="1" t="s">
        <v>2511</v>
      </c>
      <c r="B796" s="37">
        <v>2013</v>
      </c>
      <c r="C796" s="1" t="s">
        <v>266</v>
      </c>
      <c r="D796" s="1" t="s">
        <v>1536</v>
      </c>
      <c r="E796" s="1" t="s">
        <v>276</v>
      </c>
      <c r="F796" s="1" t="s">
        <v>1535</v>
      </c>
      <c r="G796" s="1" t="s">
        <v>1243</v>
      </c>
      <c r="H796" s="1" t="s">
        <v>291</v>
      </c>
      <c r="I796" s="1" t="s">
        <v>602</v>
      </c>
      <c r="J796" s="1" t="s">
        <v>604</v>
      </c>
      <c r="K796" s="2">
        <v>1</v>
      </c>
      <c r="L796" s="1" t="s">
        <v>1722</v>
      </c>
      <c r="M796" s="2">
        <v>1.1599999999999999</v>
      </c>
      <c r="N796" s="1">
        <v>1.1599999999999999</v>
      </c>
      <c r="O796" s="1" t="s">
        <v>1537</v>
      </c>
      <c r="P796" s="1" t="s">
        <v>1712</v>
      </c>
      <c r="Q796" s="1" t="s">
        <v>257</v>
      </c>
      <c r="R796" s="1" t="s">
        <v>265</v>
      </c>
      <c r="S796" s="1" t="s">
        <v>287</v>
      </c>
      <c r="T796" s="5">
        <v>0.88790000000000002</v>
      </c>
      <c r="U796" s="5">
        <v>0.11210000000000001</v>
      </c>
      <c r="V796" s="5">
        <v>0</v>
      </c>
      <c r="W796" s="1" t="s">
        <v>1717</v>
      </c>
      <c r="X796" s="1" t="s">
        <v>1713</v>
      </c>
      <c r="Y796" s="1" t="s">
        <v>404</v>
      </c>
    </row>
    <row r="797" spans="1:25" x14ac:dyDescent="0.35">
      <c r="A797" s="1" t="s">
        <v>2512</v>
      </c>
      <c r="B797" s="37">
        <v>2013</v>
      </c>
      <c r="C797" s="1" t="s">
        <v>287</v>
      </c>
      <c r="D797" s="1" t="s">
        <v>1540</v>
      </c>
      <c r="E797" s="1" t="s">
        <v>276</v>
      </c>
      <c r="F797" s="1" t="s">
        <v>1538</v>
      </c>
      <c r="G797" s="1" t="s">
        <v>1539</v>
      </c>
      <c r="H797" s="1" t="s">
        <v>259</v>
      </c>
      <c r="I797" s="1" t="s">
        <v>387</v>
      </c>
      <c r="J797" s="1" t="s">
        <v>262</v>
      </c>
      <c r="K797" s="2">
        <v>2.3500000000000001E-3</v>
      </c>
      <c r="L797" s="1" t="s">
        <v>1710</v>
      </c>
      <c r="M797" s="2">
        <v>4.0000000000000002E-4</v>
      </c>
      <c r="N797" s="1">
        <v>0.17</v>
      </c>
      <c r="O797" s="1" t="s">
        <v>354</v>
      </c>
      <c r="P797" s="5">
        <v>0.05</v>
      </c>
      <c r="Q797" s="1" t="s">
        <v>2713</v>
      </c>
      <c r="R797" s="1" t="s">
        <v>355</v>
      </c>
      <c r="S797" s="1" t="s">
        <v>1723</v>
      </c>
      <c r="T797" s="1" t="s">
        <v>1723</v>
      </c>
      <c r="U797" s="1" t="s">
        <v>1723</v>
      </c>
      <c r="V797" s="1" t="s">
        <v>1723</v>
      </c>
      <c r="W797" s="1" t="s">
        <v>1723</v>
      </c>
      <c r="X797" s="1" t="s">
        <v>1723</v>
      </c>
      <c r="Y797" s="1" t="s">
        <v>404</v>
      </c>
    </row>
    <row r="798" spans="1:25" x14ac:dyDescent="0.35">
      <c r="A798" s="1" t="s">
        <v>2513</v>
      </c>
      <c r="B798" s="37">
        <v>2014</v>
      </c>
      <c r="C798" s="1" t="s">
        <v>287</v>
      </c>
      <c r="D798" s="1" t="s">
        <v>1541</v>
      </c>
      <c r="E798" s="1" t="s">
        <v>1542</v>
      </c>
      <c r="F798" s="1" t="s">
        <v>1538</v>
      </c>
      <c r="G798" s="1" t="s">
        <v>1539</v>
      </c>
      <c r="H798" s="1" t="s">
        <v>259</v>
      </c>
      <c r="I798" s="1" t="s">
        <v>387</v>
      </c>
      <c r="J798" s="1" t="s">
        <v>262</v>
      </c>
      <c r="K798" s="2">
        <v>2.3500000000000001E-3</v>
      </c>
      <c r="L798" s="1" t="s">
        <v>1710</v>
      </c>
      <c r="M798" s="2">
        <v>4.2999999999999999E-4</v>
      </c>
      <c r="N798" s="1">
        <v>0.18</v>
      </c>
      <c r="O798" s="1" t="s">
        <v>354</v>
      </c>
      <c r="P798" s="5">
        <v>2.3199999999999998E-2</v>
      </c>
      <c r="Q798" s="1" t="s">
        <v>1543</v>
      </c>
      <c r="R798" s="1" t="s">
        <v>355</v>
      </c>
      <c r="S798" s="1" t="s">
        <v>1723</v>
      </c>
      <c r="T798" s="1" t="s">
        <v>1723</v>
      </c>
      <c r="U798" s="1" t="s">
        <v>1723</v>
      </c>
      <c r="V798" s="1" t="s">
        <v>1723</v>
      </c>
      <c r="W798" s="1" t="s">
        <v>1723</v>
      </c>
      <c r="X798" s="1" t="s">
        <v>1723</v>
      </c>
      <c r="Y798" s="1" t="s">
        <v>404</v>
      </c>
    </row>
    <row r="799" spans="1:25" x14ac:dyDescent="0.35">
      <c r="A799" s="1" t="s">
        <v>2514</v>
      </c>
      <c r="B799" s="37">
        <v>2013</v>
      </c>
      <c r="C799" s="1" t="s">
        <v>287</v>
      </c>
      <c r="D799" s="1" t="s">
        <v>1545</v>
      </c>
      <c r="E799" s="1" t="s">
        <v>276</v>
      </c>
      <c r="F799" s="1" t="s">
        <v>1544</v>
      </c>
      <c r="G799" s="1" t="s">
        <v>524</v>
      </c>
      <c r="H799" s="1" t="s">
        <v>291</v>
      </c>
      <c r="I799" s="1" t="s">
        <v>292</v>
      </c>
      <c r="J799" s="1" t="s">
        <v>292</v>
      </c>
      <c r="K799" s="2">
        <v>1</v>
      </c>
      <c r="L799" s="1" t="s">
        <v>1722</v>
      </c>
      <c r="M799" s="2">
        <v>70</v>
      </c>
      <c r="N799" s="1">
        <v>70</v>
      </c>
      <c r="O799" s="1" t="s">
        <v>1711</v>
      </c>
      <c r="P799" s="5">
        <v>-1.4E-2</v>
      </c>
      <c r="Q799" s="1" t="s">
        <v>1546</v>
      </c>
      <c r="R799" s="1" t="s">
        <v>355</v>
      </c>
      <c r="S799" s="1" t="s">
        <v>1723</v>
      </c>
      <c r="T799" s="1" t="s">
        <v>1723</v>
      </c>
      <c r="U799" s="1" t="s">
        <v>1723</v>
      </c>
      <c r="V799" s="1" t="s">
        <v>1723</v>
      </c>
      <c r="W799" s="1" t="s">
        <v>1723</v>
      </c>
      <c r="X799" s="1" t="s">
        <v>1723</v>
      </c>
      <c r="Y799" s="1" t="s">
        <v>404</v>
      </c>
    </row>
    <row r="800" spans="1:25" x14ac:dyDescent="0.35">
      <c r="A800" s="1" t="s">
        <v>2515</v>
      </c>
      <c r="B800" s="37">
        <v>2013</v>
      </c>
      <c r="C800" s="1" t="s">
        <v>287</v>
      </c>
      <c r="D800" s="1" t="s">
        <v>1547</v>
      </c>
      <c r="E800" s="1" t="s">
        <v>276</v>
      </c>
      <c r="F800" s="1" t="s">
        <v>1544</v>
      </c>
      <c r="G800" s="1" t="s">
        <v>524</v>
      </c>
      <c r="H800" s="1" t="s">
        <v>291</v>
      </c>
      <c r="I800" s="1" t="s">
        <v>292</v>
      </c>
      <c r="J800" s="1" t="s">
        <v>292</v>
      </c>
      <c r="K800" s="2">
        <v>1</v>
      </c>
      <c r="L800" s="1" t="s">
        <v>1722</v>
      </c>
      <c r="M800" s="2">
        <v>6</v>
      </c>
      <c r="N800" s="1">
        <v>6</v>
      </c>
      <c r="O800" s="1" t="s">
        <v>1711</v>
      </c>
      <c r="P800" s="1" t="s">
        <v>1712</v>
      </c>
      <c r="Q800" s="1" t="s">
        <v>257</v>
      </c>
      <c r="R800" s="1" t="s">
        <v>265</v>
      </c>
      <c r="S800" s="1" t="s">
        <v>1723</v>
      </c>
      <c r="T800" s="1" t="s">
        <v>1723</v>
      </c>
      <c r="U800" s="1" t="s">
        <v>1723</v>
      </c>
      <c r="V800" s="1" t="s">
        <v>1723</v>
      </c>
      <c r="W800" s="1" t="s">
        <v>1723</v>
      </c>
      <c r="X800" s="1" t="s">
        <v>1723</v>
      </c>
      <c r="Y800" s="1" t="s">
        <v>404</v>
      </c>
    </row>
    <row r="801" spans="1:25" x14ac:dyDescent="0.35">
      <c r="A801" s="1" t="s">
        <v>2516</v>
      </c>
      <c r="B801" s="37">
        <v>2014</v>
      </c>
      <c r="C801" s="1" t="s">
        <v>287</v>
      </c>
      <c r="D801" s="1" t="s">
        <v>1549</v>
      </c>
      <c r="E801" s="1" t="s">
        <v>1550</v>
      </c>
      <c r="F801" s="1" t="s">
        <v>1548</v>
      </c>
      <c r="G801" s="1" t="s">
        <v>261</v>
      </c>
      <c r="H801" s="1" t="s">
        <v>291</v>
      </c>
      <c r="I801" s="1" t="s">
        <v>602</v>
      </c>
      <c r="J801" s="1" t="s">
        <v>604</v>
      </c>
      <c r="K801" s="2">
        <v>4.8000000000000001E-2</v>
      </c>
      <c r="L801" s="1" t="s">
        <v>1710</v>
      </c>
      <c r="M801" s="2">
        <v>7.0000000000000007E-2</v>
      </c>
      <c r="N801" s="1">
        <v>1.46</v>
      </c>
      <c r="O801" s="1" t="s">
        <v>354</v>
      </c>
      <c r="P801" s="1" t="s">
        <v>1712</v>
      </c>
      <c r="Q801" s="1" t="s">
        <v>257</v>
      </c>
      <c r="R801" s="1" t="s">
        <v>265</v>
      </c>
      <c r="S801" s="1" t="s">
        <v>1723</v>
      </c>
      <c r="T801" s="1" t="s">
        <v>1723</v>
      </c>
      <c r="U801" s="1" t="s">
        <v>1723</v>
      </c>
      <c r="V801" s="1" t="s">
        <v>1723</v>
      </c>
      <c r="W801" s="1" t="s">
        <v>1723</v>
      </c>
      <c r="X801" s="1" t="s">
        <v>1723</v>
      </c>
      <c r="Y801" s="1" t="s">
        <v>404</v>
      </c>
    </row>
    <row r="802" spans="1:25" x14ac:dyDescent="0.35">
      <c r="A802" s="1" t="s">
        <v>2517</v>
      </c>
      <c r="B802" s="37">
        <v>2014</v>
      </c>
      <c r="C802" s="1" t="s">
        <v>287</v>
      </c>
      <c r="D802" s="1" t="s">
        <v>1551</v>
      </c>
      <c r="E802" s="1" t="s">
        <v>1552</v>
      </c>
      <c r="F802" s="1" t="s">
        <v>1548</v>
      </c>
      <c r="G802" s="1" t="s">
        <v>261</v>
      </c>
      <c r="H802" s="1" t="s">
        <v>291</v>
      </c>
      <c r="I802" s="1" t="s">
        <v>602</v>
      </c>
      <c r="J802" s="1" t="s">
        <v>604</v>
      </c>
      <c r="K802" s="2">
        <v>4.3400000000000001E-2</v>
      </c>
      <c r="L802" s="1" t="s">
        <v>1710</v>
      </c>
      <c r="M802" s="2">
        <v>0.01</v>
      </c>
      <c r="N802" s="1">
        <v>0.23</v>
      </c>
      <c r="O802" s="1" t="s">
        <v>354</v>
      </c>
      <c r="P802" s="1" t="s">
        <v>1712</v>
      </c>
      <c r="Q802" s="1" t="s">
        <v>257</v>
      </c>
      <c r="R802" s="1" t="s">
        <v>265</v>
      </c>
      <c r="S802" s="1" t="s">
        <v>1723</v>
      </c>
      <c r="T802" s="1" t="s">
        <v>1723</v>
      </c>
      <c r="U802" s="1" t="s">
        <v>1723</v>
      </c>
      <c r="V802" s="1" t="s">
        <v>1723</v>
      </c>
      <c r="W802" s="1" t="s">
        <v>1723</v>
      </c>
      <c r="X802" s="1" t="s">
        <v>1723</v>
      </c>
      <c r="Y802" s="1" t="s">
        <v>404</v>
      </c>
    </row>
    <row r="803" spans="1:25" x14ac:dyDescent="0.35">
      <c r="A803" s="1" t="s">
        <v>2518</v>
      </c>
      <c r="B803" s="37">
        <v>2016</v>
      </c>
      <c r="C803" s="1" t="s">
        <v>287</v>
      </c>
      <c r="D803" s="1" t="s">
        <v>1555</v>
      </c>
      <c r="E803" s="1" t="s">
        <v>1556</v>
      </c>
      <c r="F803" s="1" t="s">
        <v>1553</v>
      </c>
      <c r="G803" s="1" t="s">
        <v>1554</v>
      </c>
      <c r="H803" s="1" t="s">
        <v>291</v>
      </c>
      <c r="I803" s="1" t="s">
        <v>602</v>
      </c>
      <c r="J803" s="1" t="s">
        <v>604</v>
      </c>
      <c r="K803" s="2">
        <v>1000</v>
      </c>
      <c r="L803" s="1" t="s">
        <v>1710</v>
      </c>
      <c r="M803" s="2">
        <v>721</v>
      </c>
      <c r="N803" s="1">
        <v>0.72</v>
      </c>
      <c r="O803" s="1" t="s">
        <v>1711</v>
      </c>
      <c r="P803" s="5">
        <v>0.03</v>
      </c>
      <c r="Q803" s="1" t="s">
        <v>2714</v>
      </c>
      <c r="R803" s="1" t="s">
        <v>355</v>
      </c>
      <c r="S803" s="1" t="s">
        <v>1723</v>
      </c>
      <c r="T803" s="1" t="s">
        <v>1723</v>
      </c>
      <c r="U803" s="1" t="s">
        <v>1723</v>
      </c>
      <c r="V803" s="1" t="s">
        <v>1723</v>
      </c>
      <c r="W803" s="1" t="s">
        <v>1723</v>
      </c>
      <c r="X803" s="1" t="s">
        <v>1723</v>
      </c>
      <c r="Y803" s="1" t="s">
        <v>404</v>
      </c>
    </row>
    <row r="804" spans="1:25" x14ac:dyDescent="0.35">
      <c r="A804" s="1" t="s">
        <v>2519</v>
      </c>
      <c r="B804" s="37">
        <v>2013</v>
      </c>
      <c r="C804" s="1" t="s">
        <v>287</v>
      </c>
      <c r="D804" s="1" t="s">
        <v>1559</v>
      </c>
      <c r="E804" s="1" t="s">
        <v>276</v>
      </c>
      <c r="F804" s="1" t="s">
        <v>1557</v>
      </c>
      <c r="G804" s="1" t="s">
        <v>1558</v>
      </c>
      <c r="H804" s="1" t="s">
        <v>259</v>
      </c>
      <c r="I804" s="1" t="s">
        <v>260</v>
      </c>
      <c r="J804" s="1" t="s">
        <v>262</v>
      </c>
      <c r="K804" s="2">
        <v>1</v>
      </c>
      <c r="L804" s="1" t="s">
        <v>1722</v>
      </c>
      <c r="M804" s="2">
        <v>65.709999999999994</v>
      </c>
      <c r="N804" s="1">
        <v>65.709999999999994</v>
      </c>
      <c r="O804" s="1" t="s">
        <v>1711</v>
      </c>
      <c r="P804" s="1" t="s">
        <v>1712</v>
      </c>
      <c r="Q804" s="1" t="s">
        <v>257</v>
      </c>
      <c r="R804" s="1" t="s">
        <v>265</v>
      </c>
      <c r="S804" s="1" t="s">
        <v>1723</v>
      </c>
      <c r="T804" s="1" t="s">
        <v>1723</v>
      </c>
      <c r="U804" s="1" t="s">
        <v>1723</v>
      </c>
      <c r="V804" s="1" t="s">
        <v>1723</v>
      </c>
      <c r="W804" s="1" t="s">
        <v>1723</v>
      </c>
      <c r="X804" s="1" t="s">
        <v>1723</v>
      </c>
      <c r="Y804" s="1" t="s">
        <v>404</v>
      </c>
    </row>
    <row r="805" spans="1:25" x14ac:dyDescent="0.35">
      <c r="A805" s="1" t="s">
        <v>2520</v>
      </c>
      <c r="B805" s="37">
        <v>2013</v>
      </c>
      <c r="C805" s="1" t="s">
        <v>287</v>
      </c>
      <c r="D805" s="1" t="s">
        <v>1560</v>
      </c>
      <c r="E805" s="1" t="s">
        <v>276</v>
      </c>
      <c r="F805" s="1" t="s">
        <v>1557</v>
      </c>
      <c r="G805" s="1" t="s">
        <v>1558</v>
      </c>
      <c r="H805" s="1" t="s">
        <v>259</v>
      </c>
      <c r="I805" s="1" t="s">
        <v>260</v>
      </c>
      <c r="J805" s="1" t="s">
        <v>262</v>
      </c>
      <c r="K805" s="2">
        <v>1</v>
      </c>
      <c r="L805" s="1" t="s">
        <v>1722</v>
      </c>
      <c r="M805" s="2">
        <v>47.51</v>
      </c>
      <c r="N805" s="1">
        <v>47.51</v>
      </c>
      <c r="O805" s="1" t="s">
        <v>1711</v>
      </c>
      <c r="P805" s="1" t="s">
        <v>1712</v>
      </c>
      <c r="Q805" s="1" t="s">
        <v>257</v>
      </c>
      <c r="R805" s="1" t="s">
        <v>265</v>
      </c>
      <c r="S805" s="1" t="s">
        <v>1723</v>
      </c>
      <c r="T805" s="1" t="s">
        <v>1723</v>
      </c>
      <c r="U805" s="1" t="s">
        <v>1723</v>
      </c>
      <c r="V805" s="1" t="s">
        <v>1723</v>
      </c>
      <c r="W805" s="1" t="s">
        <v>1723</v>
      </c>
      <c r="X805" s="1" t="s">
        <v>1723</v>
      </c>
      <c r="Y805" s="1" t="s">
        <v>404</v>
      </c>
    </row>
    <row r="806" spans="1:25" x14ac:dyDescent="0.35">
      <c r="A806" s="1" t="s">
        <v>2521</v>
      </c>
      <c r="B806" s="37">
        <v>2013</v>
      </c>
      <c r="C806" s="1" t="s">
        <v>287</v>
      </c>
      <c r="D806" s="1" t="s">
        <v>1561</v>
      </c>
      <c r="E806" s="1" t="s">
        <v>276</v>
      </c>
      <c r="F806" s="1" t="s">
        <v>1557</v>
      </c>
      <c r="G806" s="1" t="s">
        <v>1558</v>
      </c>
      <c r="H806" s="1" t="s">
        <v>259</v>
      </c>
      <c r="I806" s="1" t="s">
        <v>260</v>
      </c>
      <c r="J806" s="1" t="s">
        <v>262</v>
      </c>
      <c r="K806" s="2">
        <v>1</v>
      </c>
      <c r="L806" s="1" t="s">
        <v>1722</v>
      </c>
      <c r="M806" s="2">
        <v>45.81</v>
      </c>
      <c r="N806" s="1">
        <v>45.81</v>
      </c>
      <c r="O806" s="1" t="s">
        <v>1711</v>
      </c>
      <c r="P806" s="1" t="s">
        <v>1712</v>
      </c>
      <c r="Q806" s="1" t="s">
        <v>257</v>
      </c>
      <c r="R806" s="1" t="s">
        <v>265</v>
      </c>
      <c r="S806" s="1" t="s">
        <v>1723</v>
      </c>
      <c r="T806" s="1" t="s">
        <v>1723</v>
      </c>
      <c r="U806" s="1" t="s">
        <v>1723</v>
      </c>
      <c r="V806" s="1" t="s">
        <v>1723</v>
      </c>
      <c r="W806" s="1" t="s">
        <v>1723</v>
      </c>
      <c r="X806" s="1" t="s">
        <v>1723</v>
      </c>
      <c r="Y806" s="1" t="s">
        <v>404</v>
      </c>
    </row>
    <row r="807" spans="1:25" x14ac:dyDescent="0.35">
      <c r="A807" s="1" t="s">
        <v>2522</v>
      </c>
      <c r="B807" s="37">
        <v>2013</v>
      </c>
      <c r="C807" s="1" t="s">
        <v>287</v>
      </c>
      <c r="D807" s="1" t="s">
        <v>1559</v>
      </c>
      <c r="E807" s="1" t="s">
        <v>276</v>
      </c>
      <c r="F807" s="1" t="s">
        <v>1557</v>
      </c>
      <c r="G807" s="1" t="s">
        <v>1558</v>
      </c>
      <c r="H807" s="1" t="s">
        <v>259</v>
      </c>
      <c r="I807" s="1" t="s">
        <v>260</v>
      </c>
      <c r="J807" s="1" t="s">
        <v>262</v>
      </c>
      <c r="K807" s="2">
        <v>1</v>
      </c>
      <c r="L807" s="1" t="s">
        <v>1722</v>
      </c>
      <c r="M807" s="2">
        <v>74.64</v>
      </c>
      <c r="N807" s="1">
        <v>74.64</v>
      </c>
      <c r="O807" s="1" t="s">
        <v>1711</v>
      </c>
      <c r="P807" s="1" t="s">
        <v>1712</v>
      </c>
      <c r="Q807" s="1" t="s">
        <v>257</v>
      </c>
      <c r="R807" s="1" t="s">
        <v>265</v>
      </c>
      <c r="S807" s="1" t="s">
        <v>1723</v>
      </c>
      <c r="T807" s="1" t="s">
        <v>1723</v>
      </c>
      <c r="U807" s="1" t="s">
        <v>1723</v>
      </c>
      <c r="V807" s="1" t="s">
        <v>1723</v>
      </c>
      <c r="W807" s="1" t="s">
        <v>1723</v>
      </c>
      <c r="X807" s="1" t="s">
        <v>1723</v>
      </c>
      <c r="Y807" s="1" t="s">
        <v>404</v>
      </c>
    </row>
    <row r="808" spans="1:25" x14ac:dyDescent="0.35">
      <c r="A808" s="1" t="s">
        <v>2523</v>
      </c>
      <c r="B808" s="37">
        <v>2015</v>
      </c>
      <c r="C808" s="1" t="s">
        <v>266</v>
      </c>
      <c r="D808" s="1" t="s">
        <v>1142</v>
      </c>
      <c r="E808" s="1" t="s">
        <v>1564</v>
      </c>
      <c r="F808" s="1" t="s">
        <v>1562</v>
      </c>
      <c r="G808" s="1" t="s">
        <v>1563</v>
      </c>
      <c r="H808" s="1" t="s">
        <v>1142</v>
      </c>
      <c r="I808" s="1" t="s">
        <v>1715</v>
      </c>
      <c r="J808" s="1" t="s">
        <v>262</v>
      </c>
      <c r="K808" s="2">
        <v>1</v>
      </c>
      <c r="L808" s="1" t="s">
        <v>1722</v>
      </c>
      <c r="M808" s="2">
        <v>0.7</v>
      </c>
      <c r="N808" s="1">
        <v>0.7</v>
      </c>
      <c r="O808" s="1" t="s">
        <v>354</v>
      </c>
      <c r="P808" s="5">
        <v>-0.247</v>
      </c>
      <c r="Q808" s="1" t="s">
        <v>1565</v>
      </c>
      <c r="R808" s="1" t="s">
        <v>355</v>
      </c>
      <c r="S808" s="1" t="s">
        <v>287</v>
      </c>
      <c r="T808" s="5">
        <v>0.57140000000000002</v>
      </c>
      <c r="U808" s="5">
        <v>0.42859999999999998</v>
      </c>
      <c r="V808" s="5">
        <v>0</v>
      </c>
      <c r="W808" s="1" t="s">
        <v>1717</v>
      </c>
      <c r="X808" s="1" t="s">
        <v>1713</v>
      </c>
      <c r="Y808" s="1" t="s">
        <v>1566</v>
      </c>
    </row>
    <row r="809" spans="1:25" x14ac:dyDescent="0.35">
      <c r="A809" s="1" t="s">
        <v>2524</v>
      </c>
      <c r="B809" s="37">
        <v>2014</v>
      </c>
      <c r="C809" s="1" t="s">
        <v>266</v>
      </c>
      <c r="D809" s="1" t="s">
        <v>1568</v>
      </c>
      <c r="E809" s="1" t="s">
        <v>1569</v>
      </c>
      <c r="F809" s="1" t="s">
        <v>1567</v>
      </c>
      <c r="G809" s="1" t="s">
        <v>261</v>
      </c>
      <c r="H809" s="1" t="s">
        <v>291</v>
      </c>
      <c r="I809" s="1" t="s">
        <v>390</v>
      </c>
      <c r="J809" s="1" t="s">
        <v>298</v>
      </c>
      <c r="K809" s="2">
        <v>1000</v>
      </c>
      <c r="L809" s="1" t="s">
        <v>1722</v>
      </c>
      <c r="M809" s="2">
        <v>3940</v>
      </c>
      <c r="N809" s="1">
        <v>3.94</v>
      </c>
      <c r="O809" s="1" t="s">
        <v>286</v>
      </c>
      <c r="P809" s="5">
        <v>-0.19</v>
      </c>
      <c r="Q809" s="1" t="s">
        <v>1570</v>
      </c>
      <c r="R809" s="1" t="s">
        <v>355</v>
      </c>
      <c r="S809" s="1" t="s">
        <v>266</v>
      </c>
      <c r="T809" s="5">
        <v>0.26419999999999999</v>
      </c>
      <c r="U809" s="5">
        <v>0.73580000000000001</v>
      </c>
      <c r="V809" s="5">
        <v>0</v>
      </c>
      <c r="W809" s="1" t="s">
        <v>1717</v>
      </c>
      <c r="X809" s="1" t="s">
        <v>1713</v>
      </c>
      <c r="Y809" s="1" t="s">
        <v>1571</v>
      </c>
    </row>
    <row r="810" spans="1:25" x14ac:dyDescent="0.35">
      <c r="A810" s="1" t="s">
        <v>2525</v>
      </c>
      <c r="B810" s="37">
        <v>2016</v>
      </c>
      <c r="C810" s="1" t="s">
        <v>287</v>
      </c>
      <c r="D810" s="1" t="s">
        <v>1568</v>
      </c>
      <c r="E810" s="1" t="s">
        <v>1569</v>
      </c>
      <c r="F810" s="1" t="s">
        <v>1567</v>
      </c>
      <c r="G810" s="1" t="s">
        <v>261</v>
      </c>
      <c r="H810" s="1" t="s">
        <v>291</v>
      </c>
      <c r="I810" s="1" t="s">
        <v>390</v>
      </c>
      <c r="J810" s="1" t="s">
        <v>298</v>
      </c>
      <c r="K810" s="2">
        <v>1000</v>
      </c>
      <c r="L810" s="1" t="s">
        <v>1722</v>
      </c>
      <c r="M810" s="2">
        <v>410</v>
      </c>
      <c r="N810" s="1">
        <v>0.41</v>
      </c>
      <c r="O810" s="1" t="s">
        <v>286</v>
      </c>
      <c r="P810" s="1" t="s">
        <v>1712</v>
      </c>
      <c r="Q810" s="1" t="s">
        <v>257</v>
      </c>
      <c r="R810" s="1" t="s">
        <v>277</v>
      </c>
      <c r="S810" s="1" t="s">
        <v>1723</v>
      </c>
      <c r="T810" s="1" t="s">
        <v>1723</v>
      </c>
      <c r="U810" s="1" t="s">
        <v>1723</v>
      </c>
      <c r="V810" s="1" t="s">
        <v>1723</v>
      </c>
      <c r="W810" s="1" t="s">
        <v>1723</v>
      </c>
      <c r="X810" s="1" t="s">
        <v>1723</v>
      </c>
      <c r="Y810" s="1" t="s">
        <v>404</v>
      </c>
    </row>
    <row r="811" spans="1:25" x14ac:dyDescent="0.35">
      <c r="A811" s="1" t="s">
        <v>2526</v>
      </c>
      <c r="B811" s="37">
        <v>2014</v>
      </c>
      <c r="C811" s="1" t="s">
        <v>287</v>
      </c>
      <c r="D811" s="1" t="s">
        <v>1572</v>
      </c>
      <c r="E811" s="1" t="s">
        <v>1573</v>
      </c>
      <c r="F811" s="1" t="s">
        <v>1567</v>
      </c>
      <c r="G811" s="1" t="s">
        <v>261</v>
      </c>
      <c r="H811" s="1" t="s">
        <v>291</v>
      </c>
      <c r="I811" s="1" t="s">
        <v>390</v>
      </c>
      <c r="J811" s="1" t="s">
        <v>298</v>
      </c>
      <c r="K811" s="2">
        <v>1000</v>
      </c>
      <c r="L811" s="1" t="s">
        <v>1722</v>
      </c>
      <c r="M811" s="2">
        <v>5340</v>
      </c>
      <c r="N811" s="1">
        <v>5.34</v>
      </c>
      <c r="O811" s="1" t="s">
        <v>1711</v>
      </c>
      <c r="P811" s="5">
        <v>-0.19</v>
      </c>
      <c r="Q811" s="1" t="s">
        <v>1570</v>
      </c>
      <c r="R811" s="1" t="s">
        <v>355</v>
      </c>
      <c r="S811" s="1" t="s">
        <v>1723</v>
      </c>
      <c r="T811" s="1" t="s">
        <v>1723</v>
      </c>
      <c r="U811" s="1" t="s">
        <v>1723</v>
      </c>
      <c r="V811" s="1" t="s">
        <v>1723</v>
      </c>
      <c r="W811" s="1" t="s">
        <v>1723</v>
      </c>
      <c r="X811" s="1" t="s">
        <v>1723</v>
      </c>
      <c r="Y811" s="1" t="s">
        <v>1571</v>
      </c>
    </row>
    <row r="812" spans="1:25" x14ac:dyDescent="0.35">
      <c r="A812" s="1" t="s">
        <v>2527</v>
      </c>
      <c r="B812" s="37">
        <v>2016</v>
      </c>
      <c r="C812" s="1" t="s">
        <v>287</v>
      </c>
      <c r="D812" s="1" t="s">
        <v>1572</v>
      </c>
      <c r="E812" s="1" t="s">
        <v>1573</v>
      </c>
      <c r="F812" s="1" t="s">
        <v>1567</v>
      </c>
      <c r="G812" s="1" t="s">
        <v>261</v>
      </c>
      <c r="H812" s="1" t="s">
        <v>291</v>
      </c>
      <c r="I812" s="1" t="s">
        <v>390</v>
      </c>
      <c r="J812" s="1" t="s">
        <v>298</v>
      </c>
      <c r="K812" s="2">
        <v>1000</v>
      </c>
      <c r="L812" s="1" t="s">
        <v>1722</v>
      </c>
      <c r="M812" s="2">
        <v>410</v>
      </c>
      <c r="N812" s="1">
        <v>0.41</v>
      </c>
      <c r="O812" s="1" t="s">
        <v>286</v>
      </c>
      <c r="P812" s="1" t="s">
        <v>1712</v>
      </c>
      <c r="Q812" s="1" t="s">
        <v>257</v>
      </c>
      <c r="R812" s="1" t="s">
        <v>265</v>
      </c>
      <c r="S812" s="1" t="s">
        <v>1723</v>
      </c>
      <c r="T812" s="1" t="s">
        <v>1723</v>
      </c>
      <c r="U812" s="1" t="s">
        <v>1723</v>
      </c>
      <c r="V812" s="1" t="s">
        <v>1723</v>
      </c>
      <c r="W812" s="1" t="s">
        <v>1723</v>
      </c>
      <c r="X812" s="1" t="s">
        <v>1723</v>
      </c>
      <c r="Y812" s="1" t="s">
        <v>404</v>
      </c>
    </row>
    <row r="813" spans="1:25" x14ac:dyDescent="0.35">
      <c r="A813" s="1" t="s">
        <v>2528</v>
      </c>
      <c r="B813" s="37">
        <v>2016</v>
      </c>
      <c r="C813" s="1" t="s">
        <v>287</v>
      </c>
      <c r="D813" s="1" t="s">
        <v>1574</v>
      </c>
      <c r="E813" s="1" t="s">
        <v>1575</v>
      </c>
      <c r="F813" s="1" t="s">
        <v>1567</v>
      </c>
      <c r="G813" s="1" t="s">
        <v>261</v>
      </c>
      <c r="H813" s="1" t="s">
        <v>291</v>
      </c>
      <c r="I813" s="1" t="s">
        <v>390</v>
      </c>
      <c r="J813" s="1" t="s">
        <v>298</v>
      </c>
      <c r="K813" s="2">
        <v>1000</v>
      </c>
      <c r="L813" s="1" t="s">
        <v>1722</v>
      </c>
      <c r="M813" s="2">
        <v>2219</v>
      </c>
      <c r="N813" s="1">
        <v>2.2200000000000002</v>
      </c>
      <c r="O813" s="1" t="s">
        <v>286</v>
      </c>
      <c r="P813" s="1" t="s">
        <v>1712</v>
      </c>
      <c r="Q813" s="1" t="s">
        <v>257</v>
      </c>
      <c r="R813" s="1" t="s">
        <v>277</v>
      </c>
      <c r="S813" s="1" t="s">
        <v>1723</v>
      </c>
      <c r="T813" s="1" t="s">
        <v>1723</v>
      </c>
      <c r="U813" s="1" t="s">
        <v>1723</v>
      </c>
      <c r="V813" s="1" t="s">
        <v>1723</v>
      </c>
      <c r="W813" s="1" t="s">
        <v>1723</v>
      </c>
      <c r="X813" s="1" t="s">
        <v>1723</v>
      </c>
      <c r="Y813" s="1" t="s">
        <v>404</v>
      </c>
    </row>
    <row r="814" spans="1:25" x14ac:dyDescent="0.35">
      <c r="A814" s="1" t="s">
        <v>2529</v>
      </c>
      <c r="B814" s="37">
        <v>2016</v>
      </c>
      <c r="C814" s="1" t="s">
        <v>287</v>
      </c>
      <c r="D814" s="1" t="s">
        <v>1576</v>
      </c>
      <c r="E814" s="1" t="s">
        <v>1577</v>
      </c>
      <c r="F814" s="1" t="s">
        <v>1567</v>
      </c>
      <c r="G814" s="1" t="s">
        <v>261</v>
      </c>
      <c r="H814" s="1" t="s">
        <v>291</v>
      </c>
      <c r="I814" s="1" t="s">
        <v>390</v>
      </c>
      <c r="J814" s="1" t="s">
        <v>298</v>
      </c>
      <c r="K814" s="2">
        <v>1000</v>
      </c>
      <c r="L814" s="1" t="s">
        <v>1722</v>
      </c>
      <c r="M814" s="2">
        <v>6512</v>
      </c>
      <c r="N814" s="1">
        <v>6.51</v>
      </c>
      <c r="O814" s="1" t="s">
        <v>286</v>
      </c>
      <c r="P814" s="1" t="s">
        <v>1712</v>
      </c>
      <c r="Q814" s="1" t="s">
        <v>257</v>
      </c>
      <c r="R814" s="1" t="s">
        <v>277</v>
      </c>
      <c r="S814" s="1" t="s">
        <v>1723</v>
      </c>
      <c r="T814" s="1" t="s">
        <v>1723</v>
      </c>
      <c r="U814" s="1" t="s">
        <v>1723</v>
      </c>
      <c r="V814" s="1" t="s">
        <v>1723</v>
      </c>
      <c r="W814" s="1" t="s">
        <v>1723</v>
      </c>
      <c r="X814" s="1" t="s">
        <v>1723</v>
      </c>
      <c r="Y814" s="1" t="s">
        <v>404</v>
      </c>
    </row>
    <row r="815" spans="1:25" x14ac:dyDescent="0.35">
      <c r="A815" s="1" t="s">
        <v>2530</v>
      </c>
      <c r="B815" s="37">
        <v>2016</v>
      </c>
      <c r="C815" s="1" t="s">
        <v>287</v>
      </c>
      <c r="D815" s="1" t="s">
        <v>1578</v>
      </c>
      <c r="E815" s="1" t="s">
        <v>1579</v>
      </c>
      <c r="F815" s="1" t="s">
        <v>1567</v>
      </c>
      <c r="G815" s="1" t="s">
        <v>261</v>
      </c>
      <c r="H815" s="1" t="s">
        <v>291</v>
      </c>
      <c r="I815" s="1" t="s">
        <v>390</v>
      </c>
      <c r="J815" s="1" t="s">
        <v>298</v>
      </c>
      <c r="K815" s="2">
        <v>1000</v>
      </c>
      <c r="L815" s="1" t="s">
        <v>1722</v>
      </c>
      <c r="M815" s="2">
        <v>720</v>
      </c>
      <c r="N815" s="1">
        <v>0.72</v>
      </c>
      <c r="O815" s="1" t="s">
        <v>286</v>
      </c>
      <c r="P815" s="1" t="s">
        <v>1712</v>
      </c>
      <c r="Q815" s="1" t="s">
        <v>257</v>
      </c>
      <c r="R815" s="1" t="s">
        <v>277</v>
      </c>
      <c r="S815" s="1" t="s">
        <v>1723</v>
      </c>
      <c r="T815" s="1" t="s">
        <v>1723</v>
      </c>
      <c r="U815" s="1" t="s">
        <v>1723</v>
      </c>
      <c r="V815" s="1" t="s">
        <v>1723</v>
      </c>
      <c r="W815" s="1" t="s">
        <v>1723</v>
      </c>
      <c r="X815" s="1" t="s">
        <v>1723</v>
      </c>
      <c r="Y815" s="1" t="s">
        <v>404</v>
      </c>
    </row>
    <row r="816" spans="1:25" x14ac:dyDescent="0.35">
      <c r="A816" s="1" t="s">
        <v>2531</v>
      </c>
      <c r="B816" s="37">
        <v>2014</v>
      </c>
      <c r="C816" s="1" t="s">
        <v>287</v>
      </c>
      <c r="D816" s="1" t="s">
        <v>1581</v>
      </c>
      <c r="E816" s="1" t="s">
        <v>1582</v>
      </c>
      <c r="F816" s="1" t="s">
        <v>1580</v>
      </c>
      <c r="G816" s="1" t="s">
        <v>524</v>
      </c>
      <c r="H816" s="1" t="s">
        <v>301</v>
      </c>
      <c r="I816" s="1" t="s">
        <v>375</v>
      </c>
      <c r="J816" s="1" t="s">
        <v>303</v>
      </c>
      <c r="K816" s="2">
        <v>1.3</v>
      </c>
      <c r="L816" s="1" t="s">
        <v>1710</v>
      </c>
      <c r="M816" s="2">
        <v>50</v>
      </c>
      <c r="N816" s="1">
        <v>38.46</v>
      </c>
      <c r="O816" s="1" t="s">
        <v>1583</v>
      </c>
      <c r="P816" s="5">
        <v>0.05</v>
      </c>
      <c r="Q816" s="1" t="s">
        <v>1584</v>
      </c>
      <c r="R816" s="1" t="s">
        <v>580</v>
      </c>
      <c r="S816" s="1" t="s">
        <v>1723</v>
      </c>
      <c r="T816" s="1" t="s">
        <v>1723</v>
      </c>
      <c r="U816" s="1" t="s">
        <v>1723</v>
      </c>
      <c r="V816" s="1" t="s">
        <v>1723</v>
      </c>
      <c r="W816" s="1" t="s">
        <v>1723</v>
      </c>
      <c r="X816" s="1" t="s">
        <v>1723</v>
      </c>
      <c r="Y816" s="1" t="s">
        <v>1585</v>
      </c>
    </row>
    <row r="817" spans="1:25" x14ac:dyDescent="0.35">
      <c r="A817" s="1" t="s">
        <v>2532</v>
      </c>
      <c r="B817" s="37">
        <v>2016</v>
      </c>
      <c r="C817" s="1" t="s">
        <v>287</v>
      </c>
      <c r="D817" s="1" t="s">
        <v>1587</v>
      </c>
      <c r="E817" s="1" t="s">
        <v>1587</v>
      </c>
      <c r="F817" s="1" t="s">
        <v>1586</v>
      </c>
      <c r="G817" s="1" t="s">
        <v>524</v>
      </c>
      <c r="H817" s="1" t="s">
        <v>272</v>
      </c>
      <c r="I817" s="1" t="s">
        <v>597</v>
      </c>
      <c r="J817" s="1" t="s">
        <v>274</v>
      </c>
      <c r="K817" s="2">
        <v>1</v>
      </c>
      <c r="L817" s="1" t="s">
        <v>1722</v>
      </c>
      <c r="M817" s="2">
        <v>2.923</v>
      </c>
      <c r="N817" s="1">
        <v>2.92</v>
      </c>
      <c r="O817" s="1" t="s">
        <v>1711</v>
      </c>
      <c r="P817" s="5">
        <v>-0.115</v>
      </c>
      <c r="Q817" s="1" t="s">
        <v>1588</v>
      </c>
      <c r="R817" s="1" t="s">
        <v>355</v>
      </c>
      <c r="S817" s="1" t="s">
        <v>1723</v>
      </c>
      <c r="T817" s="1" t="s">
        <v>1723</v>
      </c>
      <c r="U817" s="1" t="s">
        <v>1723</v>
      </c>
      <c r="V817" s="1" t="s">
        <v>1723</v>
      </c>
      <c r="W817" s="1" t="s">
        <v>1723</v>
      </c>
      <c r="X817" s="1" t="s">
        <v>1723</v>
      </c>
      <c r="Y817" s="1" t="s">
        <v>404</v>
      </c>
    </row>
    <row r="818" spans="1:25" x14ac:dyDescent="0.35">
      <c r="A818" s="1" t="s">
        <v>2533</v>
      </c>
      <c r="B818" s="37">
        <v>2013</v>
      </c>
      <c r="C818" s="1" t="s">
        <v>266</v>
      </c>
      <c r="D818" s="1" t="s">
        <v>1590</v>
      </c>
      <c r="E818" s="1" t="s">
        <v>276</v>
      </c>
      <c r="F818" s="1" t="s">
        <v>1589</v>
      </c>
      <c r="G818" s="1" t="s">
        <v>713</v>
      </c>
      <c r="H818" s="1" t="s">
        <v>301</v>
      </c>
      <c r="I818" s="1" t="s">
        <v>375</v>
      </c>
      <c r="J818" s="1" t="s">
        <v>303</v>
      </c>
      <c r="K818" s="2">
        <v>6.4</v>
      </c>
      <c r="L818" s="1" t="s">
        <v>1710</v>
      </c>
      <c r="M818" s="2">
        <v>409</v>
      </c>
      <c r="N818" s="1">
        <v>63.91</v>
      </c>
      <c r="O818" s="1" t="s">
        <v>1591</v>
      </c>
      <c r="P818" s="1" t="s">
        <v>1712</v>
      </c>
      <c r="Q818" s="1" t="s">
        <v>257</v>
      </c>
      <c r="R818" s="1" t="s">
        <v>265</v>
      </c>
      <c r="S818" s="1" t="s">
        <v>266</v>
      </c>
      <c r="T818" s="5">
        <v>7.0300000000000001E-2</v>
      </c>
      <c r="U818" s="5">
        <v>1.77E-2</v>
      </c>
      <c r="V818" s="5">
        <v>0.91200000000000003</v>
      </c>
      <c r="W818" s="5">
        <v>2.1999999999999999E-2</v>
      </c>
      <c r="X818" s="5">
        <v>3.6700000000000003E-2</v>
      </c>
      <c r="Y818" s="1" t="s">
        <v>404</v>
      </c>
    </row>
    <row r="819" spans="1:25" x14ac:dyDescent="0.35">
      <c r="A819" s="1" t="s">
        <v>2534</v>
      </c>
      <c r="B819" s="37">
        <v>2014</v>
      </c>
      <c r="C819" s="1" t="s">
        <v>266</v>
      </c>
      <c r="D819" s="1" t="s">
        <v>1592</v>
      </c>
      <c r="E819" s="1" t="s">
        <v>1593</v>
      </c>
      <c r="F819" s="1" t="s">
        <v>1589</v>
      </c>
      <c r="G819" s="1" t="s">
        <v>713</v>
      </c>
      <c r="H819" s="1" t="s">
        <v>301</v>
      </c>
      <c r="I819" s="1" t="s">
        <v>375</v>
      </c>
      <c r="J819" s="1" t="s">
        <v>303</v>
      </c>
      <c r="K819" s="2">
        <v>6.4</v>
      </c>
      <c r="L819" s="1" t="s">
        <v>1710</v>
      </c>
      <c r="M819" s="2">
        <v>409</v>
      </c>
      <c r="N819" s="1">
        <v>63.91</v>
      </c>
      <c r="O819" s="1" t="s">
        <v>1591</v>
      </c>
      <c r="P819" s="1" t="s">
        <v>1712</v>
      </c>
      <c r="Q819" s="1" t="s">
        <v>257</v>
      </c>
      <c r="R819" s="1" t="s">
        <v>265</v>
      </c>
      <c r="S819" s="1" t="s">
        <v>266</v>
      </c>
      <c r="T819" s="5">
        <v>7.0300000000000001E-2</v>
      </c>
      <c r="U819" s="5">
        <v>1.77E-2</v>
      </c>
      <c r="V819" s="5">
        <v>0.91200000000000003</v>
      </c>
      <c r="W819" s="5">
        <v>2.1999999999999999E-2</v>
      </c>
      <c r="X819" s="5">
        <v>3.6700000000000003E-2</v>
      </c>
      <c r="Y819" s="1" t="s">
        <v>404</v>
      </c>
    </row>
    <row r="820" spans="1:25" x14ac:dyDescent="0.35">
      <c r="A820" s="1" t="s">
        <v>2535</v>
      </c>
      <c r="B820" s="37">
        <v>2015</v>
      </c>
      <c r="C820" s="1" t="s">
        <v>266</v>
      </c>
      <c r="D820" s="1" t="s">
        <v>1592</v>
      </c>
      <c r="E820" s="1" t="s">
        <v>1593</v>
      </c>
      <c r="F820" s="1" t="s">
        <v>1589</v>
      </c>
      <c r="G820" s="1" t="s">
        <v>713</v>
      </c>
      <c r="H820" s="1" t="s">
        <v>1022</v>
      </c>
      <c r="I820" s="1" t="s">
        <v>1715</v>
      </c>
      <c r="J820" s="1" t="s">
        <v>303</v>
      </c>
      <c r="K820" s="2">
        <v>6.4</v>
      </c>
      <c r="L820" s="1" t="s">
        <v>1710</v>
      </c>
      <c r="M820" s="2">
        <v>409</v>
      </c>
      <c r="N820" s="1">
        <v>63.91</v>
      </c>
      <c r="O820" s="1" t="s">
        <v>1711</v>
      </c>
      <c r="P820" s="1" t="s">
        <v>1712</v>
      </c>
      <c r="Q820" s="1" t="s">
        <v>257</v>
      </c>
      <c r="R820" s="1" t="s">
        <v>265</v>
      </c>
      <c r="S820" s="1" t="s">
        <v>266</v>
      </c>
      <c r="T820" s="5">
        <v>7.0300000000000001E-2</v>
      </c>
      <c r="U820" s="5">
        <v>1.77E-2</v>
      </c>
      <c r="V820" s="5">
        <v>0.91200000000000003</v>
      </c>
      <c r="W820" s="5">
        <v>2.1999999999999999E-2</v>
      </c>
      <c r="X820" s="5">
        <v>3.6700000000000003E-2</v>
      </c>
      <c r="Y820" s="1" t="s">
        <v>404</v>
      </c>
    </row>
    <row r="821" spans="1:25" x14ac:dyDescent="0.35">
      <c r="A821" s="1" t="s">
        <v>2536</v>
      </c>
      <c r="B821" s="37">
        <v>2013</v>
      </c>
      <c r="C821" s="1" t="s">
        <v>266</v>
      </c>
      <c r="D821" s="1" t="s">
        <v>1595</v>
      </c>
      <c r="E821" s="1" t="s">
        <v>1595</v>
      </c>
      <c r="F821" s="1" t="s">
        <v>1594</v>
      </c>
      <c r="G821" s="1" t="s">
        <v>395</v>
      </c>
      <c r="H821" s="1" t="s">
        <v>280</v>
      </c>
      <c r="I821" s="1" t="s">
        <v>318</v>
      </c>
      <c r="J821" s="1" t="s">
        <v>283</v>
      </c>
      <c r="K821" s="2">
        <v>1.3</v>
      </c>
      <c r="L821" s="1" t="s">
        <v>1710</v>
      </c>
      <c r="M821" s="2">
        <v>213.17</v>
      </c>
      <c r="N821" s="1">
        <v>163.98</v>
      </c>
      <c r="O821" s="1" t="s">
        <v>305</v>
      </c>
      <c r="P821" s="1" t="s">
        <v>1712</v>
      </c>
      <c r="Q821" s="1" t="s">
        <v>257</v>
      </c>
      <c r="R821" s="1" t="s">
        <v>277</v>
      </c>
      <c r="S821" s="1" t="s">
        <v>287</v>
      </c>
      <c r="T821" s="5">
        <v>0.9798</v>
      </c>
      <c r="U821" s="5">
        <v>2.0199999999999999E-2</v>
      </c>
      <c r="V821" s="5">
        <v>0</v>
      </c>
      <c r="W821" s="1" t="s">
        <v>1717</v>
      </c>
      <c r="X821" s="1" t="s">
        <v>1713</v>
      </c>
      <c r="Y821" s="1" t="s">
        <v>404</v>
      </c>
    </row>
    <row r="822" spans="1:25" x14ac:dyDescent="0.35">
      <c r="A822" s="1" t="s">
        <v>2537</v>
      </c>
      <c r="B822" s="37">
        <v>2013</v>
      </c>
      <c r="C822" s="1" t="s">
        <v>287</v>
      </c>
      <c r="D822" s="1" t="s">
        <v>1596</v>
      </c>
      <c r="E822" s="1" t="s">
        <v>1596</v>
      </c>
      <c r="F822" s="1" t="s">
        <v>1594</v>
      </c>
      <c r="G822" s="1" t="s">
        <v>395</v>
      </c>
      <c r="H822" s="1" t="s">
        <v>280</v>
      </c>
      <c r="I822" s="1" t="s">
        <v>318</v>
      </c>
      <c r="J822" s="1" t="s">
        <v>283</v>
      </c>
      <c r="K822" s="2">
        <v>9.26</v>
      </c>
      <c r="L822" s="1" t="s">
        <v>1710</v>
      </c>
      <c r="M822" s="2">
        <v>1.6719999999999999</v>
      </c>
      <c r="N822" s="1">
        <v>0.18</v>
      </c>
      <c r="O822" s="1" t="s">
        <v>354</v>
      </c>
      <c r="P822" s="5">
        <v>-7.9299999999999995E-2</v>
      </c>
      <c r="Q822" s="1" t="s">
        <v>257</v>
      </c>
      <c r="R822" s="1" t="s">
        <v>358</v>
      </c>
      <c r="S822" s="1" t="s">
        <v>1723</v>
      </c>
      <c r="T822" s="1" t="s">
        <v>1723</v>
      </c>
      <c r="U822" s="1" t="s">
        <v>1723</v>
      </c>
      <c r="V822" s="1" t="s">
        <v>1723</v>
      </c>
      <c r="W822" s="1" t="s">
        <v>1723</v>
      </c>
      <c r="X822" s="1" t="s">
        <v>1723</v>
      </c>
      <c r="Y822" s="1" t="s">
        <v>598</v>
      </c>
    </row>
    <row r="823" spans="1:25" x14ac:dyDescent="0.35">
      <c r="A823" s="1" t="s">
        <v>2538</v>
      </c>
      <c r="B823" s="37">
        <v>2016</v>
      </c>
      <c r="C823" s="1" t="s">
        <v>287</v>
      </c>
      <c r="D823" s="1" t="s">
        <v>1598</v>
      </c>
      <c r="E823" s="1" t="s">
        <v>1599</v>
      </c>
      <c r="F823" s="1" t="s">
        <v>1597</v>
      </c>
      <c r="G823" s="1" t="s">
        <v>751</v>
      </c>
      <c r="H823" s="1" t="s">
        <v>749</v>
      </c>
      <c r="I823" s="1" t="s">
        <v>758</v>
      </c>
      <c r="J823" s="1" t="s">
        <v>752</v>
      </c>
      <c r="K823" s="2">
        <v>450</v>
      </c>
      <c r="L823" s="1" t="s">
        <v>1710</v>
      </c>
      <c r="M823" s="2">
        <v>502</v>
      </c>
      <c r="N823" s="1">
        <v>1.1200000000000001</v>
      </c>
      <c r="O823" s="1" t="s">
        <v>286</v>
      </c>
      <c r="P823" s="1" t="s">
        <v>1712</v>
      </c>
      <c r="Q823" s="1" t="s">
        <v>257</v>
      </c>
      <c r="R823" s="1" t="s">
        <v>265</v>
      </c>
      <c r="S823" s="1" t="s">
        <v>1723</v>
      </c>
      <c r="T823" s="1" t="s">
        <v>1723</v>
      </c>
      <c r="U823" s="1" t="s">
        <v>1723</v>
      </c>
      <c r="V823" s="1" t="s">
        <v>1723</v>
      </c>
      <c r="W823" s="1" t="s">
        <v>1723</v>
      </c>
      <c r="X823" s="1" t="s">
        <v>1723</v>
      </c>
      <c r="Y823" s="1" t="s">
        <v>404</v>
      </c>
    </row>
    <row r="824" spans="1:25" x14ac:dyDescent="0.35">
      <c r="A824" s="1" t="s">
        <v>2539</v>
      </c>
      <c r="B824" s="37">
        <v>2016</v>
      </c>
      <c r="C824" s="1" t="s">
        <v>287</v>
      </c>
      <c r="D824" s="1" t="s">
        <v>1600</v>
      </c>
      <c r="E824" s="1" t="s">
        <v>1599</v>
      </c>
      <c r="F824" s="1" t="s">
        <v>1597</v>
      </c>
      <c r="G824" s="1" t="s">
        <v>751</v>
      </c>
      <c r="H824" s="1" t="s">
        <v>749</v>
      </c>
      <c r="I824" s="1" t="s">
        <v>758</v>
      </c>
      <c r="J824" s="1" t="s">
        <v>752</v>
      </c>
      <c r="K824" s="2">
        <v>450</v>
      </c>
      <c r="L824" s="1" t="s">
        <v>1710</v>
      </c>
      <c r="M824" s="2">
        <v>446</v>
      </c>
      <c r="N824" s="1">
        <v>0.99</v>
      </c>
      <c r="O824" s="1" t="s">
        <v>286</v>
      </c>
      <c r="P824" s="1" t="s">
        <v>1712</v>
      </c>
      <c r="Q824" s="1" t="s">
        <v>257</v>
      </c>
      <c r="R824" s="1" t="s">
        <v>265</v>
      </c>
      <c r="S824" s="1" t="s">
        <v>1723</v>
      </c>
      <c r="T824" s="1" t="s">
        <v>1723</v>
      </c>
      <c r="U824" s="1" t="s">
        <v>1723</v>
      </c>
      <c r="V824" s="1" t="s">
        <v>1723</v>
      </c>
      <c r="W824" s="1" t="s">
        <v>1723</v>
      </c>
      <c r="X824" s="1" t="s">
        <v>1723</v>
      </c>
      <c r="Y824" s="1" t="s">
        <v>404</v>
      </c>
    </row>
    <row r="825" spans="1:25" x14ac:dyDescent="0.35">
      <c r="A825" s="1" t="s">
        <v>2540</v>
      </c>
      <c r="B825" s="37">
        <v>2017</v>
      </c>
      <c r="C825" s="1" t="s">
        <v>266</v>
      </c>
      <c r="D825" s="1" t="s">
        <v>1603</v>
      </c>
      <c r="E825" s="1" t="s">
        <v>1604</v>
      </c>
      <c r="F825" s="1" t="s">
        <v>1601</v>
      </c>
      <c r="G825" s="1" t="s">
        <v>282</v>
      </c>
      <c r="H825" s="1" t="s">
        <v>280</v>
      </c>
      <c r="I825" s="1" t="s">
        <v>281</v>
      </c>
      <c r="J825" s="1" t="s">
        <v>283</v>
      </c>
      <c r="K825" s="2">
        <v>26</v>
      </c>
      <c r="L825" s="1" t="s">
        <v>1710</v>
      </c>
      <c r="M825" s="2">
        <v>2300</v>
      </c>
      <c r="N825" s="1">
        <v>88.46</v>
      </c>
      <c r="O825" s="1" t="s">
        <v>286</v>
      </c>
      <c r="P825" s="1" t="s">
        <v>1712</v>
      </c>
      <c r="Q825" s="1" t="s">
        <v>257</v>
      </c>
      <c r="R825" s="1" t="s">
        <v>265</v>
      </c>
      <c r="S825" s="1" t="s">
        <v>287</v>
      </c>
      <c r="T825" s="5">
        <v>8.3199999999999996E-2</v>
      </c>
      <c r="U825" s="5">
        <v>2.0999999999999999E-3</v>
      </c>
      <c r="V825" s="5">
        <v>0.91469999999999996</v>
      </c>
      <c r="W825" s="5">
        <v>1.7500000000000002E-2</v>
      </c>
      <c r="X825" s="5">
        <v>2.1899999999999999E-2</v>
      </c>
      <c r="Y825" s="1" t="s">
        <v>1605</v>
      </c>
    </row>
    <row r="826" spans="1:25" x14ac:dyDescent="0.35">
      <c r="A826" s="1" t="s">
        <v>2541</v>
      </c>
      <c r="B826" s="37">
        <v>2017</v>
      </c>
      <c r="C826" s="1" t="s">
        <v>266</v>
      </c>
      <c r="D826" s="1" t="s">
        <v>1606</v>
      </c>
      <c r="E826" s="1" t="s">
        <v>1607</v>
      </c>
      <c r="F826" s="1" t="s">
        <v>1601</v>
      </c>
      <c r="G826" s="1" t="s">
        <v>282</v>
      </c>
      <c r="H826" s="1" t="s">
        <v>280</v>
      </c>
      <c r="I826" s="1" t="s">
        <v>281</v>
      </c>
      <c r="J826" s="1" t="s">
        <v>283</v>
      </c>
      <c r="K826" s="2">
        <v>33</v>
      </c>
      <c r="L826" s="1" t="s">
        <v>1710</v>
      </c>
      <c r="M826" s="2">
        <v>2400</v>
      </c>
      <c r="N826" s="1">
        <v>72.73</v>
      </c>
      <c r="O826" s="1" t="s">
        <v>286</v>
      </c>
      <c r="P826" s="1" t="s">
        <v>1712</v>
      </c>
      <c r="Q826" s="1" t="s">
        <v>257</v>
      </c>
      <c r="R826" s="1" t="s">
        <v>265</v>
      </c>
      <c r="S826" s="1" t="s">
        <v>287</v>
      </c>
      <c r="T826" s="5">
        <v>0.10920000000000001</v>
      </c>
      <c r="U826" s="5">
        <v>2.0999999999999999E-3</v>
      </c>
      <c r="V826" s="5">
        <v>0.88870000000000005</v>
      </c>
      <c r="W826" s="5">
        <v>2.06E-2</v>
      </c>
      <c r="X826" s="5">
        <v>2.7699999999999999E-2</v>
      </c>
      <c r="Y826" s="1" t="s">
        <v>1605</v>
      </c>
    </row>
    <row r="827" spans="1:25" x14ac:dyDescent="0.35">
      <c r="A827" s="1" t="s">
        <v>2542</v>
      </c>
      <c r="B827" s="37">
        <v>2013</v>
      </c>
      <c r="C827" s="1" t="s">
        <v>266</v>
      </c>
      <c r="D827" s="1" t="s">
        <v>1602</v>
      </c>
      <c r="E827" s="1" t="s">
        <v>276</v>
      </c>
      <c r="F827" s="1" t="s">
        <v>1601</v>
      </c>
      <c r="G827" s="1" t="s">
        <v>282</v>
      </c>
      <c r="H827" s="1" t="s">
        <v>280</v>
      </c>
      <c r="I827" s="1" t="s">
        <v>570</v>
      </c>
      <c r="J827" s="1" t="s">
        <v>283</v>
      </c>
      <c r="K827" s="2">
        <v>13</v>
      </c>
      <c r="L827" s="1" t="s">
        <v>1710</v>
      </c>
      <c r="M827" s="2">
        <v>491</v>
      </c>
      <c r="N827" s="1">
        <v>37.770000000000003</v>
      </c>
      <c r="O827" s="1" t="s">
        <v>354</v>
      </c>
      <c r="P827" s="5">
        <v>0.15</v>
      </c>
      <c r="Q827" s="1" t="s">
        <v>257</v>
      </c>
      <c r="R827" s="1" t="s">
        <v>358</v>
      </c>
      <c r="S827" s="1" t="s">
        <v>287</v>
      </c>
      <c r="T827" s="5">
        <v>0.1426</v>
      </c>
      <c r="U827" s="5">
        <v>3.8699999999999998E-2</v>
      </c>
      <c r="V827" s="5">
        <v>0.81869999999999998</v>
      </c>
      <c r="W827" s="5">
        <v>4.1000000000000003E-3</v>
      </c>
      <c r="X827" s="1" t="s">
        <v>1713</v>
      </c>
      <c r="Y827" s="1" t="s">
        <v>404</v>
      </c>
    </row>
    <row r="828" spans="1:25" x14ac:dyDescent="0.35">
      <c r="A828" s="1" t="s">
        <v>2543</v>
      </c>
      <c r="B828" s="37">
        <v>2013</v>
      </c>
      <c r="C828" s="1" t="s">
        <v>266</v>
      </c>
      <c r="D828" s="1" t="s">
        <v>1608</v>
      </c>
      <c r="E828" s="1" t="s">
        <v>276</v>
      </c>
      <c r="F828" s="1" t="s">
        <v>1601</v>
      </c>
      <c r="G828" s="1" t="s">
        <v>282</v>
      </c>
      <c r="H828" s="1" t="s">
        <v>280</v>
      </c>
      <c r="I828" s="1" t="s">
        <v>570</v>
      </c>
      <c r="J828" s="1" t="s">
        <v>283</v>
      </c>
      <c r="K828" s="2">
        <v>24</v>
      </c>
      <c r="L828" s="1" t="s">
        <v>1710</v>
      </c>
      <c r="M828" s="2">
        <v>573</v>
      </c>
      <c r="N828" s="1">
        <v>23.88</v>
      </c>
      <c r="O828" s="1" t="s">
        <v>354</v>
      </c>
      <c r="P828" s="5">
        <v>0.15</v>
      </c>
      <c r="Q828" s="1" t="s">
        <v>257</v>
      </c>
      <c r="R828" s="1" t="s">
        <v>358</v>
      </c>
      <c r="S828" s="1" t="s">
        <v>287</v>
      </c>
      <c r="T828" s="5">
        <v>0.12570000000000001</v>
      </c>
      <c r="U828" s="5">
        <v>3.32E-2</v>
      </c>
      <c r="V828" s="5">
        <v>0.84119999999999995</v>
      </c>
      <c r="W828" s="5">
        <v>3.5000000000000001E-3</v>
      </c>
      <c r="X828" s="1" t="s">
        <v>1713</v>
      </c>
      <c r="Y828" s="1" t="s">
        <v>404</v>
      </c>
    </row>
    <row r="829" spans="1:25" x14ac:dyDescent="0.35">
      <c r="A829" s="1" t="s">
        <v>2544</v>
      </c>
      <c r="B829" s="37">
        <v>2014</v>
      </c>
      <c r="C829" s="1" t="s">
        <v>266</v>
      </c>
      <c r="D829" s="1" t="s">
        <v>1609</v>
      </c>
      <c r="E829" s="1" t="s">
        <v>320</v>
      </c>
      <c r="F829" s="1" t="s">
        <v>1601</v>
      </c>
      <c r="G829" s="1" t="s">
        <v>282</v>
      </c>
      <c r="H829" s="1" t="s">
        <v>280</v>
      </c>
      <c r="I829" s="1" t="s">
        <v>570</v>
      </c>
      <c r="J829" s="1" t="s">
        <v>283</v>
      </c>
      <c r="K829" s="2">
        <v>25.600753000000001</v>
      </c>
      <c r="L829" s="1" t="s">
        <v>1710</v>
      </c>
      <c r="M829" s="2">
        <v>1400</v>
      </c>
      <c r="N829" s="1">
        <v>54.69</v>
      </c>
      <c r="O829" s="1" t="s">
        <v>286</v>
      </c>
      <c r="P829" s="5">
        <v>0.05</v>
      </c>
      <c r="Q829" s="1" t="s">
        <v>257</v>
      </c>
      <c r="R829" s="1" t="s">
        <v>358</v>
      </c>
      <c r="S829" s="1" t="s">
        <v>287</v>
      </c>
      <c r="T829" s="5">
        <v>0.1183</v>
      </c>
      <c r="U829" s="5">
        <v>2.07E-2</v>
      </c>
      <c r="V829" s="5">
        <v>0.86099999999999999</v>
      </c>
      <c r="W829" s="5">
        <v>1.4E-2</v>
      </c>
      <c r="X829" s="5">
        <v>3.4000000000000002E-2</v>
      </c>
      <c r="Y829" s="1" t="s">
        <v>404</v>
      </c>
    </row>
    <row r="830" spans="1:25" x14ac:dyDescent="0.35">
      <c r="A830" s="1" t="s">
        <v>2545</v>
      </c>
      <c r="B830" s="37">
        <v>2015</v>
      </c>
      <c r="C830" s="1" t="s">
        <v>266</v>
      </c>
      <c r="D830" s="1" t="s">
        <v>1609</v>
      </c>
      <c r="E830" s="1" t="s">
        <v>320</v>
      </c>
      <c r="F830" s="1" t="s">
        <v>1601</v>
      </c>
      <c r="G830" s="1" t="s">
        <v>282</v>
      </c>
      <c r="H830" s="1" t="s">
        <v>280</v>
      </c>
      <c r="I830" s="1" t="s">
        <v>1715</v>
      </c>
      <c r="J830" s="1" t="s">
        <v>283</v>
      </c>
      <c r="K830" s="2">
        <v>25.600753000000001</v>
      </c>
      <c r="L830" s="1" t="s">
        <v>1710</v>
      </c>
      <c r="M830" s="2">
        <v>1400</v>
      </c>
      <c r="N830" s="1">
        <v>54.69</v>
      </c>
      <c r="O830" s="1" t="s">
        <v>286</v>
      </c>
      <c r="P830" s="5">
        <v>0.05</v>
      </c>
      <c r="Q830" s="1" t="s">
        <v>257</v>
      </c>
      <c r="R830" s="1" t="s">
        <v>358</v>
      </c>
      <c r="S830" s="1" t="s">
        <v>287</v>
      </c>
      <c r="T830" s="5">
        <v>0.1183</v>
      </c>
      <c r="U830" s="5">
        <v>2.07E-2</v>
      </c>
      <c r="V830" s="5">
        <v>0.86099999999999999</v>
      </c>
      <c r="W830" s="5">
        <v>1.4E-2</v>
      </c>
      <c r="X830" s="5">
        <v>3.4000000000000002E-2</v>
      </c>
      <c r="Y830" s="1" t="s">
        <v>404</v>
      </c>
    </row>
    <row r="831" spans="1:25" x14ac:dyDescent="0.35">
      <c r="A831" s="1" t="s">
        <v>2546</v>
      </c>
      <c r="B831" s="37">
        <v>2017</v>
      </c>
      <c r="C831" s="1" t="s">
        <v>266</v>
      </c>
      <c r="D831" s="1" t="s">
        <v>1609</v>
      </c>
      <c r="E831" s="1" t="s">
        <v>320</v>
      </c>
      <c r="F831" s="1" t="s">
        <v>1601</v>
      </c>
      <c r="G831" s="1" t="s">
        <v>282</v>
      </c>
      <c r="H831" s="1" t="s">
        <v>280</v>
      </c>
      <c r="I831" s="1" t="s">
        <v>281</v>
      </c>
      <c r="J831" s="1" t="s">
        <v>283</v>
      </c>
      <c r="K831" s="2">
        <v>25.600753000000001</v>
      </c>
      <c r="L831" s="1" t="s">
        <v>1710</v>
      </c>
      <c r="M831" s="2">
        <v>1400</v>
      </c>
      <c r="N831" s="1">
        <v>54.69</v>
      </c>
      <c r="O831" s="1" t="s">
        <v>286</v>
      </c>
      <c r="P831" s="1" t="s">
        <v>1712</v>
      </c>
      <c r="Q831" s="1" t="s">
        <v>257</v>
      </c>
      <c r="R831" s="1" t="s">
        <v>265</v>
      </c>
      <c r="S831" s="1" t="s">
        <v>287</v>
      </c>
      <c r="T831" s="5">
        <v>0.1183</v>
      </c>
      <c r="U831" s="5">
        <v>2.07E-2</v>
      </c>
      <c r="V831" s="5">
        <v>0.86099999999999999</v>
      </c>
      <c r="W831" s="5">
        <v>1.4E-2</v>
      </c>
      <c r="X831" s="5">
        <v>3.4000000000000002E-2</v>
      </c>
      <c r="Y831" s="1" t="s">
        <v>1605</v>
      </c>
    </row>
    <row r="832" spans="1:25" x14ac:dyDescent="0.35">
      <c r="A832" s="1" t="s">
        <v>2547</v>
      </c>
      <c r="B832" s="37">
        <v>2014</v>
      </c>
      <c r="C832" s="1" t="s">
        <v>266</v>
      </c>
      <c r="D832" s="1" t="s">
        <v>1610</v>
      </c>
      <c r="E832" s="1" t="s">
        <v>1611</v>
      </c>
      <c r="F832" s="1" t="s">
        <v>1601</v>
      </c>
      <c r="G832" s="1" t="s">
        <v>282</v>
      </c>
      <c r="H832" s="1" t="s">
        <v>280</v>
      </c>
      <c r="I832" s="1" t="s">
        <v>570</v>
      </c>
      <c r="J832" s="1" t="s">
        <v>283</v>
      </c>
      <c r="K832" s="2">
        <v>115</v>
      </c>
      <c r="L832" s="1" t="s">
        <v>1710</v>
      </c>
      <c r="M832" s="2">
        <v>1500</v>
      </c>
      <c r="N832" s="1">
        <v>13.04</v>
      </c>
      <c r="O832" s="1" t="s">
        <v>286</v>
      </c>
      <c r="P832" s="5">
        <v>0.05</v>
      </c>
      <c r="Q832" s="1" t="s">
        <v>257</v>
      </c>
      <c r="R832" s="1" t="s">
        <v>358</v>
      </c>
      <c r="S832" s="1" t="s">
        <v>287</v>
      </c>
      <c r="T832" s="5">
        <v>0.15579999999999999</v>
      </c>
      <c r="U832" s="5">
        <v>1.5100000000000001E-2</v>
      </c>
      <c r="V832" s="5">
        <v>0.82920000000000005</v>
      </c>
      <c r="W832" s="1" t="s">
        <v>1717</v>
      </c>
      <c r="X832" s="5">
        <v>4.3799999999999999E-2</v>
      </c>
      <c r="Y832" s="1" t="s">
        <v>404</v>
      </c>
    </row>
    <row r="833" spans="1:25" x14ac:dyDescent="0.35">
      <c r="A833" s="1" t="s">
        <v>2548</v>
      </c>
      <c r="B833" s="37">
        <v>2015</v>
      </c>
      <c r="C833" s="1" t="s">
        <v>266</v>
      </c>
      <c r="D833" s="1" t="s">
        <v>1610</v>
      </c>
      <c r="E833" s="1" t="s">
        <v>1612</v>
      </c>
      <c r="F833" s="1" t="s">
        <v>1601</v>
      </c>
      <c r="G833" s="1" t="s">
        <v>282</v>
      </c>
      <c r="H833" s="1" t="s">
        <v>280</v>
      </c>
      <c r="I833" s="1" t="s">
        <v>1715</v>
      </c>
      <c r="J833" s="1" t="s">
        <v>283</v>
      </c>
      <c r="K833" s="2">
        <v>115</v>
      </c>
      <c r="L833" s="1" t="s">
        <v>1710</v>
      </c>
      <c r="M833" s="2">
        <v>1500</v>
      </c>
      <c r="N833" s="1">
        <v>13.04</v>
      </c>
      <c r="O833" s="1" t="s">
        <v>286</v>
      </c>
      <c r="P833" s="5">
        <v>0.05</v>
      </c>
      <c r="Q833" s="1" t="s">
        <v>257</v>
      </c>
      <c r="R833" s="1" t="s">
        <v>358</v>
      </c>
      <c r="S833" s="1" t="s">
        <v>287</v>
      </c>
      <c r="T833" s="5">
        <v>0.14000000000000001</v>
      </c>
      <c r="U833" s="5">
        <v>1.5299999999999999E-2</v>
      </c>
      <c r="V833" s="5">
        <v>0.84470000000000001</v>
      </c>
      <c r="W833" s="1" t="s">
        <v>1717</v>
      </c>
      <c r="X833" s="5">
        <v>4.4699999999999997E-2</v>
      </c>
      <c r="Y833" s="1" t="s">
        <v>404</v>
      </c>
    </row>
    <row r="834" spans="1:25" x14ac:dyDescent="0.35">
      <c r="A834" s="1" t="s">
        <v>2549</v>
      </c>
      <c r="B834" s="37">
        <v>2017</v>
      </c>
      <c r="C834" s="1" t="s">
        <v>266</v>
      </c>
      <c r="D834" s="1" t="s">
        <v>1613</v>
      </c>
      <c r="E834" s="1" t="s">
        <v>1614</v>
      </c>
      <c r="F834" s="1" t="s">
        <v>1601</v>
      </c>
      <c r="G834" s="1" t="s">
        <v>282</v>
      </c>
      <c r="H834" s="1" t="s">
        <v>280</v>
      </c>
      <c r="I834" s="1" t="s">
        <v>281</v>
      </c>
      <c r="J834" s="1" t="s">
        <v>283</v>
      </c>
      <c r="K834" s="2">
        <v>31.7</v>
      </c>
      <c r="L834" s="1" t="s">
        <v>1710</v>
      </c>
      <c r="M834" s="2">
        <v>1200</v>
      </c>
      <c r="N834" s="1">
        <v>37.85</v>
      </c>
      <c r="O834" s="1" t="s">
        <v>286</v>
      </c>
      <c r="P834" s="1" t="s">
        <v>1712</v>
      </c>
      <c r="Q834" s="1" t="s">
        <v>257</v>
      </c>
      <c r="R834" s="1" t="s">
        <v>265</v>
      </c>
      <c r="S834" s="1" t="s">
        <v>287</v>
      </c>
      <c r="T834" s="5">
        <v>0.1522</v>
      </c>
      <c r="U834" s="5">
        <v>2.1100000000000001E-2</v>
      </c>
      <c r="V834" s="5">
        <v>0.82669999999999999</v>
      </c>
      <c r="W834" s="5">
        <v>1.78E-2</v>
      </c>
      <c r="X834" s="5">
        <v>3.9699999999999999E-2</v>
      </c>
      <c r="Y834" s="1" t="s">
        <v>1605</v>
      </c>
    </row>
    <row r="835" spans="1:25" x14ac:dyDescent="0.35">
      <c r="A835" s="1" t="s">
        <v>2550</v>
      </c>
      <c r="B835" s="37">
        <v>2017</v>
      </c>
      <c r="C835" s="1" t="s">
        <v>266</v>
      </c>
      <c r="D835" s="1" t="s">
        <v>1615</v>
      </c>
      <c r="E835" s="1" t="s">
        <v>1616</v>
      </c>
      <c r="F835" s="1" t="s">
        <v>1601</v>
      </c>
      <c r="G835" s="1" t="s">
        <v>282</v>
      </c>
      <c r="H835" s="1" t="s">
        <v>280</v>
      </c>
      <c r="I835" s="1" t="s">
        <v>281</v>
      </c>
      <c r="J835" s="1" t="s">
        <v>283</v>
      </c>
      <c r="K835" s="2">
        <v>19</v>
      </c>
      <c r="L835" s="1" t="s">
        <v>1710</v>
      </c>
      <c r="M835" s="2">
        <v>2300</v>
      </c>
      <c r="N835" s="1">
        <v>121.05</v>
      </c>
      <c r="O835" s="1" t="s">
        <v>286</v>
      </c>
      <c r="P835" s="1" t="s">
        <v>1712</v>
      </c>
      <c r="Q835" s="1" t="s">
        <v>257</v>
      </c>
      <c r="R835" s="1" t="s">
        <v>265</v>
      </c>
      <c r="S835" s="1" t="s">
        <v>287</v>
      </c>
      <c r="T835" s="5">
        <v>5.6399999999999999E-2</v>
      </c>
      <c r="U835" s="5">
        <v>6.1000000000000004E-3</v>
      </c>
      <c r="V835" s="5">
        <v>0.9375</v>
      </c>
      <c r="W835" s="5">
        <v>6.8999999999999999E-3</v>
      </c>
      <c r="X835" s="5">
        <v>1.95E-2</v>
      </c>
      <c r="Y835" s="1" t="s">
        <v>1605</v>
      </c>
    </row>
    <row r="836" spans="1:25" x14ac:dyDescent="0.35">
      <c r="A836" s="1" t="s">
        <v>2551</v>
      </c>
      <c r="B836" s="37">
        <v>2017</v>
      </c>
      <c r="C836" s="1" t="s">
        <v>266</v>
      </c>
      <c r="D836" s="1" t="s">
        <v>1617</v>
      </c>
      <c r="E836" s="1" t="s">
        <v>1614</v>
      </c>
      <c r="F836" s="1" t="s">
        <v>1601</v>
      </c>
      <c r="G836" s="1" t="s">
        <v>282</v>
      </c>
      <c r="H836" s="1" t="s">
        <v>280</v>
      </c>
      <c r="I836" s="1" t="s">
        <v>281</v>
      </c>
      <c r="J836" s="1" t="s">
        <v>283</v>
      </c>
      <c r="K836" s="2">
        <v>31.7</v>
      </c>
      <c r="L836" s="1" t="s">
        <v>1710</v>
      </c>
      <c r="M836" s="2">
        <v>1300</v>
      </c>
      <c r="N836" s="1">
        <v>41.01</v>
      </c>
      <c r="O836" s="1" t="s">
        <v>286</v>
      </c>
      <c r="P836" s="1" t="s">
        <v>1712</v>
      </c>
      <c r="Q836" s="1" t="s">
        <v>257</v>
      </c>
      <c r="R836" s="1" t="s">
        <v>265</v>
      </c>
      <c r="S836" s="1" t="s">
        <v>287</v>
      </c>
      <c r="T836" s="5">
        <v>0.1414</v>
      </c>
      <c r="U836" s="5">
        <v>1.9599999999999999E-2</v>
      </c>
      <c r="V836" s="5">
        <v>0.83899999999999997</v>
      </c>
      <c r="W836" s="5">
        <v>1.6500000000000001E-2</v>
      </c>
      <c r="X836" s="5">
        <v>3.6900000000000002E-2</v>
      </c>
      <c r="Y836" s="1" t="s">
        <v>1605</v>
      </c>
    </row>
    <row r="837" spans="1:25" x14ac:dyDescent="0.35">
      <c r="A837" s="1" t="s">
        <v>2552</v>
      </c>
      <c r="B837" s="37">
        <v>2017</v>
      </c>
      <c r="C837" s="1" t="s">
        <v>266</v>
      </c>
      <c r="D837" s="1" t="s">
        <v>1618</v>
      </c>
      <c r="E837" s="1" t="s">
        <v>1619</v>
      </c>
      <c r="F837" s="1" t="s">
        <v>1601</v>
      </c>
      <c r="G837" s="1" t="s">
        <v>282</v>
      </c>
      <c r="H837" s="1" t="s">
        <v>280</v>
      </c>
      <c r="I837" s="1" t="s">
        <v>281</v>
      </c>
      <c r="J837" s="1" t="s">
        <v>283</v>
      </c>
      <c r="K837" s="2">
        <v>19</v>
      </c>
      <c r="L837" s="1" t="s">
        <v>1710</v>
      </c>
      <c r="M837" s="2">
        <v>2300</v>
      </c>
      <c r="N837" s="1">
        <v>121.05</v>
      </c>
      <c r="O837" s="1" t="s">
        <v>286</v>
      </c>
      <c r="P837" s="1" t="s">
        <v>1712</v>
      </c>
      <c r="Q837" s="1" t="s">
        <v>257</v>
      </c>
      <c r="R837" s="1" t="s">
        <v>265</v>
      </c>
      <c r="S837" s="1" t="s">
        <v>287</v>
      </c>
      <c r="T837" s="5">
        <v>5.6399999999999999E-2</v>
      </c>
      <c r="U837" s="5">
        <v>6.1000000000000004E-3</v>
      </c>
      <c r="V837" s="5">
        <v>0.9375</v>
      </c>
      <c r="W837" s="5">
        <v>6.8999999999999999E-3</v>
      </c>
      <c r="X837" s="5">
        <v>1.95E-2</v>
      </c>
      <c r="Y837" s="1" t="s">
        <v>1605</v>
      </c>
    </row>
    <row r="838" spans="1:25" x14ac:dyDescent="0.35">
      <c r="A838" s="1" t="s">
        <v>2553</v>
      </c>
      <c r="B838" s="37">
        <v>2017</v>
      </c>
      <c r="C838" s="1" t="s">
        <v>266</v>
      </c>
      <c r="D838" s="1" t="s">
        <v>1620</v>
      </c>
      <c r="E838" s="1" t="s">
        <v>1607</v>
      </c>
      <c r="F838" s="1" t="s">
        <v>1601</v>
      </c>
      <c r="G838" s="1" t="s">
        <v>282</v>
      </c>
      <c r="H838" s="1" t="s">
        <v>280</v>
      </c>
      <c r="I838" s="1" t="s">
        <v>281</v>
      </c>
      <c r="J838" s="1" t="s">
        <v>283</v>
      </c>
      <c r="K838" s="2">
        <v>31.7</v>
      </c>
      <c r="L838" s="1" t="s">
        <v>1710</v>
      </c>
      <c r="M838" s="2">
        <v>1300</v>
      </c>
      <c r="N838" s="1">
        <v>41.01</v>
      </c>
      <c r="O838" s="1" t="s">
        <v>286</v>
      </c>
      <c r="P838" s="1" t="s">
        <v>1712</v>
      </c>
      <c r="Q838" s="1" t="s">
        <v>257</v>
      </c>
      <c r="R838" s="1" t="s">
        <v>265</v>
      </c>
      <c r="S838" s="1" t="s">
        <v>287</v>
      </c>
      <c r="T838" s="5">
        <v>0.1414</v>
      </c>
      <c r="U838" s="5">
        <v>1.9599999999999999E-2</v>
      </c>
      <c r="V838" s="5">
        <v>0.83899999999999997</v>
      </c>
      <c r="W838" s="5">
        <v>1.6500000000000001E-2</v>
      </c>
      <c r="X838" s="5">
        <v>3.6900000000000002E-2</v>
      </c>
      <c r="Y838" s="1" t="s">
        <v>1605</v>
      </c>
    </row>
    <row r="839" spans="1:25" x14ac:dyDescent="0.35">
      <c r="A839" s="1" t="s">
        <v>2554</v>
      </c>
      <c r="B839" s="37">
        <v>2013</v>
      </c>
      <c r="C839" s="1" t="s">
        <v>266</v>
      </c>
      <c r="D839" s="1" t="s">
        <v>1622</v>
      </c>
      <c r="E839" s="1" t="s">
        <v>276</v>
      </c>
      <c r="F839" s="1" t="s">
        <v>1621</v>
      </c>
      <c r="G839" s="1" t="s">
        <v>282</v>
      </c>
      <c r="H839" s="1" t="s">
        <v>280</v>
      </c>
      <c r="I839" s="1" t="s">
        <v>318</v>
      </c>
      <c r="J839" s="1" t="s">
        <v>283</v>
      </c>
      <c r="K839" s="2">
        <v>5.89</v>
      </c>
      <c r="L839" s="1" t="s">
        <v>1710</v>
      </c>
      <c r="M839" s="2">
        <v>140.1</v>
      </c>
      <c r="N839" s="1">
        <v>23.79</v>
      </c>
      <c r="O839" s="1" t="s">
        <v>286</v>
      </c>
      <c r="P839" s="5">
        <v>-0.16200000000000001</v>
      </c>
      <c r="Q839" s="1" t="s">
        <v>1623</v>
      </c>
      <c r="R839" s="1" t="s">
        <v>355</v>
      </c>
      <c r="S839" s="1" t="s">
        <v>266</v>
      </c>
      <c r="T839" s="5">
        <v>9.2999999999999992E-3</v>
      </c>
      <c r="U839" s="5">
        <v>3.5000000000000001E-3</v>
      </c>
      <c r="V839" s="5">
        <v>0.98719999999999997</v>
      </c>
      <c r="W839" s="5">
        <v>6.4000000000000003E-3</v>
      </c>
      <c r="X839" s="5">
        <v>0.56850000000000001</v>
      </c>
      <c r="Y839" s="1" t="s">
        <v>404</v>
      </c>
    </row>
    <row r="840" spans="1:25" x14ac:dyDescent="0.35">
      <c r="A840" s="1" t="s">
        <v>2555</v>
      </c>
      <c r="B840" s="37">
        <v>2014</v>
      </c>
      <c r="C840" s="1" t="s">
        <v>266</v>
      </c>
      <c r="D840" s="1" t="s">
        <v>1625</v>
      </c>
      <c r="E840" s="1" t="s">
        <v>1626</v>
      </c>
      <c r="F840" s="1" t="s">
        <v>1621</v>
      </c>
      <c r="G840" s="1" t="s">
        <v>282</v>
      </c>
      <c r="H840" s="1" t="s">
        <v>398</v>
      </c>
      <c r="I840" s="1" t="s">
        <v>1624</v>
      </c>
      <c r="J840" s="1" t="s">
        <v>283</v>
      </c>
      <c r="K840" s="2">
        <v>5.89</v>
      </c>
      <c r="L840" s="1" t="s">
        <v>1710</v>
      </c>
      <c r="M840" s="2">
        <v>140.1</v>
      </c>
      <c r="N840" s="1">
        <v>23.79</v>
      </c>
      <c r="O840" s="1" t="s">
        <v>286</v>
      </c>
      <c r="P840" s="5">
        <v>-0.16200000000000001</v>
      </c>
      <c r="Q840" s="1" t="s">
        <v>1627</v>
      </c>
      <c r="R840" s="1" t="s">
        <v>355</v>
      </c>
      <c r="S840" s="1" t="s">
        <v>287</v>
      </c>
      <c r="T840" s="5">
        <v>0.53779999999999994</v>
      </c>
      <c r="U840" s="5">
        <v>1.2800000000000001E-2</v>
      </c>
      <c r="V840" s="5">
        <v>0.44940000000000002</v>
      </c>
      <c r="W840" s="5">
        <v>6.4000000000000003E-3</v>
      </c>
      <c r="X840" s="5">
        <v>3.0700000000000002E-2</v>
      </c>
      <c r="Y840" s="1" t="s">
        <v>404</v>
      </c>
    </row>
    <row r="841" spans="1:25" x14ac:dyDescent="0.35">
      <c r="A841" s="1" t="s">
        <v>2556</v>
      </c>
      <c r="B841" s="37">
        <v>2017</v>
      </c>
      <c r="C841" s="1" t="s">
        <v>287</v>
      </c>
      <c r="D841" s="1" t="s">
        <v>457</v>
      </c>
      <c r="E841" s="1" t="s">
        <v>1628</v>
      </c>
      <c r="F841" s="1" t="s">
        <v>1621</v>
      </c>
      <c r="G841" s="1" t="s">
        <v>282</v>
      </c>
      <c r="H841" s="1" t="s">
        <v>398</v>
      </c>
      <c r="I841" s="1" t="s">
        <v>399</v>
      </c>
      <c r="J841" s="1" t="s">
        <v>283</v>
      </c>
      <c r="K841" s="2">
        <v>7</v>
      </c>
      <c r="L841" s="1" t="s">
        <v>1710</v>
      </c>
      <c r="M841" s="2">
        <v>690</v>
      </c>
      <c r="N841" s="1">
        <v>98.57</v>
      </c>
      <c r="O841" s="1" t="s">
        <v>286</v>
      </c>
      <c r="P841" s="5">
        <v>-6.8000000000000005E-2</v>
      </c>
      <c r="Q841" s="1" t="s">
        <v>1629</v>
      </c>
      <c r="R841" s="1" t="s">
        <v>355</v>
      </c>
      <c r="S841" s="1" t="s">
        <v>1723</v>
      </c>
      <c r="T841" s="1" t="s">
        <v>1723</v>
      </c>
      <c r="U841" s="1" t="s">
        <v>1723</v>
      </c>
      <c r="V841" s="1" t="s">
        <v>1723</v>
      </c>
      <c r="W841" s="1" t="s">
        <v>1723</v>
      </c>
      <c r="X841" s="1" t="s">
        <v>1723</v>
      </c>
      <c r="Y841" s="1" t="s">
        <v>404</v>
      </c>
    </row>
    <row r="842" spans="1:25" x14ac:dyDescent="0.35">
      <c r="A842" s="1" t="s">
        <v>2557</v>
      </c>
      <c r="B842" s="37">
        <v>2013</v>
      </c>
      <c r="C842" s="1" t="s">
        <v>287</v>
      </c>
      <c r="D842" s="1" t="s">
        <v>1631</v>
      </c>
      <c r="E842" s="1" t="s">
        <v>1631</v>
      </c>
      <c r="F842" s="1" t="s">
        <v>1630</v>
      </c>
      <c r="G842" s="1" t="s">
        <v>261</v>
      </c>
      <c r="H842" s="1" t="s">
        <v>749</v>
      </c>
      <c r="I842" s="1" t="s">
        <v>750</v>
      </c>
      <c r="J842" s="1" t="s">
        <v>752</v>
      </c>
      <c r="K842" s="2">
        <v>1820.086</v>
      </c>
      <c r="L842" s="1" t="s">
        <v>1710</v>
      </c>
      <c r="M842" s="2">
        <v>27588</v>
      </c>
      <c r="N842" s="1">
        <v>15.16</v>
      </c>
      <c r="O842" s="1" t="s">
        <v>354</v>
      </c>
      <c r="P842" s="5">
        <v>0.05</v>
      </c>
      <c r="Q842" s="1" t="s">
        <v>1632</v>
      </c>
      <c r="R842" s="1" t="s">
        <v>362</v>
      </c>
      <c r="S842" s="1" t="s">
        <v>1723</v>
      </c>
      <c r="T842" s="1" t="s">
        <v>1723</v>
      </c>
      <c r="U842" s="1" t="s">
        <v>1723</v>
      </c>
      <c r="V842" s="1" t="s">
        <v>1723</v>
      </c>
      <c r="W842" s="1" t="s">
        <v>1723</v>
      </c>
      <c r="X842" s="1" t="s">
        <v>1723</v>
      </c>
      <c r="Y842" s="1" t="s">
        <v>1633</v>
      </c>
    </row>
    <row r="843" spans="1:25" x14ac:dyDescent="0.35">
      <c r="A843" s="1" t="s">
        <v>2558</v>
      </c>
      <c r="B843" s="37">
        <v>2014</v>
      </c>
      <c r="C843" s="1" t="s">
        <v>266</v>
      </c>
      <c r="D843" s="1" t="s">
        <v>1631</v>
      </c>
      <c r="E843" s="1" t="s">
        <v>1631</v>
      </c>
      <c r="F843" s="1" t="s">
        <v>1630</v>
      </c>
      <c r="G843" s="1" t="s">
        <v>261</v>
      </c>
      <c r="H843" s="1" t="s">
        <v>749</v>
      </c>
      <c r="I843" s="1" t="s">
        <v>750</v>
      </c>
      <c r="J843" s="1" t="s">
        <v>752</v>
      </c>
      <c r="K843" s="2">
        <v>1820.086</v>
      </c>
      <c r="L843" s="1" t="s">
        <v>1710</v>
      </c>
      <c r="M843" s="2">
        <v>33933</v>
      </c>
      <c r="N843" s="1">
        <v>18.64</v>
      </c>
      <c r="O843" s="1" t="s">
        <v>354</v>
      </c>
      <c r="P843" s="5">
        <v>0.1</v>
      </c>
      <c r="Q843" s="1" t="s">
        <v>1634</v>
      </c>
      <c r="R843" s="1" t="s">
        <v>362</v>
      </c>
      <c r="S843" s="1" t="s">
        <v>266</v>
      </c>
      <c r="T843" s="5">
        <v>1.9E-2</v>
      </c>
      <c r="U843" s="5">
        <v>5.8999999999999999E-3</v>
      </c>
      <c r="V843" s="5">
        <v>0.97509999999999997</v>
      </c>
      <c r="W843" s="1" t="s">
        <v>1717</v>
      </c>
      <c r="X843" s="1" t="s">
        <v>1713</v>
      </c>
      <c r="Y843" s="1" t="s">
        <v>1633</v>
      </c>
    </row>
    <row r="844" spans="1:25" x14ac:dyDescent="0.35">
      <c r="A844" s="1" t="s">
        <v>2559</v>
      </c>
      <c r="B844" s="37">
        <v>2015</v>
      </c>
      <c r="C844" s="1" t="s">
        <v>266</v>
      </c>
      <c r="D844" s="1" t="s">
        <v>1631</v>
      </c>
      <c r="E844" s="1" t="s">
        <v>1631</v>
      </c>
      <c r="F844" s="1" t="s">
        <v>1630</v>
      </c>
      <c r="G844" s="1" t="s">
        <v>261</v>
      </c>
      <c r="H844" s="1" t="s">
        <v>749</v>
      </c>
      <c r="I844" s="1" t="s">
        <v>1715</v>
      </c>
      <c r="J844" s="1" t="s">
        <v>752</v>
      </c>
      <c r="K844" s="2">
        <v>1820.086</v>
      </c>
      <c r="L844" s="1" t="s">
        <v>1710</v>
      </c>
      <c r="M844" s="2">
        <v>39100</v>
      </c>
      <c r="N844" s="1">
        <v>21.48</v>
      </c>
      <c r="O844" s="1" t="s">
        <v>354</v>
      </c>
      <c r="P844" s="5">
        <v>0.15</v>
      </c>
      <c r="Q844" s="1" t="s">
        <v>2715</v>
      </c>
      <c r="R844" s="1" t="s">
        <v>362</v>
      </c>
      <c r="S844" s="1" t="s">
        <v>266</v>
      </c>
      <c r="T844" s="5">
        <v>1.61E-2</v>
      </c>
      <c r="U844" s="5">
        <v>5.0000000000000001E-3</v>
      </c>
      <c r="V844" s="5">
        <v>0.97889999999999999</v>
      </c>
      <c r="W844" s="1" t="s">
        <v>1717</v>
      </c>
      <c r="X844" s="1" t="s">
        <v>1713</v>
      </c>
      <c r="Y844" s="1" t="s">
        <v>404</v>
      </c>
    </row>
    <row r="845" spans="1:25" x14ac:dyDescent="0.35">
      <c r="A845" s="1" t="s">
        <v>2560</v>
      </c>
      <c r="B845" s="37">
        <v>2016</v>
      </c>
      <c r="C845" s="1" t="s">
        <v>287</v>
      </c>
      <c r="D845" s="1" t="s">
        <v>1635</v>
      </c>
      <c r="E845" s="1" t="s">
        <v>1636</v>
      </c>
      <c r="F845" s="1" t="s">
        <v>1630</v>
      </c>
      <c r="G845" s="1" t="s">
        <v>261</v>
      </c>
      <c r="H845" s="1" t="s">
        <v>749</v>
      </c>
      <c r="I845" s="1" t="s">
        <v>758</v>
      </c>
      <c r="J845" s="1" t="s">
        <v>752</v>
      </c>
      <c r="K845" s="2">
        <v>1820.086</v>
      </c>
      <c r="L845" s="1" t="s">
        <v>1710</v>
      </c>
      <c r="M845" s="2">
        <v>36386</v>
      </c>
      <c r="N845" s="1">
        <v>19.989999999999998</v>
      </c>
      <c r="O845" s="1" t="s">
        <v>354</v>
      </c>
      <c r="P845" s="5">
        <v>0.03</v>
      </c>
      <c r="Q845" s="1" t="s">
        <v>1637</v>
      </c>
      <c r="R845" s="1" t="s">
        <v>362</v>
      </c>
      <c r="S845" s="1" t="s">
        <v>1723</v>
      </c>
      <c r="T845" s="1" t="s">
        <v>1723</v>
      </c>
      <c r="U845" s="1" t="s">
        <v>1723</v>
      </c>
      <c r="V845" s="1" t="s">
        <v>1723</v>
      </c>
      <c r="W845" s="1" t="s">
        <v>1723</v>
      </c>
      <c r="X845" s="1" t="s">
        <v>1723</v>
      </c>
      <c r="Y845" s="1" t="s">
        <v>404</v>
      </c>
    </row>
    <row r="846" spans="1:25" x14ac:dyDescent="0.35">
      <c r="A846" s="1" t="s">
        <v>2561</v>
      </c>
      <c r="B846" s="37">
        <v>2013</v>
      </c>
      <c r="C846" s="1" t="s">
        <v>266</v>
      </c>
      <c r="D846" s="1" t="s">
        <v>1639</v>
      </c>
      <c r="E846" s="1" t="s">
        <v>276</v>
      </c>
      <c r="F846" s="1" t="s">
        <v>1638</v>
      </c>
      <c r="G846" s="1" t="s">
        <v>379</v>
      </c>
      <c r="H846" s="1" t="s">
        <v>272</v>
      </c>
      <c r="I846" s="1" t="s">
        <v>795</v>
      </c>
      <c r="J846" s="1" t="s">
        <v>274</v>
      </c>
      <c r="K846" s="2">
        <v>1</v>
      </c>
      <c r="L846" s="1" t="s">
        <v>1722</v>
      </c>
      <c r="M846" s="2">
        <v>2.42</v>
      </c>
      <c r="N846" s="1">
        <v>2.42</v>
      </c>
      <c r="O846" s="1" t="s">
        <v>1711</v>
      </c>
      <c r="P846" s="1" t="s">
        <v>1712</v>
      </c>
      <c r="Q846" s="1" t="s">
        <v>257</v>
      </c>
      <c r="R846" s="1" t="s">
        <v>265</v>
      </c>
      <c r="S846" s="1" t="s">
        <v>287</v>
      </c>
      <c r="T846" s="5">
        <v>0.82640000000000002</v>
      </c>
      <c r="U846" s="5">
        <v>0.1653</v>
      </c>
      <c r="V846" s="5">
        <v>8.3000000000000001E-3</v>
      </c>
      <c r="W846" s="5">
        <v>8.3000000000000001E-3</v>
      </c>
      <c r="X846" s="5">
        <v>0</v>
      </c>
      <c r="Y846" s="1" t="s">
        <v>829</v>
      </c>
    </row>
    <row r="847" spans="1:25" x14ac:dyDescent="0.35">
      <c r="A847" s="1" t="s">
        <v>2562</v>
      </c>
      <c r="B847" s="37">
        <v>2016</v>
      </c>
      <c r="C847" s="1" t="s">
        <v>266</v>
      </c>
      <c r="D847" s="1" t="s">
        <v>1641</v>
      </c>
      <c r="E847" s="1" t="s">
        <v>1642</v>
      </c>
      <c r="F847" s="1" t="s">
        <v>1640</v>
      </c>
      <c r="G847" s="1" t="s">
        <v>261</v>
      </c>
      <c r="H847" s="1" t="s">
        <v>1093</v>
      </c>
      <c r="I847" s="1" t="s">
        <v>1094</v>
      </c>
      <c r="J847" s="1" t="s">
        <v>292</v>
      </c>
      <c r="K847" s="2">
        <v>1000</v>
      </c>
      <c r="L847" s="1" t="s">
        <v>1722</v>
      </c>
      <c r="M847" s="2">
        <v>3025</v>
      </c>
      <c r="N847" s="1">
        <v>3.03</v>
      </c>
      <c r="O847" s="1" t="s">
        <v>354</v>
      </c>
      <c r="P847" s="1" t="s">
        <v>1712</v>
      </c>
      <c r="Q847" s="1" t="s">
        <v>257</v>
      </c>
      <c r="R847" s="1" t="s">
        <v>277</v>
      </c>
      <c r="S847" s="1" t="s">
        <v>266</v>
      </c>
      <c r="T847" s="5">
        <v>0.18870000000000001</v>
      </c>
      <c r="U847" s="5">
        <v>9.9900000000000003E-2</v>
      </c>
      <c r="V847" s="5">
        <v>0.71140000000000003</v>
      </c>
      <c r="W847" s="1" t="s">
        <v>1717</v>
      </c>
      <c r="X847" s="1" t="s">
        <v>1713</v>
      </c>
      <c r="Y847" s="1" t="s">
        <v>404</v>
      </c>
    </row>
    <row r="848" spans="1:25" x14ac:dyDescent="0.35">
      <c r="A848" s="1" t="s">
        <v>2563</v>
      </c>
      <c r="B848" s="37">
        <v>2014</v>
      </c>
      <c r="C848" s="1" t="s">
        <v>287</v>
      </c>
      <c r="D848" s="1" t="s">
        <v>1644</v>
      </c>
      <c r="E848" s="1" t="s">
        <v>1645</v>
      </c>
      <c r="F848" s="1" t="s">
        <v>1643</v>
      </c>
      <c r="G848" s="1" t="s">
        <v>282</v>
      </c>
      <c r="H848" s="1" t="s">
        <v>280</v>
      </c>
      <c r="I848" s="1" t="s">
        <v>281</v>
      </c>
      <c r="J848" s="1" t="s">
        <v>283</v>
      </c>
      <c r="K848" s="2">
        <v>2270</v>
      </c>
      <c r="L848" s="1" t="s">
        <v>1710</v>
      </c>
      <c r="M848" s="2">
        <v>9328</v>
      </c>
      <c r="N848" s="1">
        <v>4.1100000000000003</v>
      </c>
      <c r="O848" s="1" t="s">
        <v>286</v>
      </c>
      <c r="P848" s="1" t="s">
        <v>1712</v>
      </c>
      <c r="Q848" s="1" t="s">
        <v>257</v>
      </c>
      <c r="R848" s="1" t="s">
        <v>265</v>
      </c>
      <c r="S848" s="1" t="s">
        <v>1723</v>
      </c>
      <c r="T848" s="1" t="s">
        <v>1723</v>
      </c>
      <c r="U848" s="1" t="s">
        <v>1723</v>
      </c>
      <c r="V848" s="1" t="s">
        <v>1723</v>
      </c>
      <c r="W848" s="1" t="s">
        <v>1723</v>
      </c>
      <c r="X848" s="1" t="s">
        <v>1723</v>
      </c>
      <c r="Y848" s="1" t="s">
        <v>404</v>
      </c>
    </row>
    <row r="849" spans="1:25" x14ac:dyDescent="0.35">
      <c r="A849" s="1" t="s">
        <v>2564</v>
      </c>
      <c r="B849" s="37">
        <v>2016</v>
      </c>
      <c r="C849" s="1" t="s">
        <v>266</v>
      </c>
      <c r="D849" s="1" t="s">
        <v>1647</v>
      </c>
      <c r="E849" s="1" t="s">
        <v>1648</v>
      </c>
      <c r="F849" s="1" t="s">
        <v>1646</v>
      </c>
      <c r="G849" s="1" t="s">
        <v>282</v>
      </c>
      <c r="H849" s="1" t="s">
        <v>749</v>
      </c>
      <c r="I849" s="1" t="s">
        <v>758</v>
      </c>
      <c r="J849" s="1" t="s">
        <v>752</v>
      </c>
      <c r="K849" s="2">
        <v>2272.33</v>
      </c>
      <c r="L849" s="1" t="s">
        <v>1710</v>
      </c>
      <c r="M849" s="2">
        <v>191687</v>
      </c>
      <c r="N849" s="1">
        <v>84.36</v>
      </c>
      <c r="O849" s="1" t="s">
        <v>1649</v>
      </c>
      <c r="P849" s="5">
        <v>-0.05</v>
      </c>
      <c r="Q849" s="1" t="s">
        <v>1650</v>
      </c>
      <c r="R849" s="1" t="s">
        <v>580</v>
      </c>
      <c r="S849" s="1" t="s">
        <v>287</v>
      </c>
      <c r="T849" s="5">
        <v>2.9000000000000001E-2</v>
      </c>
      <c r="U849" s="5">
        <v>2.5000000000000001E-3</v>
      </c>
      <c r="V849" s="5">
        <v>0.96850000000000003</v>
      </c>
      <c r="W849" s="5">
        <v>2.9999999999999997E-4</v>
      </c>
      <c r="X849" s="5">
        <v>1.5E-3</v>
      </c>
      <c r="Y849" s="1" t="s">
        <v>1651</v>
      </c>
    </row>
    <row r="850" spans="1:25" x14ac:dyDescent="0.35">
      <c r="A850" s="1" t="s">
        <v>2565</v>
      </c>
      <c r="B850" s="37">
        <v>2014</v>
      </c>
      <c r="C850" s="1" t="s">
        <v>287</v>
      </c>
      <c r="D850" s="1" t="s">
        <v>1653</v>
      </c>
      <c r="E850" s="1" t="s">
        <v>2716</v>
      </c>
      <c r="F850" s="1" t="s">
        <v>1652</v>
      </c>
      <c r="G850" s="1" t="s">
        <v>713</v>
      </c>
      <c r="H850" s="1" t="s">
        <v>291</v>
      </c>
      <c r="I850" s="1" t="s">
        <v>412</v>
      </c>
      <c r="J850" s="1" t="s">
        <v>298</v>
      </c>
      <c r="K850" s="2">
        <v>1000</v>
      </c>
      <c r="L850" s="1" t="s">
        <v>1722</v>
      </c>
      <c r="M850" s="2">
        <v>370</v>
      </c>
      <c r="N850" s="1">
        <v>0.37</v>
      </c>
      <c r="O850" s="1" t="s">
        <v>1711</v>
      </c>
      <c r="P850" s="5">
        <v>-0.12</v>
      </c>
      <c r="Q850" s="1" t="s">
        <v>1654</v>
      </c>
      <c r="R850" s="1" t="s">
        <v>355</v>
      </c>
      <c r="S850" s="1" t="s">
        <v>1723</v>
      </c>
      <c r="T850" s="1" t="s">
        <v>1723</v>
      </c>
      <c r="U850" s="1" t="s">
        <v>1723</v>
      </c>
      <c r="V850" s="1" t="s">
        <v>1723</v>
      </c>
      <c r="W850" s="1" t="s">
        <v>1723</v>
      </c>
      <c r="X850" s="1" t="s">
        <v>1723</v>
      </c>
      <c r="Y850" s="1" t="s">
        <v>404</v>
      </c>
    </row>
    <row r="851" spans="1:25" x14ac:dyDescent="0.35">
      <c r="A851" s="1" t="s">
        <v>2566</v>
      </c>
      <c r="B851" s="37">
        <v>2015</v>
      </c>
      <c r="C851" s="1" t="s">
        <v>266</v>
      </c>
      <c r="D851" s="1" t="s">
        <v>1653</v>
      </c>
      <c r="E851" s="1" t="s">
        <v>1655</v>
      </c>
      <c r="F851" s="1" t="s">
        <v>1652</v>
      </c>
      <c r="G851" s="1" t="s">
        <v>713</v>
      </c>
      <c r="H851" s="1" t="s">
        <v>907</v>
      </c>
      <c r="I851" s="1" t="s">
        <v>1715</v>
      </c>
      <c r="J851" s="1" t="s">
        <v>298</v>
      </c>
      <c r="K851" s="2">
        <v>1000</v>
      </c>
      <c r="L851" s="1" t="s">
        <v>1722</v>
      </c>
      <c r="M851" s="2">
        <v>211</v>
      </c>
      <c r="N851" s="1">
        <v>0.21</v>
      </c>
      <c r="O851" s="1" t="s">
        <v>1656</v>
      </c>
      <c r="P851" s="5">
        <v>-0.43</v>
      </c>
      <c r="Q851" s="1" t="s">
        <v>1657</v>
      </c>
      <c r="R851" s="1" t="s">
        <v>355</v>
      </c>
      <c r="S851" s="1" t="s">
        <v>266</v>
      </c>
      <c r="T851" s="5">
        <v>0.19289999999999999</v>
      </c>
      <c r="U851" s="5">
        <v>0.53720000000000001</v>
      </c>
      <c r="V851" s="5">
        <v>0.26989999999999997</v>
      </c>
      <c r="W851" s="5">
        <v>0.26989999999999997</v>
      </c>
      <c r="X851" s="1" t="s">
        <v>1713</v>
      </c>
      <c r="Y851" s="1" t="s">
        <v>404</v>
      </c>
    </row>
    <row r="852" spans="1:25" x14ac:dyDescent="0.35">
      <c r="A852" s="1" t="s">
        <v>2567</v>
      </c>
      <c r="B852" s="37">
        <v>2014</v>
      </c>
      <c r="C852" s="1" t="s">
        <v>287</v>
      </c>
      <c r="D852" s="1" t="s">
        <v>1658</v>
      </c>
      <c r="E852" s="1" t="s">
        <v>2717</v>
      </c>
      <c r="F852" s="1" t="s">
        <v>1652</v>
      </c>
      <c r="G852" s="1" t="s">
        <v>713</v>
      </c>
      <c r="H852" s="1" t="s">
        <v>291</v>
      </c>
      <c r="I852" s="1" t="s">
        <v>412</v>
      </c>
      <c r="J852" s="1" t="s">
        <v>298</v>
      </c>
      <c r="K852" s="2">
        <v>1000</v>
      </c>
      <c r="L852" s="1" t="s">
        <v>1722</v>
      </c>
      <c r="M852" s="2">
        <v>292</v>
      </c>
      <c r="N852" s="1">
        <v>0.28999999999999998</v>
      </c>
      <c r="O852" s="1" t="s">
        <v>1711</v>
      </c>
      <c r="P852" s="5">
        <v>-0.75</v>
      </c>
      <c r="Q852" s="1" t="s">
        <v>1659</v>
      </c>
      <c r="R852" s="1" t="s">
        <v>355</v>
      </c>
      <c r="S852" s="1" t="s">
        <v>1723</v>
      </c>
      <c r="T852" s="1" t="s">
        <v>1723</v>
      </c>
      <c r="U852" s="1" t="s">
        <v>1723</v>
      </c>
      <c r="V852" s="1" t="s">
        <v>1723</v>
      </c>
      <c r="W852" s="1" t="s">
        <v>1723</v>
      </c>
      <c r="X852" s="1" t="s">
        <v>1723</v>
      </c>
      <c r="Y852" s="1" t="s">
        <v>404</v>
      </c>
    </row>
    <row r="853" spans="1:25" x14ac:dyDescent="0.35">
      <c r="A853" s="1" t="s">
        <v>2568</v>
      </c>
      <c r="B853" s="37">
        <v>2015</v>
      </c>
      <c r="C853" s="1" t="s">
        <v>266</v>
      </c>
      <c r="D853" s="1" t="s">
        <v>1658</v>
      </c>
      <c r="E853" s="1" t="s">
        <v>1660</v>
      </c>
      <c r="F853" s="1" t="s">
        <v>1652</v>
      </c>
      <c r="G853" s="1" t="s">
        <v>713</v>
      </c>
      <c r="H853" s="1" t="s">
        <v>907</v>
      </c>
      <c r="I853" s="1" t="s">
        <v>1715</v>
      </c>
      <c r="J853" s="1" t="s">
        <v>298</v>
      </c>
      <c r="K853" s="2">
        <v>1000</v>
      </c>
      <c r="L853" s="1" t="s">
        <v>1722</v>
      </c>
      <c r="M853" s="2">
        <v>210</v>
      </c>
      <c r="N853" s="1">
        <v>0.21</v>
      </c>
      <c r="O853" s="1" t="s">
        <v>1656</v>
      </c>
      <c r="P853" s="5">
        <v>-0.18</v>
      </c>
      <c r="Q853" s="1" t="s">
        <v>1661</v>
      </c>
      <c r="R853" s="1" t="s">
        <v>355</v>
      </c>
      <c r="S853" s="1" t="s">
        <v>266</v>
      </c>
      <c r="T853" s="5">
        <v>0.22650000000000001</v>
      </c>
      <c r="U853" s="5">
        <v>0.63070000000000004</v>
      </c>
      <c r="V853" s="5">
        <v>0.1429</v>
      </c>
      <c r="W853" s="5">
        <v>0.1429</v>
      </c>
      <c r="X853" s="1" t="s">
        <v>1713</v>
      </c>
      <c r="Y853" s="1" t="s">
        <v>404</v>
      </c>
    </row>
    <row r="854" spans="1:25" x14ac:dyDescent="0.35">
      <c r="A854" s="1" t="s">
        <v>2569</v>
      </c>
      <c r="B854" s="37">
        <v>2015</v>
      </c>
      <c r="C854" s="1" t="s">
        <v>287</v>
      </c>
      <c r="D854" s="1" t="s">
        <v>1664</v>
      </c>
      <c r="E854" s="1" t="s">
        <v>1665</v>
      </c>
      <c r="F854" s="1" t="s">
        <v>1662</v>
      </c>
      <c r="G854" s="1" t="s">
        <v>352</v>
      </c>
      <c r="H854" s="1" t="s">
        <v>1663</v>
      </c>
      <c r="I854" s="1" t="s">
        <v>1715</v>
      </c>
      <c r="J854" s="1" t="s">
        <v>283</v>
      </c>
      <c r="K854" s="2">
        <v>8.3999999999999995E-3</v>
      </c>
      <c r="L854" s="1" t="s">
        <v>1710</v>
      </c>
      <c r="M854" s="2">
        <v>0.63400000000000001</v>
      </c>
      <c r="N854" s="1">
        <v>75.48</v>
      </c>
      <c r="O854" s="1" t="s">
        <v>1666</v>
      </c>
      <c r="P854" s="5">
        <v>-0.214</v>
      </c>
      <c r="Q854" s="1" t="s">
        <v>1667</v>
      </c>
      <c r="R854" s="1" t="s">
        <v>355</v>
      </c>
      <c r="S854" s="1" t="s">
        <v>1723</v>
      </c>
      <c r="T854" s="1" t="s">
        <v>1723</v>
      </c>
      <c r="U854" s="1" t="s">
        <v>1723</v>
      </c>
      <c r="V854" s="1" t="s">
        <v>1723</v>
      </c>
      <c r="W854" s="1" t="s">
        <v>1723</v>
      </c>
      <c r="X854" s="1" t="s">
        <v>1723</v>
      </c>
      <c r="Y854" s="1" t="s">
        <v>404</v>
      </c>
    </row>
    <row r="855" spans="1:25" x14ac:dyDescent="0.35">
      <c r="A855" s="1" t="s">
        <v>2570</v>
      </c>
      <c r="B855" s="37">
        <v>2015</v>
      </c>
      <c r="C855" s="1" t="s">
        <v>287</v>
      </c>
      <c r="D855" s="1" t="s">
        <v>1668</v>
      </c>
      <c r="E855" s="1" t="s">
        <v>1669</v>
      </c>
      <c r="F855" s="1" t="s">
        <v>1662</v>
      </c>
      <c r="G855" s="1" t="s">
        <v>352</v>
      </c>
      <c r="H855" s="1" t="s">
        <v>1663</v>
      </c>
      <c r="I855" s="1" t="s">
        <v>1715</v>
      </c>
      <c r="J855" s="1" t="s">
        <v>283</v>
      </c>
      <c r="K855" s="2">
        <v>8.3999999999999995E-3</v>
      </c>
      <c r="L855" s="1" t="s">
        <v>1710</v>
      </c>
      <c r="M855" s="2">
        <v>0.69099999999999995</v>
      </c>
      <c r="N855" s="1">
        <v>82.26</v>
      </c>
      <c r="O855" s="1" t="s">
        <v>1666</v>
      </c>
      <c r="P855" s="5">
        <v>-0.224</v>
      </c>
      <c r="Q855" s="1" t="s">
        <v>1667</v>
      </c>
      <c r="R855" s="1" t="s">
        <v>355</v>
      </c>
      <c r="S855" s="1" t="s">
        <v>1723</v>
      </c>
      <c r="T855" s="1" t="s">
        <v>1723</v>
      </c>
      <c r="U855" s="1" t="s">
        <v>1723</v>
      </c>
      <c r="V855" s="1" t="s">
        <v>1723</v>
      </c>
      <c r="W855" s="1" t="s">
        <v>1723</v>
      </c>
      <c r="X855" s="1" t="s">
        <v>1723</v>
      </c>
      <c r="Y855" s="1" t="s">
        <v>404</v>
      </c>
    </row>
    <row r="856" spans="1:25" x14ac:dyDescent="0.35">
      <c r="A856" s="1" t="s">
        <v>2571</v>
      </c>
      <c r="B856" s="37">
        <v>2015</v>
      </c>
      <c r="C856" s="1" t="s">
        <v>287</v>
      </c>
      <c r="D856" s="1" t="s">
        <v>1670</v>
      </c>
      <c r="E856" s="1" t="s">
        <v>1665</v>
      </c>
      <c r="F856" s="1" t="s">
        <v>1662</v>
      </c>
      <c r="G856" s="1" t="s">
        <v>352</v>
      </c>
      <c r="H856" s="1" t="s">
        <v>1663</v>
      </c>
      <c r="I856" s="1" t="s">
        <v>1715</v>
      </c>
      <c r="J856" s="1" t="s">
        <v>283</v>
      </c>
      <c r="K856" s="2">
        <v>8.3999999999999995E-3</v>
      </c>
      <c r="L856" s="1" t="s">
        <v>1710</v>
      </c>
      <c r="M856" s="2">
        <v>0.73499999999999999</v>
      </c>
      <c r="N856" s="1">
        <v>87.5</v>
      </c>
      <c r="O856" s="1" t="s">
        <v>1711</v>
      </c>
      <c r="P856" s="5">
        <v>-8.8999999999999996E-2</v>
      </c>
      <c r="Q856" s="1" t="s">
        <v>1667</v>
      </c>
      <c r="R856" s="1" t="s">
        <v>355</v>
      </c>
      <c r="S856" s="1" t="s">
        <v>1723</v>
      </c>
      <c r="T856" s="1" t="s">
        <v>1723</v>
      </c>
      <c r="U856" s="1" t="s">
        <v>1723</v>
      </c>
      <c r="V856" s="1" t="s">
        <v>1723</v>
      </c>
      <c r="W856" s="1" t="s">
        <v>1723</v>
      </c>
      <c r="X856" s="1" t="s">
        <v>1723</v>
      </c>
      <c r="Y856" s="1" t="s">
        <v>404</v>
      </c>
    </row>
    <row r="857" spans="1:25" x14ac:dyDescent="0.35">
      <c r="A857" s="1" t="s">
        <v>2572</v>
      </c>
      <c r="B857" s="37">
        <v>2013</v>
      </c>
      <c r="C857" s="1" t="s">
        <v>287</v>
      </c>
      <c r="D857" s="1" t="s">
        <v>2718</v>
      </c>
      <c r="E857" s="1" t="s">
        <v>2718</v>
      </c>
      <c r="F857" s="1" t="s">
        <v>1671</v>
      </c>
      <c r="G857" s="1" t="s">
        <v>1672</v>
      </c>
      <c r="H857" s="1" t="s">
        <v>291</v>
      </c>
      <c r="I857" s="1" t="s">
        <v>390</v>
      </c>
      <c r="J857" s="1" t="s">
        <v>298</v>
      </c>
      <c r="K857" s="2">
        <v>4.7</v>
      </c>
      <c r="L857" s="1" t="s">
        <v>1722</v>
      </c>
      <c r="M857" s="2">
        <v>7.3</v>
      </c>
      <c r="N857" s="1">
        <v>1.55</v>
      </c>
      <c r="O857" s="1" t="s">
        <v>286</v>
      </c>
      <c r="P857" s="1" t="s">
        <v>1712</v>
      </c>
      <c r="Q857" s="1" t="s">
        <v>257</v>
      </c>
      <c r="R857" s="1" t="s">
        <v>277</v>
      </c>
      <c r="S857" s="1" t="s">
        <v>1723</v>
      </c>
      <c r="T857" s="1" t="s">
        <v>1723</v>
      </c>
      <c r="U857" s="1" t="s">
        <v>1723</v>
      </c>
      <c r="V857" s="1" t="s">
        <v>1723</v>
      </c>
      <c r="W857" s="1" t="s">
        <v>1723</v>
      </c>
      <c r="X857" s="1" t="s">
        <v>1723</v>
      </c>
      <c r="Y857" s="1" t="s">
        <v>404</v>
      </c>
    </row>
    <row r="858" spans="1:25" x14ac:dyDescent="0.35">
      <c r="A858" s="1" t="s">
        <v>2573</v>
      </c>
      <c r="B858" s="37">
        <v>2013</v>
      </c>
      <c r="C858" s="1" t="s">
        <v>287</v>
      </c>
      <c r="D858" s="1" t="s">
        <v>1673</v>
      </c>
      <c r="E858" s="1" t="s">
        <v>1673</v>
      </c>
      <c r="F858" s="1" t="s">
        <v>1671</v>
      </c>
      <c r="G858" s="1" t="s">
        <v>1672</v>
      </c>
      <c r="H858" s="1" t="s">
        <v>291</v>
      </c>
      <c r="I858" s="1" t="s">
        <v>390</v>
      </c>
      <c r="J858" s="1" t="s">
        <v>298</v>
      </c>
      <c r="K858" s="2">
        <v>140000</v>
      </c>
      <c r="L858" s="1" t="s">
        <v>1722</v>
      </c>
      <c r="M858" s="2">
        <v>167000</v>
      </c>
      <c r="N858" s="1">
        <v>1.19</v>
      </c>
      <c r="O858" s="1" t="s">
        <v>286</v>
      </c>
      <c r="P858" s="1" t="s">
        <v>1712</v>
      </c>
      <c r="Q858" s="1" t="s">
        <v>257</v>
      </c>
      <c r="R858" s="1" t="s">
        <v>277</v>
      </c>
      <c r="S858" s="1" t="s">
        <v>1723</v>
      </c>
      <c r="T858" s="1" t="s">
        <v>1723</v>
      </c>
      <c r="U858" s="1" t="s">
        <v>1723</v>
      </c>
      <c r="V858" s="1" t="s">
        <v>1723</v>
      </c>
      <c r="W858" s="1" t="s">
        <v>1723</v>
      </c>
      <c r="X858" s="1" t="s">
        <v>1723</v>
      </c>
      <c r="Y858" s="1" t="s">
        <v>404</v>
      </c>
    </row>
    <row r="859" spans="1:25" x14ac:dyDescent="0.35">
      <c r="A859" s="1" t="s">
        <v>2574</v>
      </c>
      <c r="B859" s="37">
        <v>2015</v>
      </c>
      <c r="C859" s="1" t="s">
        <v>266</v>
      </c>
      <c r="D859" s="1" t="s">
        <v>1675</v>
      </c>
      <c r="E859" s="1" t="s">
        <v>1676</v>
      </c>
      <c r="F859" s="1" t="s">
        <v>1674</v>
      </c>
      <c r="G859" s="1" t="s">
        <v>297</v>
      </c>
      <c r="H859" s="1" t="s">
        <v>280</v>
      </c>
      <c r="I859" s="1" t="s">
        <v>1715</v>
      </c>
      <c r="J859" s="1" t="s">
        <v>283</v>
      </c>
      <c r="K859" s="2">
        <v>0.6</v>
      </c>
      <c r="L859" s="1" t="s">
        <v>1710</v>
      </c>
      <c r="M859" s="2">
        <v>49.98</v>
      </c>
      <c r="N859" s="1">
        <v>83.3</v>
      </c>
      <c r="O859" s="1" t="s">
        <v>354</v>
      </c>
      <c r="P859" s="1" t="s">
        <v>1712</v>
      </c>
      <c r="Q859" s="1" t="s">
        <v>257</v>
      </c>
      <c r="R859" s="1" t="s">
        <v>265</v>
      </c>
      <c r="S859" s="1" t="s">
        <v>287</v>
      </c>
      <c r="T859" s="5">
        <v>0.58660000000000001</v>
      </c>
      <c r="U859" s="5">
        <v>2.7900000000000001E-2</v>
      </c>
      <c r="V859" s="5">
        <v>0.38540000000000002</v>
      </c>
      <c r="W859" s="5">
        <v>7.1400000000000005E-2</v>
      </c>
      <c r="X859" s="1" t="s">
        <v>1713</v>
      </c>
      <c r="Y859" s="1" t="s">
        <v>404</v>
      </c>
    </row>
    <row r="860" spans="1:25" x14ac:dyDescent="0.35">
      <c r="A860" s="1" t="s">
        <v>2575</v>
      </c>
      <c r="B860" s="37">
        <v>2013</v>
      </c>
      <c r="C860" s="1" t="s">
        <v>266</v>
      </c>
      <c r="D860" s="1" t="s">
        <v>1678</v>
      </c>
      <c r="E860" s="1" t="s">
        <v>276</v>
      </c>
      <c r="F860" s="1" t="s">
        <v>1677</v>
      </c>
      <c r="G860" s="1" t="s">
        <v>261</v>
      </c>
      <c r="H860" s="1" t="s">
        <v>280</v>
      </c>
      <c r="I860" s="1" t="s">
        <v>318</v>
      </c>
      <c r="J860" s="1" t="s">
        <v>283</v>
      </c>
      <c r="K860" s="2">
        <v>0.40823310000000002</v>
      </c>
      <c r="L860" s="1" t="s">
        <v>1710</v>
      </c>
      <c r="M860" s="2">
        <v>29</v>
      </c>
      <c r="N860" s="1">
        <v>71.040000000000006</v>
      </c>
      <c r="O860" s="1" t="s">
        <v>1711</v>
      </c>
      <c r="P860" s="1" t="s">
        <v>1712</v>
      </c>
      <c r="Q860" s="1" t="s">
        <v>257</v>
      </c>
      <c r="R860" s="1" t="s">
        <v>265</v>
      </c>
      <c r="S860" s="1" t="s">
        <v>287</v>
      </c>
      <c r="T860" s="5">
        <v>0.2414</v>
      </c>
      <c r="U860" s="5">
        <v>0.68969999999999998</v>
      </c>
      <c r="V860" s="5">
        <v>6.9000000000000006E-2</v>
      </c>
      <c r="W860" s="5">
        <v>6.9000000000000006E-2</v>
      </c>
      <c r="X860" s="1" t="s">
        <v>1713</v>
      </c>
      <c r="Y860" s="1" t="s">
        <v>404</v>
      </c>
    </row>
    <row r="861" spans="1:25" x14ac:dyDescent="0.35">
      <c r="A861" s="1" t="s">
        <v>2576</v>
      </c>
      <c r="B861" s="37">
        <v>2014</v>
      </c>
      <c r="C861" s="1" t="s">
        <v>266</v>
      </c>
      <c r="D861" s="1" t="s">
        <v>1678</v>
      </c>
      <c r="E861" s="1" t="s">
        <v>1679</v>
      </c>
      <c r="F861" s="1" t="s">
        <v>1677</v>
      </c>
      <c r="G861" s="1" t="s">
        <v>261</v>
      </c>
      <c r="H861" s="1" t="s">
        <v>394</v>
      </c>
      <c r="I861" s="1" t="s">
        <v>394</v>
      </c>
      <c r="J861" s="1" t="s">
        <v>283</v>
      </c>
      <c r="K861" s="2">
        <v>0.40823310000000002</v>
      </c>
      <c r="L861" s="1" t="s">
        <v>1710</v>
      </c>
      <c r="M861" s="2">
        <v>29</v>
      </c>
      <c r="N861" s="1">
        <v>71.040000000000006</v>
      </c>
      <c r="O861" s="1" t="s">
        <v>1711</v>
      </c>
      <c r="P861" s="1" t="s">
        <v>1712</v>
      </c>
      <c r="Q861" s="1" t="s">
        <v>257</v>
      </c>
      <c r="R861" s="1" t="s">
        <v>265</v>
      </c>
      <c r="S861" s="1" t="s">
        <v>287</v>
      </c>
      <c r="T861" s="5">
        <v>0.32069999999999999</v>
      </c>
      <c r="U861" s="5">
        <v>0.54139999999999999</v>
      </c>
      <c r="V861" s="5">
        <v>0.13789999999999999</v>
      </c>
      <c r="W861" s="1" t="s">
        <v>1717</v>
      </c>
      <c r="X861" s="1" t="s">
        <v>1713</v>
      </c>
      <c r="Y861" s="1" t="s">
        <v>404</v>
      </c>
    </row>
    <row r="862" spans="1:25" x14ac:dyDescent="0.35">
      <c r="A862" s="1" t="s">
        <v>2577</v>
      </c>
      <c r="B862" s="37">
        <v>2013</v>
      </c>
      <c r="C862" s="1" t="s">
        <v>266</v>
      </c>
      <c r="D862" s="1" t="s">
        <v>1680</v>
      </c>
      <c r="E862" s="1" t="s">
        <v>276</v>
      </c>
      <c r="F862" s="1" t="s">
        <v>1677</v>
      </c>
      <c r="G862" s="1" t="s">
        <v>261</v>
      </c>
      <c r="H862" s="1" t="s">
        <v>280</v>
      </c>
      <c r="I862" s="1" t="s">
        <v>318</v>
      </c>
      <c r="J862" s="1" t="s">
        <v>283</v>
      </c>
      <c r="K862" s="2">
        <v>0.40823310000000002</v>
      </c>
      <c r="L862" s="1" t="s">
        <v>1710</v>
      </c>
      <c r="M862" s="2">
        <v>14</v>
      </c>
      <c r="N862" s="1">
        <v>34.29</v>
      </c>
      <c r="O862" s="1" t="s">
        <v>1711</v>
      </c>
      <c r="P862" s="1" t="s">
        <v>1712</v>
      </c>
      <c r="Q862" s="1" t="s">
        <v>257</v>
      </c>
      <c r="R862" s="1" t="s">
        <v>265</v>
      </c>
      <c r="S862" s="1" t="s">
        <v>287</v>
      </c>
      <c r="T862" s="5">
        <v>0.21429999999999999</v>
      </c>
      <c r="U862" s="5">
        <v>0.71430000000000005</v>
      </c>
      <c r="V862" s="5">
        <v>7.1400000000000005E-2</v>
      </c>
      <c r="W862" s="5">
        <v>7.1400000000000005E-2</v>
      </c>
      <c r="X862" s="1" t="s">
        <v>1713</v>
      </c>
      <c r="Y862" s="1" t="s">
        <v>404</v>
      </c>
    </row>
    <row r="863" spans="1:25" x14ac:dyDescent="0.35">
      <c r="A863" s="1" t="s">
        <v>2578</v>
      </c>
      <c r="B863" s="37">
        <v>2014</v>
      </c>
      <c r="C863" s="1" t="s">
        <v>266</v>
      </c>
      <c r="D863" s="1" t="s">
        <v>1680</v>
      </c>
      <c r="E863" s="1" t="s">
        <v>1681</v>
      </c>
      <c r="F863" s="1" t="s">
        <v>1677</v>
      </c>
      <c r="G863" s="1" t="s">
        <v>261</v>
      </c>
      <c r="H863" s="1" t="s">
        <v>394</v>
      </c>
      <c r="I863" s="1" t="s">
        <v>394</v>
      </c>
      <c r="J863" s="1" t="s">
        <v>283</v>
      </c>
      <c r="K863" s="2">
        <v>0.40823310000000002</v>
      </c>
      <c r="L863" s="1" t="s">
        <v>1710</v>
      </c>
      <c r="M863" s="2">
        <v>14</v>
      </c>
      <c r="N863" s="1">
        <v>34.29</v>
      </c>
      <c r="O863" s="1" t="s">
        <v>1711</v>
      </c>
      <c r="P863" s="1" t="s">
        <v>1712</v>
      </c>
      <c r="Q863" s="1" t="s">
        <v>257</v>
      </c>
      <c r="R863" s="1" t="s">
        <v>265</v>
      </c>
      <c r="S863" s="1" t="s">
        <v>287</v>
      </c>
      <c r="T863" s="5">
        <v>0.32140000000000002</v>
      </c>
      <c r="U863" s="5">
        <v>0.54290000000000005</v>
      </c>
      <c r="V863" s="5">
        <v>0.13569999999999999</v>
      </c>
      <c r="W863" s="1" t="s">
        <v>1717</v>
      </c>
      <c r="X863" s="1" t="s">
        <v>1713</v>
      </c>
      <c r="Y863" s="1" t="s">
        <v>404</v>
      </c>
    </row>
    <row r="864" spans="1:25" x14ac:dyDescent="0.35">
      <c r="A864" s="1" t="s">
        <v>2579</v>
      </c>
      <c r="B864" s="37">
        <v>2013</v>
      </c>
      <c r="C864" s="1" t="s">
        <v>266</v>
      </c>
      <c r="D864" s="1" t="s">
        <v>1682</v>
      </c>
      <c r="E864" s="1" t="s">
        <v>276</v>
      </c>
      <c r="F864" s="1" t="s">
        <v>1677</v>
      </c>
      <c r="G864" s="1" t="s">
        <v>261</v>
      </c>
      <c r="H864" s="1" t="s">
        <v>280</v>
      </c>
      <c r="I864" s="1" t="s">
        <v>318</v>
      </c>
      <c r="J864" s="1" t="s">
        <v>283</v>
      </c>
      <c r="K864" s="2">
        <v>0.40823310000000002</v>
      </c>
      <c r="L864" s="1" t="s">
        <v>1710</v>
      </c>
      <c r="M864" s="2">
        <v>7</v>
      </c>
      <c r="N864" s="1">
        <v>17.149999999999999</v>
      </c>
      <c r="O864" s="1" t="s">
        <v>1711</v>
      </c>
      <c r="P864" s="5">
        <v>0.17</v>
      </c>
      <c r="Q864" s="1" t="s">
        <v>1683</v>
      </c>
      <c r="R864" s="1" t="s">
        <v>355</v>
      </c>
      <c r="S864" s="1" t="s">
        <v>287</v>
      </c>
      <c r="T864" s="5">
        <v>0.28570000000000001</v>
      </c>
      <c r="U864" s="5">
        <v>0.71430000000000005</v>
      </c>
      <c r="V864" s="5">
        <v>0</v>
      </c>
      <c r="W864" s="5">
        <v>0</v>
      </c>
      <c r="X864" s="1" t="s">
        <v>1713</v>
      </c>
      <c r="Y864" s="1" t="s">
        <v>404</v>
      </c>
    </row>
    <row r="865" spans="1:25" x14ac:dyDescent="0.35">
      <c r="A865" s="1" t="s">
        <v>2580</v>
      </c>
      <c r="B865" s="37">
        <v>2014</v>
      </c>
      <c r="C865" s="1" t="s">
        <v>266</v>
      </c>
      <c r="D865" s="1" t="s">
        <v>1682</v>
      </c>
      <c r="E865" s="1" t="s">
        <v>1684</v>
      </c>
      <c r="F865" s="1" t="s">
        <v>1677</v>
      </c>
      <c r="G865" s="1" t="s">
        <v>261</v>
      </c>
      <c r="H865" s="1" t="s">
        <v>394</v>
      </c>
      <c r="I865" s="1" t="s">
        <v>394</v>
      </c>
      <c r="J865" s="1" t="s">
        <v>283</v>
      </c>
      <c r="K865" s="2">
        <v>0.40823310000000002</v>
      </c>
      <c r="L865" s="1" t="s">
        <v>1710</v>
      </c>
      <c r="M865" s="2">
        <v>7</v>
      </c>
      <c r="N865" s="1">
        <v>17.149999999999999</v>
      </c>
      <c r="O865" s="1" t="s">
        <v>1711</v>
      </c>
      <c r="P865" s="1" t="s">
        <v>1712</v>
      </c>
      <c r="Q865" s="1" t="s">
        <v>257</v>
      </c>
      <c r="R865" s="1" t="s">
        <v>265</v>
      </c>
      <c r="S865" s="1" t="s">
        <v>287</v>
      </c>
      <c r="T865" s="5">
        <v>0.31430000000000002</v>
      </c>
      <c r="U865" s="5">
        <v>0.54290000000000005</v>
      </c>
      <c r="V865" s="5">
        <v>0.1429</v>
      </c>
      <c r="W865" s="1" t="s">
        <v>1717</v>
      </c>
      <c r="X865" s="1" t="s">
        <v>1713</v>
      </c>
      <c r="Y865" s="1" t="s">
        <v>404</v>
      </c>
    </row>
    <row r="866" spans="1:25" x14ac:dyDescent="0.35">
      <c r="A866" s="1" t="s">
        <v>2581</v>
      </c>
      <c r="B866" s="37">
        <v>2017</v>
      </c>
      <c r="C866" s="1" t="s">
        <v>287</v>
      </c>
      <c r="D866" s="1" t="s">
        <v>1686</v>
      </c>
      <c r="E866" s="1" t="s">
        <v>1687</v>
      </c>
      <c r="F866" s="1" t="s">
        <v>1685</v>
      </c>
      <c r="G866" s="1" t="s">
        <v>383</v>
      </c>
      <c r="H866" s="1" t="s">
        <v>291</v>
      </c>
      <c r="I866" s="1" t="s">
        <v>292</v>
      </c>
      <c r="J866" s="1" t="s">
        <v>292</v>
      </c>
      <c r="K866" s="2">
        <v>2</v>
      </c>
      <c r="L866" s="1" t="s">
        <v>1710</v>
      </c>
      <c r="M866" s="2">
        <v>188</v>
      </c>
      <c r="N866" s="1">
        <v>94</v>
      </c>
      <c r="O866" s="1" t="s">
        <v>286</v>
      </c>
      <c r="P866" s="1" t="s">
        <v>1712</v>
      </c>
      <c r="Q866" s="1" t="s">
        <v>257</v>
      </c>
      <c r="R866" s="1" t="s">
        <v>265</v>
      </c>
      <c r="S866" s="1" t="s">
        <v>1723</v>
      </c>
      <c r="T866" s="1" t="s">
        <v>1723</v>
      </c>
      <c r="U866" s="1" t="s">
        <v>1723</v>
      </c>
      <c r="V866" s="1" t="s">
        <v>1723</v>
      </c>
      <c r="W866" s="1" t="s">
        <v>1723</v>
      </c>
      <c r="X866" s="1" t="s">
        <v>1723</v>
      </c>
      <c r="Y866" s="1" t="s">
        <v>404</v>
      </c>
    </row>
    <row r="867" spans="1:25" x14ac:dyDescent="0.35">
      <c r="A867" s="1" t="s">
        <v>2582</v>
      </c>
      <c r="B867" s="37">
        <v>2017</v>
      </c>
      <c r="C867" s="1" t="s">
        <v>287</v>
      </c>
      <c r="D867" s="1" t="s">
        <v>1688</v>
      </c>
      <c r="E867" s="1" t="s">
        <v>1689</v>
      </c>
      <c r="F867" s="1" t="s">
        <v>1685</v>
      </c>
      <c r="G867" s="1" t="s">
        <v>383</v>
      </c>
      <c r="H867" s="1" t="s">
        <v>291</v>
      </c>
      <c r="I867" s="1" t="s">
        <v>292</v>
      </c>
      <c r="J867" s="1" t="s">
        <v>292</v>
      </c>
      <c r="K867" s="2">
        <v>2</v>
      </c>
      <c r="L867" s="1" t="s">
        <v>1710</v>
      </c>
      <c r="M867" s="2">
        <v>63</v>
      </c>
      <c r="N867" s="1">
        <v>31.5</v>
      </c>
      <c r="O867" s="1" t="s">
        <v>286</v>
      </c>
      <c r="P867" s="1" t="s">
        <v>1712</v>
      </c>
      <c r="Q867" s="1" t="s">
        <v>257</v>
      </c>
      <c r="R867" s="1" t="s">
        <v>265</v>
      </c>
      <c r="S867" s="1" t="s">
        <v>1723</v>
      </c>
      <c r="T867" s="1" t="s">
        <v>1723</v>
      </c>
      <c r="U867" s="1" t="s">
        <v>1723</v>
      </c>
      <c r="V867" s="1" t="s">
        <v>1723</v>
      </c>
      <c r="W867" s="1" t="s">
        <v>1723</v>
      </c>
      <c r="X867" s="1" t="s">
        <v>1723</v>
      </c>
      <c r="Y867" s="1" t="s">
        <v>404</v>
      </c>
    </row>
  </sheetData>
  <autoFilter ref="A1:Y867"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G1765"/>
  <sheetViews>
    <sheetView zoomScale="80" zoomScaleNormal="80" workbookViewId="0">
      <pane xSplit="1" ySplit="1" topLeftCell="B7" activePane="bottomRight" state="frozen"/>
      <selection activeCell="Y48" sqref="Y48"/>
      <selection pane="topRight" activeCell="Y48" sqref="Y48"/>
      <selection pane="bottomLeft" activeCell="Y48" sqref="Y48"/>
      <selection pane="bottomRight"/>
    </sheetView>
  </sheetViews>
  <sheetFormatPr defaultRowHeight="14.5" x14ac:dyDescent="0.35"/>
  <cols>
    <col min="1" max="1" width="13.1796875" bestFit="1" customWidth="1"/>
    <col min="2" max="2" width="60.36328125" customWidth="1"/>
    <col min="3" max="3" width="38.26953125" bestFit="1" customWidth="1"/>
    <col min="4" max="4" width="17.81640625" customWidth="1"/>
    <col min="5" max="5" width="15.7265625" customWidth="1"/>
    <col min="6" max="7" width="17.7265625" customWidth="1"/>
  </cols>
  <sheetData>
    <row r="1" spans="1:7" s="40" customFormat="1" ht="45" customHeight="1" x14ac:dyDescent="0.35">
      <c r="A1" s="45" t="s">
        <v>1690</v>
      </c>
      <c r="B1" s="45" t="s">
        <v>2583</v>
      </c>
      <c r="C1" s="45" t="s">
        <v>2584</v>
      </c>
      <c r="D1" s="45" t="s">
        <v>2586</v>
      </c>
      <c r="E1" s="45" t="s">
        <v>2585</v>
      </c>
      <c r="F1" s="45" t="s">
        <v>2832</v>
      </c>
      <c r="G1" s="45" t="s">
        <v>2831</v>
      </c>
    </row>
    <row r="2" spans="1:7" x14ac:dyDescent="0.35">
      <c r="A2" s="3" t="s">
        <v>1709</v>
      </c>
      <c r="B2" s="3" t="s">
        <v>34</v>
      </c>
      <c r="C2" s="3" t="s">
        <v>4</v>
      </c>
      <c r="D2" s="3" t="s">
        <v>2587</v>
      </c>
      <c r="E2" s="46">
        <v>1.1499999999999999</v>
      </c>
      <c r="F2" s="3" t="s">
        <v>287</v>
      </c>
      <c r="G2" s="3" t="s">
        <v>287</v>
      </c>
    </row>
    <row r="3" spans="1:7" x14ac:dyDescent="0.35">
      <c r="A3" s="3" t="s">
        <v>1709</v>
      </c>
      <c r="B3" s="3" t="s">
        <v>5</v>
      </c>
      <c r="C3" s="3" t="s">
        <v>6</v>
      </c>
      <c r="D3" s="3" t="s">
        <v>2741</v>
      </c>
      <c r="E3" s="46">
        <v>0.6</v>
      </c>
      <c r="F3" s="3" t="s">
        <v>287</v>
      </c>
      <c r="G3" s="3" t="s">
        <v>287</v>
      </c>
    </row>
    <row r="4" spans="1:7" x14ac:dyDescent="0.35">
      <c r="A4" s="3" t="s">
        <v>1709</v>
      </c>
      <c r="B4" s="3" t="s">
        <v>9</v>
      </c>
      <c r="C4" s="3" t="s">
        <v>4</v>
      </c>
      <c r="D4" s="3" t="s">
        <v>2588</v>
      </c>
      <c r="E4" s="46">
        <v>0.15</v>
      </c>
      <c r="F4" s="3" t="s">
        <v>287</v>
      </c>
      <c r="G4" s="3" t="s">
        <v>287</v>
      </c>
    </row>
    <row r="5" spans="1:7" x14ac:dyDescent="0.35">
      <c r="A5" s="3" t="s">
        <v>1709</v>
      </c>
      <c r="B5" s="3" t="s">
        <v>13</v>
      </c>
      <c r="C5" s="3" t="s">
        <v>4</v>
      </c>
      <c r="D5" s="3" t="s">
        <v>2588</v>
      </c>
      <c r="E5" s="46">
        <v>0.09</v>
      </c>
      <c r="F5" s="3" t="s">
        <v>266</v>
      </c>
      <c r="G5" s="3" t="s">
        <v>287</v>
      </c>
    </row>
    <row r="6" spans="1:7" x14ac:dyDescent="0.35">
      <c r="A6" s="3" t="s">
        <v>1709</v>
      </c>
      <c r="B6" s="3" t="s">
        <v>35</v>
      </c>
      <c r="C6" s="3" t="s">
        <v>4</v>
      </c>
      <c r="D6" s="3" t="s">
        <v>2588</v>
      </c>
      <c r="E6" s="46">
        <v>0.01</v>
      </c>
      <c r="F6" s="3" t="s">
        <v>287</v>
      </c>
      <c r="G6" s="3" t="s">
        <v>287</v>
      </c>
    </row>
    <row r="7" spans="1:7" x14ac:dyDescent="0.35">
      <c r="A7" s="3" t="s">
        <v>1714</v>
      </c>
      <c r="B7" s="3" t="s">
        <v>18</v>
      </c>
      <c r="C7" s="3" t="s">
        <v>4</v>
      </c>
      <c r="D7" s="3" t="s">
        <v>2587</v>
      </c>
      <c r="E7" s="46">
        <v>1.1499999999999999</v>
      </c>
      <c r="F7" s="3" t="s">
        <v>287</v>
      </c>
      <c r="G7" s="3" t="s">
        <v>287</v>
      </c>
    </row>
    <row r="8" spans="1:7" x14ac:dyDescent="0.35">
      <c r="A8" s="3" t="s">
        <v>1714</v>
      </c>
      <c r="B8" s="3" t="s">
        <v>5</v>
      </c>
      <c r="C8" s="3" t="s">
        <v>6</v>
      </c>
      <c r="D8" s="3" t="s">
        <v>2741</v>
      </c>
      <c r="E8" s="46">
        <v>0.6</v>
      </c>
      <c r="F8" s="3" t="s">
        <v>287</v>
      </c>
      <c r="G8" s="3" t="s">
        <v>287</v>
      </c>
    </row>
    <row r="9" spans="1:7" x14ac:dyDescent="0.35">
      <c r="A9" s="3" t="s">
        <v>1714</v>
      </c>
      <c r="B9" s="3" t="s">
        <v>9</v>
      </c>
      <c r="C9" s="3" t="s">
        <v>4</v>
      </c>
      <c r="D9" s="3" t="s">
        <v>2588</v>
      </c>
      <c r="E9" s="46">
        <v>0.15</v>
      </c>
      <c r="F9" s="3" t="s">
        <v>287</v>
      </c>
      <c r="G9" s="3" t="s">
        <v>287</v>
      </c>
    </row>
    <row r="10" spans="1:7" x14ac:dyDescent="0.35">
      <c r="A10" s="3" t="s">
        <v>1714</v>
      </c>
      <c r="B10" s="3" t="s">
        <v>13</v>
      </c>
      <c r="C10" s="3" t="s">
        <v>32</v>
      </c>
      <c r="D10" s="3" t="s">
        <v>2588</v>
      </c>
      <c r="E10" s="46">
        <v>0.09</v>
      </c>
      <c r="F10" s="3" t="s">
        <v>266</v>
      </c>
      <c r="G10" s="3" t="s">
        <v>287</v>
      </c>
    </row>
    <row r="11" spans="1:7" x14ac:dyDescent="0.35">
      <c r="A11" s="3" t="s">
        <v>1714</v>
      </c>
      <c r="B11" s="3" t="s">
        <v>35</v>
      </c>
      <c r="C11" s="3" t="s">
        <v>8</v>
      </c>
      <c r="D11" s="3" t="s">
        <v>2588</v>
      </c>
      <c r="E11" s="46">
        <v>0.01</v>
      </c>
      <c r="F11" s="3" t="s">
        <v>287</v>
      </c>
      <c r="G11" s="3" t="s">
        <v>287</v>
      </c>
    </row>
    <row r="12" spans="1:7" x14ac:dyDescent="0.35">
      <c r="A12" s="3" t="s">
        <v>1716</v>
      </c>
      <c r="B12" s="3" t="s">
        <v>36</v>
      </c>
      <c r="C12" s="3" t="s">
        <v>2719</v>
      </c>
      <c r="D12" s="3" t="s">
        <v>2741</v>
      </c>
      <c r="E12" s="46">
        <v>78.17</v>
      </c>
      <c r="F12" s="3" t="s">
        <v>287</v>
      </c>
      <c r="G12" s="3" t="s">
        <v>287</v>
      </c>
    </row>
    <row r="13" spans="1:7" x14ac:dyDescent="0.35">
      <c r="A13" s="3" t="s">
        <v>1716</v>
      </c>
      <c r="B13" s="3" t="s">
        <v>37</v>
      </c>
      <c r="C13" s="3" t="s">
        <v>2719</v>
      </c>
      <c r="D13" s="3" t="s">
        <v>2588</v>
      </c>
      <c r="E13" s="46">
        <v>1.6</v>
      </c>
      <c r="F13" s="3" t="s">
        <v>287</v>
      </c>
      <c r="G13" s="3" t="s">
        <v>287</v>
      </c>
    </row>
    <row r="14" spans="1:7" x14ac:dyDescent="0.35">
      <c r="A14" s="3" t="s">
        <v>1716</v>
      </c>
      <c r="B14" s="3" t="s">
        <v>30</v>
      </c>
      <c r="C14" s="3" t="s">
        <v>2719</v>
      </c>
      <c r="D14" s="3" t="s">
        <v>2588</v>
      </c>
      <c r="E14" s="46">
        <v>0</v>
      </c>
      <c r="F14" s="3" t="s">
        <v>287</v>
      </c>
      <c r="G14" s="3" t="s">
        <v>266</v>
      </c>
    </row>
    <row r="15" spans="1:7" x14ac:dyDescent="0.35">
      <c r="A15" s="3" t="s">
        <v>1718</v>
      </c>
      <c r="B15" s="3" t="s">
        <v>38</v>
      </c>
      <c r="C15" s="3" t="s">
        <v>4</v>
      </c>
      <c r="D15" s="3" t="s">
        <v>2587</v>
      </c>
      <c r="E15" s="46">
        <v>456</v>
      </c>
      <c r="F15" s="3" t="s">
        <v>287</v>
      </c>
      <c r="G15" s="3" t="s">
        <v>287</v>
      </c>
    </row>
    <row r="16" spans="1:7" x14ac:dyDescent="0.35">
      <c r="A16" s="3" t="s">
        <v>1718</v>
      </c>
      <c r="B16" s="3" t="s">
        <v>24</v>
      </c>
      <c r="C16" s="3" t="s">
        <v>39</v>
      </c>
      <c r="D16" s="3" t="s">
        <v>2741</v>
      </c>
      <c r="E16" s="46">
        <v>82</v>
      </c>
      <c r="F16" s="3" t="s">
        <v>287</v>
      </c>
      <c r="G16" s="3" t="s">
        <v>287</v>
      </c>
    </row>
    <row r="17" spans="1:7" x14ac:dyDescent="0.35">
      <c r="A17" s="3" t="s">
        <v>1718</v>
      </c>
      <c r="B17" s="3" t="s">
        <v>9</v>
      </c>
      <c r="C17" s="3" t="s">
        <v>4</v>
      </c>
      <c r="D17" s="3" t="s">
        <v>2588</v>
      </c>
      <c r="E17" s="46">
        <v>894</v>
      </c>
      <c r="F17" s="3" t="s">
        <v>287</v>
      </c>
      <c r="G17" s="3" t="s">
        <v>287</v>
      </c>
    </row>
    <row r="18" spans="1:7" x14ac:dyDescent="0.35">
      <c r="A18" s="3" t="s">
        <v>1718</v>
      </c>
      <c r="B18" s="3" t="s">
        <v>10</v>
      </c>
      <c r="C18" s="3" t="s">
        <v>4</v>
      </c>
      <c r="D18" s="3" t="s">
        <v>2588</v>
      </c>
      <c r="E18" s="46">
        <v>41</v>
      </c>
      <c r="F18" s="3" t="s">
        <v>287</v>
      </c>
      <c r="G18" s="3" t="s">
        <v>266</v>
      </c>
    </row>
    <row r="19" spans="1:7" x14ac:dyDescent="0.35">
      <c r="A19" s="3" t="s">
        <v>1718</v>
      </c>
      <c r="B19" s="3" t="s">
        <v>1</v>
      </c>
      <c r="C19" s="3" t="s">
        <v>4</v>
      </c>
      <c r="D19" s="3" t="s">
        <v>2588</v>
      </c>
      <c r="E19" s="46">
        <v>15</v>
      </c>
      <c r="F19" s="3" t="s">
        <v>266</v>
      </c>
      <c r="G19" s="3" t="s">
        <v>287</v>
      </c>
    </row>
    <row r="20" spans="1:7" x14ac:dyDescent="0.35">
      <c r="A20" s="3" t="s">
        <v>1719</v>
      </c>
      <c r="B20" s="3" t="s">
        <v>38</v>
      </c>
      <c r="C20" s="3" t="s">
        <v>4</v>
      </c>
      <c r="D20" s="3" t="s">
        <v>2587</v>
      </c>
      <c r="E20" s="46">
        <v>456</v>
      </c>
      <c r="F20" s="3" t="s">
        <v>287</v>
      </c>
      <c r="G20" s="3" t="s">
        <v>287</v>
      </c>
    </row>
    <row r="21" spans="1:7" x14ac:dyDescent="0.35">
      <c r="A21" s="3" t="s">
        <v>1719</v>
      </c>
      <c r="B21" s="3" t="s">
        <v>24</v>
      </c>
      <c r="C21" s="3" t="s">
        <v>39</v>
      </c>
      <c r="D21" s="3" t="s">
        <v>2741</v>
      </c>
      <c r="E21" s="46">
        <v>82</v>
      </c>
      <c r="F21" s="3" t="s">
        <v>287</v>
      </c>
      <c r="G21" s="3" t="s">
        <v>287</v>
      </c>
    </row>
    <row r="22" spans="1:7" x14ac:dyDescent="0.35">
      <c r="A22" s="3" t="s">
        <v>1719</v>
      </c>
      <c r="B22" s="3" t="s">
        <v>9</v>
      </c>
      <c r="C22" s="3" t="s">
        <v>4</v>
      </c>
      <c r="D22" s="3" t="s">
        <v>2588</v>
      </c>
      <c r="E22" s="46">
        <v>1224</v>
      </c>
      <c r="F22" s="3" t="s">
        <v>287</v>
      </c>
      <c r="G22" s="3" t="s">
        <v>287</v>
      </c>
    </row>
    <row r="23" spans="1:7" x14ac:dyDescent="0.35">
      <c r="A23" s="3" t="s">
        <v>1719</v>
      </c>
      <c r="B23" s="3" t="s">
        <v>10</v>
      </c>
      <c r="C23" s="3" t="s">
        <v>4</v>
      </c>
      <c r="D23" s="3" t="s">
        <v>2588</v>
      </c>
      <c r="E23" s="46">
        <v>41</v>
      </c>
      <c r="F23" s="3" t="s">
        <v>287</v>
      </c>
      <c r="G23" s="3" t="s">
        <v>266</v>
      </c>
    </row>
    <row r="24" spans="1:7" x14ac:dyDescent="0.35">
      <c r="A24" s="3" t="s">
        <v>1719</v>
      </c>
      <c r="B24" s="3" t="s">
        <v>1</v>
      </c>
      <c r="C24" s="3" t="s">
        <v>4</v>
      </c>
      <c r="D24" s="3" t="s">
        <v>2588</v>
      </c>
      <c r="E24" s="46">
        <v>15</v>
      </c>
      <c r="F24" s="3" t="s">
        <v>266</v>
      </c>
      <c r="G24" s="3" t="s">
        <v>287</v>
      </c>
    </row>
    <row r="25" spans="1:7" x14ac:dyDescent="0.35">
      <c r="A25" s="3" t="s">
        <v>1720</v>
      </c>
      <c r="B25" s="3" t="s">
        <v>38</v>
      </c>
      <c r="C25" s="3" t="s">
        <v>4</v>
      </c>
      <c r="D25" s="3" t="s">
        <v>2587</v>
      </c>
      <c r="E25" s="46">
        <v>456</v>
      </c>
      <c r="F25" s="3" t="s">
        <v>287</v>
      </c>
      <c r="G25" s="3" t="s">
        <v>287</v>
      </c>
    </row>
    <row r="26" spans="1:7" x14ac:dyDescent="0.35">
      <c r="A26" s="3" t="s">
        <v>1720</v>
      </c>
      <c r="B26" s="3" t="s">
        <v>24</v>
      </c>
      <c r="C26" s="3" t="s">
        <v>39</v>
      </c>
      <c r="D26" s="3" t="s">
        <v>2741</v>
      </c>
      <c r="E26" s="46">
        <v>82</v>
      </c>
      <c r="F26" s="3" t="s">
        <v>287</v>
      </c>
      <c r="G26" s="3" t="s">
        <v>287</v>
      </c>
    </row>
    <row r="27" spans="1:7" x14ac:dyDescent="0.35">
      <c r="A27" s="3" t="s">
        <v>1720</v>
      </c>
      <c r="B27" s="3" t="s">
        <v>9</v>
      </c>
      <c r="C27" s="3" t="s">
        <v>4</v>
      </c>
      <c r="D27" s="3" t="s">
        <v>2588</v>
      </c>
      <c r="E27" s="46">
        <v>1680</v>
      </c>
      <c r="F27" s="3" t="s">
        <v>287</v>
      </c>
      <c r="G27" s="3" t="s">
        <v>287</v>
      </c>
    </row>
    <row r="28" spans="1:7" x14ac:dyDescent="0.35">
      <c r="A28" s="3" t="s">
        <v>1720</v>
      </c>
      <c r="B28" s="3" t="s">
        <v>10</v>
      </c>
      <c r="C28" s="3" t="s">
        <v>4</v>
      </c>
      <c r="D28" s="3" t="s">
        <v>2588</v>
      </c>
      <c r="E28" s="46">
        <v>41</v>
      </c>
      <c r="F28" s="3" t="s">
        <v>287</v>
      </c>
      <c r="G28" s="3" t="s">
        <v>266</v>
      </c>
    </row>
    <row r="29" spans="1:7" x14ac:dyDescent="0.35">
      <c r="A29" s="3" t="s">
        <v>1720</v>
      </c>
      <c r="B29" s="3" t="s">
        <v>1</v>
      </c>
      <c r="C29" s="3" t="s">
        <v>4</v>
      </c>
      <c r="D29" s="3" t="s">
        <v>2588</v>
      </c>
      <c r="E29" s="46">
        <v>15</v>
      </c>
      <c r="F29" s="3" t="s">
        <v>266</v>
      </c>
      <c r="G29" s="3" t="s">
        <v>287</v>
      </c>
    </row>
    <row r="30" spans="1:7" x14ac:dyDescent="0.35">
      <c r="A30" s="3" t="s">
        <v>1790</v>
      </c>
      <c r="B30" s="3" t="s">
        <v>40</v>
      </c>
      <c r="C30" s="3" t="s">
        <v>2719</v>
      </c>
      <c r="D30" s="3" t="s">
        <v>2587</v>
      </c>
      <c r="E30" s="46">
        <v>0.77200000000000002</v>
      </c>
      <c r="F30" s="3" t="s">
        <v>287</v>
      </c>
      <c r="G30" s="3" t="s">
        <v>287</v>
      </c>
    </row>
    <row r="31" spans="1:7" x14ac:dyDescent="0.35">
      <c r="A31" s="3" t="s">
        <v>1790</v>
      </c>
      <c r="B31" s="3" t="s">
        <v>5</v>
      </c>
      <c r="C31" s="3" t="s">
        <v>2719</v>
      </c>
      <c r="D31" s="3" t="s">
        <v>2741</v>
      </c>
      <c r="E31" s="46">
        <v>1E-3</v>
      </c>
      <c r="F31" s="3" t="s">
        <v>287</v>
      </c>
      <c r="G31" s="3" t="s">
        <v>287</v>
      </c>
    </row>
    <row r="32" spans="1:7" x14ac:dyDescent="0.35">
      <c r="A32" s="3" t="s">
        <v>1790</v>
      </c>
      <c r="B32" s="3" t="s">
        <v>2</v>
      </c>
      <c r="C32" s="3" t="s">
        <v>2719</v>
      </c>
      <c r="D32" s="3" t="s">
        <v>2588</v>
      </c>
      <c r="E32" s="46">
        <v>3.67</v>
      </c>
      <c r="F32" s="3" t="s">
        <v>287</v>
      </c>
      <c r="G32" s="3" t="s">
        <v>287</v>
      </c>
    </row>
    <row r="33" spans="1:7" x14ac:dyDescent="0.35">
      <c r="A33" s="3" t="s">
        <v>1790</v>
      </c>
      <c r="B33" s="3" t="s">
        <v>1</v>
      </c>
      <c r="C33" s="3" t="s">
        <v>2719</v>
      </c>
      <c r="D33" s="3" t="s">
        <v>2588</v>
      </c>
      <c r="E33" s="46">
        <v>2.4</v>
      </c>
      <c r="F33" s="3" t="s">
        <v>266</v>
      </c>
      <c r="G33" s="3" t="s">
        <v>287</v>
      </c>
    </row>
    <row r="34" spans="1:7" x14ac:dyDescent="0.35">
      <c r="A34" s="3" t="s">
        <v>1790</v>
      </c>
      <c r="B34" s="3" t="s">
        <v>41</v>
      </c>
      <c r="C34" s="3" t="s">
        <v>2719</v>
      </c>
      <c r="D34" s="3" t="s">
        <v>2588</v>
      </c>
      <c r="E34" s="46">
        <v>0</v>
      </c>
      <c r="F34" s="3" t="s">
        <v>287</v>
      </c>
      <c r="G34" s="3" t="s">
        <v>266</v>
      </c>
    </row>
    <row r="35" spans="1:7" x14ac:dyDescent="0.35">
      <c r="A35" s="3" t="s">
        <v>1791</v>
      </c>
      <c r="B35" s="3" t="s">
        <v>3</v>
      </c>
      <c r="C35" s="3" t="s">
        <v>8</v>
      </c>
      <c r="D35" s="3" t="s">
        <v>2587</v>
      </c>
      <c r="E35" s="46">
        <v>0.2</v>
      </c>
      <c r="F35" s="3" t="s">
        <v>287</v>
      </c>
      <c r="G35" s="3" t="s">
        <v>287</v>
      </c>
    </row>
    <row r="36" spans="1:7" x14ac:dyDescent="0.35">
      <c r="A36" s="3" t="s">
        <v>1791</v>
      </c>
      <c r="B36" s="3" t="s">
        <v>24</v>
      </c>
      <c r="C36" s="3" t="s">
        <v>8</v>
      </c>
      <c r="D36" s="3" t="s">
        <v>2741</v>
      </c>
      <c r="E36" s="46">
        <v>2.61</v>
      </c>
      <c r="F36" s="3" t="s">
        <v>287</v>
      </c>
      <c r="G36" s="3" t="s">
        <v>287</v>
      </c>
    </row>
    <row r="37" spans="1:7" x14ac:dyDescent="0.35">
      <c r="A37" s="3" t="s">
        <v>1791</v>
      </c>
      <c r="B37" s="3" t="s">
        <v>9</v>
      </c>
      <c r="C37" s="3" t="s">
        <v>17</v>
      </c>
      <c r="D37" s="3" t="s">
        <v>2588</v>
      </c>
      <c r="E37" s="46">
        <v>1.4</v>
      </c>
      <c r="F37" s="3" t="s">
        <v>287</v>
      </c>
      <c r="G37" s="3" t="s">
        <v>287</v>
      </c>
    </row>
    <row r="38" spans="1:7" x14ac:dyDescent="0.35">
      <c r="A38" s="3" t="s">
        <v>1791</v>
      </c>
      <c r="B38" s="3" t="s">
        <v>10</v>
      </c>
      <c r="C38" s="3" t="s">
        <v>8</v>
      </c>
      <c r="D38" s="3" t="s">
        <v>2588</v>
      </c>
      <c r="E38" s="46">
        <v>0.06</v>
      </c>
      <c r="F38" s="3" t="s">
        <v>287</v>
      </c>
      <c r="G38" s="3" t="s">
        <v>266</v>
      </c>
    </row>
    <row r="39" spans="1:7" x14ac:dyDescent="0.35">
      <c r="A39" s="3" t="s">
        <v>1791</v>
      </c>
      <c r="B39" s="3" t="s">
        <v>1</v>
      </c>
      <c r="C39" s="3" t="s">
        <v>8</v>
      </c>
      <c r="D39" s="3" t="s">
        <v>2588</v>
      </c>
      <c r="E39" s="46">
        <v>0.05</v>
      </c>
      <c r="F39" s="3" t="s">
        <v>266</v>
      </c>
      <c r="G39" s="3" t="s">
        <v>287</v>
      </c>
    </row>
    <row r="40" spans="1:7" x14ac:dyDescent="0.35">
      <c r="A40" s="3" t="s">
        <v>1792</v>
      </c>
      <c r="B40" s="3" t="s">
        <v>43</v>
      </c>
      <c r="C40" s="3" t="s">
        <v>2719</v>
      </c>
      <c r="D40" s="3" t="s">
        <v>2587</v>
      </c>
      <c r="E40" s="46">
        <v>300</v>
      </c>
      <c r="F40" s="3" t="s">
        <v>287</v>
      </c>
      <c r="G40" s="3" t="s">
        <v>287</v>
      </c>
    </row>
    <row r="41" spans="1:7" x14ac:dyDescent="0.35">
      <c r="A41" s="3" t="s">
        <v>1792</v>
      </c>
      <c r="B41" s="3" t="s">
        <v>42</v>
      </c>
      <c r="C41" s="3" t="s">
        <v>2719</v>
      </c>
      <c r="D41" s="3" t="s">
        <v>2741</v>
      </c>
      <c r="E41" s="46">
        <v>350</v>
      </c>
      <c r="F41" s="3" t="s">
        <v>287</v>
      </c>
      <c r="G41" s="3" t="s">
        <v>287</v>
      </c>
    </row>
    <row r="42" spans="1:7" x14ac:dyDescent="0.35">
      <c r="A42" s="3" t="s">
        <v>1796</v>
      </c>
      <c r="B42" s="3" t="s">
        <v>5</v>
      </c>
      <c r="C42" s="3" t="s">
        <v>6</v>
      </c>
      <c r="D42" s="3" t="s">
        <v>2741</v>
      </c>
      <c r="E42" s="46">
        <v>1.6766798000000001</v>
      </c>
      <c r="F42" s="3" t="s">
        <v>287</v>
      </c>
      <c r="G42" s="3" t="s">
        <v>287</v>
      </c>
    </row>
    <row r="43" spans="1:7" x14ac:dyDescent="0.35">
      <c r="A43" s="3" t="s">
        <v>1796</v>
      </c>
      <c r="B43" s="3" t="s">
        <v>44</v>
      </c>
      <c r="C43" s="3" t="s">
        <v>6</v>
      </c>
      <c r="D43" s="3" t="s">
        <v>2741</v>
      </c>
      <c r="E43" s="46">
        <v>3.3517999999999999E-2</v>
      </c>
      <c r="F43" s="3" t="s">
        <v>287</v>
      </c>
      <c r="G43" s="3" t="s">
        <v>287</v>
      </c>
    </row>
    <row r="44" spans="1:7" x14ac:dyDescent="0.35">
      <c r="A44" s="3" t="s">
        <v>1796</v>
      </c>
      <c r="B44" s="3" t="s">
        <v>26</v>
      </c>
      <c r="C44" s="3" t="s">
        <v>6</v>
      </c>
      <c r="D44" s="3" t="s">
        <v>2741</v>
      </c>
      <c r="E44" s="46">
        <v>8.6552999999999995E-3</v>
      </c>
      <c r="F44" s="3" t="s">
        <v>287</v>
      </c>
      <c r="G44" s="3" t="s">
        <v>287</v>
      </c>
    </row>
    <row r="45" spans="1:7" x14ac:dyDescent="0.35">
      <c r="A45" s="3" t="s">
        <v>1796</v>
      </c>
      <c r="B45" s="3" t="s">
        <v>20</v>
      </c>
      <c r="C45" s="3" t="s">
        <v>6</v>
      </c>
      <c r="D45" s="3" t="s">
        <v>2741</v>
      </c>
      <c r="E45" s="46">
        <v>1.828E-4</v>
      </c>
      <c r="F45" s="3" t="s">
        <v>287</v>
      </c>
      <c r="G45" s="3" t="s">
        <v>287</v>
      </c>
    </row>
    <row r="46" spans="1:7" x14ac:dyDescent="0.35">
      <c r="A46" s="3" t="s">
        <v>1798</v>
      </c>
      <c r="B46" s="3" t="s">
        <v>18</v>
      </c>
      <c r="C46" s="3" t="s">
        <v>4</v>
      </c>
      <c r="D46" s="3" t="s">
        <v>2587</v>
      </c>
      <c r="E46" s="46">
        <v>0.56440000000000001</v>
      </c>
      <c r="F46" s="3" t="s">
        <v>287</v>
      </c>
      <c r="G46" s="3" t="s">
        <v>287</v>
      </c>
    </row>
    <row r="47" spans="1:7" x14ac:dyDescent="0.35">
      <c r="A47" s="3" t="s">
        <v>1798</v>
      </c>
      <c r="B47" s="3" t="s">
        <v>20</v>
      </c>
      <c r="C47" s="3" t="s">
        <v>4</v>
      </c>
      <c r="D47" s="3" t="s">
        <v>2741</v>
      </c>
      <c r="E47" s="46">
        <v>0.1429</v>
      </c>
      <c r="F47" s="3" t="s">
        <v>287</v>
      </c>
      <c r="G47" s="3" t="s">
        <v>287</v>
      </c>
    </row>
    <row r="48" spans="1:7" x14ac:dyDescent="0.35">
      <c r="A48" s="3" t="s">
        <v>1798</v>
      </c>
      <c r="B48" s="3" t="s">
        <v>1</v>
      </c>
      <c r="C48" s="3" t="s">
        <v>4</v>
      </c>
      <c r="D48" s="3" t="s">
        <v>2588</v>
      </c>
      <c r="E48" s="46">
        <v>0.40949999999999998</v>
      </c>
      <c r="F48" s="3" t="s">
        <v>266</v>
      </c>
      <c r="G48" s="3" t="s">
        <v>287</v>
      </c>
    </row>
    <row r="49" spans="1:7" x14ac:dyDescent="0.35">
      <c r="A49" s="3" t="s">
        <v>1798</v>
      </c>
      <c r="B49" s="3" t="s">
        <v>13</v>
      </c>
      <c r="C49" s="3" t="s">
        <v>4</v>
      </c>
      <c r="D49" s="3" t="s">
        <v>2588</v>
      </c>
      <c r="E49" s="46">
        <v>0.1087</v>
      </c>
      <c r="F49" s="3" t="s">
        <v>266</v>
      </c>
      <c r="G49" s="3" t="s">
        <v>287</v>
      </c>
    </row>
    <row r="50" spans="1:7" x14ac:dyDescent="0.35">
      <c r="A50" s="3" t="s">
        <v>1798</v>
      </c>
      <c r="B50" s="3" t="s">
        <v>10</v>
      </c>
      <c r="C50" s="3" t="s">
        <v>4</v>
      </c>
      <c r="D50" s="3" t="s">
        <v>2588</v>
      </c>
      <c r="E50" s="46">
        <v>5.57E-2</v>
      </c>
      <c r="F50" s="3" t="s">
        <v>287</v>
      </c>
      <c r="G50" s="3" t="s">
        <v>266</v>
      </c>
    </row>
    <row r="51" spans="1:7" x14ac:dyDescent="0.35">
      <c r="A51" s="3" t="s">
        <v>1799</v>
      </c>
      <c r="B51" s="3" t="s">
        <v>18</v>
      </c>
      <c r="C51" s="3" t="s">
        <v>4</v>
      </c>
      <c r="D51" s="3" t="s">
        <v>2587</v>
      </c>
      <c r="E51" s="46">
        <v>0.56440000000000001</v>
      </c>
      <c r="F51" s="3" t="s">
        <v>287</v>
      </c>
      <c r="G51" s="3" t="s">
        <v>287</v>
      </c>
    </row>
    <row r="52" spans="1:7" x14ac:dyDescent="0.35">
      <c r="A52" s="3" t="s">
        <v>1799</v>
      </c>
      <c r="B52" s="3" t="s">
        <v>20</v>
      </c>
      <c r="C52" s="3" t="s">
        <v>4</v>
      </c>
      <c r="D52" s="3" t="s">
        <v>2741</v>
      </c>
      <c r="E52" s="46">
        <v>0.1429</v>
      </c>
      <c r="F52" s="3" t="s">
        <v>287</v>
      </c>
      <c r="G52" s="3" t="s">
        <v>287</v>
      </c>
    </row>
    <row r="53" spans="1:7" x14ac:dyDescent="0.35">
      <c r="A53" s="3" t="s">
        <v>1799</v>
      </c>
      <c r="B53" s="3" t="s">
        <v>1</v>
      </c>
      <c r="C53" s="3" t="s">
        <v>4</v>
      </c>
      <c r="D53" s="3" t="s">
        <v>2588</v>
      </c>
      <c r="E53" s="46">
        <v>0.40949999999999998</v>
      </c>
      <c r="F53" s="3" t="s">
        <v>266</v>
      </c>
      <c r="G53" s="3" t="s">
        <v>287</v>
      </c>
    </row>
    <row r="54" spans="1:7" x14ac:dyDescent="0.35">
      <c r="A54" s="3" t="s">
        <v>1799</v>
      </c>
      <c r="B54" s="3" t="s">
        <v>13</v>
      </c>
      <c r="C54" s="3" t="s">
        <v>4</v>
      </c>
      <c r="D54" s="3" t="s">
        <v>2588</v>
      </c>
      <c r="E54" s="46">
        <v>0.1087</v>
      </c>
      <c r="F54" s="3" t="s">
        <v>266</v>
      </c>
      <c r="G54" s="3" t="s">
        <v>287</v>
      </c>
    </row>
    <row r="55" spans="1:7" x14ac:dyDescent="0.35">
      <c r="A55" s="3" t="s">
        <v>1799</v>
      </c>
      <c r="B55" s="3" t="s">
        <v>10</v>
      </c>
      <c r="C55" s="3" t="s">
        <v>4</v>
      </c>
      <c r="D55" s="3" t="s">
        <v>2588</v>
      </c>
      <c r="E55" s="46">
        <v>5.5800000000000002E-2</v>
      </c>
      <c r="F55" s="3" t="s">
        <v>287</v>
      </c>
      <c r="G55" s="3" t="s">
        <v>266</v>
      </c>
    </row>
    <row r="56" spans="1:7" x14ac:dyDescent="0.35">
      <c r="A56" s="3" t="s">
        <v>1800</v>
      </c>
      <c r="B56" s="3" t="s">
        <v>47</v>
      </c>
      <c r="C56" s="3" t="s">
        <v>2719</v>
      </c>
      <c r="D56" s="3" t="s">
        <v>2587</v>
      </c>
      <c r="E56" s="46">
        <v>1.5449999999999999</v>
      </c>
      <c r="F56" s="3" t="s">
        <v>287</v>
      </c>
      <c r="G56" s="3" t="s">
        <v>287</v>
      </c>
    </row>
    <row r="57" spans="1:7" x14ac:dyDescent="0.35">
      <c r="A57" s="3" t="s">
        <v>1800</v>
      </c>
      <c r="B57" s="3" t="s">
        <v>46</v>
      </c>
      <c r="C57" s="3" t="s">
        <v>2719</v>
      </c>
      <c r="D57" s="3" t="s">
        <v>2587</v>
      </c>
      <c r="E57" s="46">
        <v>0.1812</v>
      </c>
      <c r="F57" s="3" t="s">
        <v>266</v>
      </c>
      <c r="G57" s="3" t="s">
        <v>287</v>
      </c>
    </row>
    <row r="58" spans="1:7" x14ac:dyDescent="0.35">
      <c r="A58" s="3" t="s">
        <v>1800</v>
      </c>
      <c r="B58" s="3" t="s">
        <v>48</v>
      </c>
      <c r="C58" s="3" t="s">
        <v>2719</v>
      </c>
      <c r="D58" s="3" t="s">
        <v>2741</v>
      </c>
      <c r="E58" s="46">
        <v>5.0700000000000002E-2</v>
      </c>
      <c r="F58" s="3" t="s">
        <v>287</v>
      </c>
      <c r="G58" s="3" t="s">
        <v>287</v>
      </c>
    </row>
    <row r="59" spans="1:7" x14ac:dyDescent="0.35">
      <c r="A59" s="3" t="s">
        <v>1800</v>
      </c>
      <c r="B59" s="3" t="s">
        <v>45</v>
      </c>
      <c r="C59" s="3" t="s">
        <v>2719</v>
      </c>
      <c r="D59" s="3" t="s">
        <v>2588</v>
      </c>
      <c r="E59" s="46">
        <v>0.4466</v>
      </c>
      <c r="F59" s="3" t="s">
        <v>266</v>
      </c>
      <c r="G59" s="3" t="s">
        <v>287</v>
      </c>
    </row>
    <row r="60" spans="1:7" x14ac:dyDescent="0.35">
      <c r="A60" s="3" t="s">
        <v>1800</v>
      </c>
      <c r="B60" s="3" t="s">
        <v>30</v>
      </c>
      <c r="C60" s="3" t="s">
        <v>2719</v>
      </c>
      <c r="D60" s="3" t="s">
        <v>2588</v>
      </c>
      <c r="E60" s="46">
        <v>6.1499999999999999E-2</v>
      </c>
      <c r="F60" s="3" t="s">
        <v>287</v>
      </c>
      <c r="G60" s="3" t="s">
        <v>266</v>
      </c>
    </row>
    <row r="61" spans="1:7" x14ac:dyDescent="0.35">
      <c r="A61" s="3" t="s">
        <v>1801</v>
      </c>
      <c r="B61" s="3" t="s">
        <v>18</v>
      </c>
      <c r="C61" s="3" t="s">
        <v>4</v>
      </c>
      <c r="D61" s="3" t="s">
        <v>2587</v>
      </c>
      <c r="E61" s="46">
        <v>1.5449999999999999</v>
      </c>
      <c r="F61" s="3" t="s">
        <v>287</v>
      </c>
      <c r="G61" s="3" t="s">
        <v>287</v>
      </c>
    </row>
    <row r="62" spans="1:7" x14ac:dyDescent="0.35">
      <c r="A62" s="3" t="s">
        <v>1801</v>
      </c>
      <c r="B62" s="3" t="s">
        <v>20</v>
      </c>
      <c r="C62" s="3" t="s">
        <v>4</v>
      </c>
      <c r="D62" s="3" t="s">
        <v>2741</v>
      </c>
      <c r="E62" s="46">
        <v>5.0700000000000002E-2</v>
      </c>
      <c r="F62" s="3" t="s">
        <v>287</v>
      </c>
      <c r="G62" s="3" t="s">
        <v>287</v>
      </c>
    </row>
    <row r="63" spans="1:7" x14ac:dyDescent="0.35">
      <c r="A63" s="3" t="s">
        <v>1801</v>
      </c>
      <c r="B63" s="3" t="s">
        <v>1</v>
      </c>
      <c r="C63" s="3" t="s">
        <v>4</v>
      </c>
      <c r="D63" s="3" t="s">
        <v>2588</v>
      </c>
      <c r="E63" s="46">
        <v>0.4466</v>
      </c>
      <c r="F63" s="3" t="s">
        <v>266</v>
      </c>
      <c r="G63" s="3" t="s">
        <v>287</v>
      </c>
    </row>
    <row r="64" spans="1:7" x14ac:dyDescent="0.35">
      <c r="A64" s="3" t="s">
        <v>1801</v>
      </c>
      <c r="B64" s="3" t="s">
        <v>13</v>
      </c>
      <c r="C64" s="3" t="s">
        <v>4</v>
      </c>
      <c r="D64" s="3" t="s">
        <v>2588</v>
      </c>
      <c r="E64" s="46">
        <v>0.1812</v>
      </c>
      <c r="F64" s="3" t="s">
        <v>266</v>
      </c>
      <c r="G64" s="3" t="s">
        <v>287</v>
      </c>
    </row>
    <row r="65" spans="1:7" x14ac:dyDescent="0.35">
      <c r="A65" s="3" t="s">
        <v>1801</v>
      </c>
      <c r="B65" s="3" t="s">
        <v>10</v>
      </c>
      <c r="C65" s="3" t="s">
        <v>4</v>
      </c>
      <c r="D65" s="3" t="s">
        <v>2588</v>
      </c>
      <c r="E65" s="46">
        <v>6.1499999999999999E-2</v>
      </c>
      <c r="F65" s="3" t="s">
        <v>287</v>
      </c>
      <c r="G65" s="3" t="s">
        <v>266</v>
      </c>
    </row>
    <row r="66" spans="1:7" x14ac:dyDescent="0.35">
      <c r="A66" s="3" t="s">
        <v>1802</v>
      </c>
      <c r="B66" s="3" t="s">
        <v>18</v>
      </c>
      <c r="C66" s="3" t="s">
        <v>4</v>
      </c>
      <c r="D66" s="3" t="s">
        <v>2587</v>
      </c>
      <c r="E66" s="46">
        <v>1.5449999999999999</v>
      </c>
      <c r="F66" s="3" t="s">
        <v>287</v>
      </c>
      <c r="G66" s="3" t="s">
        <v>287</v>
      </c>
    </row>
    <row r="67" spans="1:7" x14ac:dyDescent="0.35">
      <c r="A67" s="3" t="s">
        <v>1802</v>
      </c>
      <c r="B67" s="3" t="s">
        <v>20</v>
      </c>
      <c r="C67" s="3" t="s">
        <v>4</v>
      </c>
      <c r="D67" s="3" t="s">
        <v>2741</v>
      </c>
      <c r="E67" s="46">
        <v>5.0700000000000002E-2</v>
      </c>
      <c r="F67" s="3" t="s">
        <v>287</v>
      </c>
      <c r="G67" s="3" t="s">
        <v>287</v>
      </c>
    </row>
    <row r="68" spans="1:7" x14ac:dyDescent="0.35">
      <c r="A68" s="3" t="s">
        <v>1802</v>
      </c>
      <c r="B68" s="3" t="s">
        <v>1</v>
      </c>
      <c r="C68" s="3" t="s">
        <v>4</v>
      </c>
      <c r="D68" s="3" t="s">
        <v>2588</v>
      </c>
      <c r="E68" s="46">
        <v>0.4466</v>
      </c>
      <c r="F68" s="3" t="s">
        <v>266</v>
      </c>
      <c r="G68" s="3" t="s">
        <v>287</v>
      </c>
    </row>
    <row r="69" spans="1:7" x14ac:dyDescent="0.35">
      <c r="A69" s="3" t="s">
        <v>1802</v>
      </c>
      <c r="B69" s="3" t="s">
        <v>13</v>
      </c>
      <c r="C69" s="3" t="s">
        <v>4</v>
      </c>
      <c r="D69" s="3" t="s">
        <v>2588</v>
      </c>
      <c r="E69" s="46">
        <v>0.1812</v>
      </c>
      <c r="F69" s="3" t="s">
        <v>266</v>
      </c>
      <c r="G69" s="3" t="s">
        <v>287</v>
      </c>
    </row>
    <row r="70" spans="1:7" x14ac:dyDescent="0.35">
      <c r="A70" s="3" t="s">
        <v>1802</v>
      </c>
      <c r="B70" s="3" t="s">
        <v>10</v>
      </c>
      <c r="C70" s="3" t="s">
        <v>4</v>
      </c>
      <c r="D70" s="3" t="s">
        <v>2588</v>
      </c>
      <c r="E70" s="46">
        <v>6.1600000000000002E-2</v>
      </c>
      <c r="F70" s="3" t="s">
        <v>287</v>
      </c>
      <c r="G70" s="3" t="s">
        <v>266</v>
      </c>
    </row>
    <row r="71" spans="1:7" x14ac:dyDescent="0.35">
      <c r="A71" s="3" t="s">
        <v>1803</v>
      </c>
      <c r="B71" s="3" t="s">
        <v>18</v>
      </c>
      <c r="C71" s="3" t="s">
        <v>4</v>
      </c>
      <c r="D71" s="3" t="s">
        <v>2587</v>
      </c>
      <c r="E71" s="46">
        <v>0.72950000000000004</v>
      </c>
      <c r="F71" s="3" t="s">
        <v>287</v>
      </c>
      <c r="G71" s="3" t="s">
        <v>287</v>
      </c>
    </row>
    <row r="72" spans="1:7" x14ac:dyDescent="0.35">
      <c r="A72" s="3" t="s">
        <v>1803</v>
      </c>
      <c r="B72" s="3" t="s">
        <v>20</v>
      </c>
      <c r="C72" s="3" t="s">
        <v>4</v>
      </c>
      <c r="D72" s="3" t="s">
        <v>2741</v>
      </c>
      <c r="E72" s="46">
        <v>0.28589999999999999</v>
      </c>
      <c r="F72" s="3" t="s">
        <v>287</v>
      </c>
      <c r="G72" s="3" t="s">
        <v>287</v>
      </c>
    </row>
    <row r="73" spans="1:7" x14ac:dyDescent="0.35">
      <c r="A73" s="3" t="s">
        <v>1803</v>
      </c>
      <c r="B73" s="3" t="s">
        <v>1</v>
      </c>
      <c r="C73" s="3" t="s">
        <v>4</v>
      </c>
      <c r="D73" s="3" t="s">
        <v>2588</v>
      </c>
      <c r="E73" s="46">
        <v>0.46429999999999999</v>
      </c>
      <c r="F73" s="3" t="s">
        <v>266</v>
      </c>
      <c r="G73" s="3" t="s">
        <v>287</v>
      </c>
    </row>
    <row r="74" spans="1:7" x14ac:dyDescent="0.35">
      <c r="A74" s="3" t="s">
        <v>1803</v>
      </c>
      <c r="B74" s="3" t="s">
        <v>13</v>
      </c>
      <c r="C74" s="3" t="s">
        <v>4</v>
      </c>
      <c r="D74" s="3" t="s">
        <v>2588</v>
      </c>
      <c r="E74" s="46">
        <v>0.12909999999999999</v>
      </c>
      <c r="F74" s="3" t="s">
        <v>266</v>
      </c>
      <c r="G74" s="3" t="s">
        <v>287</v>
      </c>
    </row>
    <row r="75" spans="1:7" x14ac:dyDescent="0.35">
      <c r="A75" s="3" t="s">
        <v>1803</v>
      </c>
      <c r="B75" s="3" t="s">
        <v>10</v>
      </c>
      <c r="C75" s="3" t="s">
        <v>4</v>
      </c>
      <c r="D75" s="3" t="s">
        <v>2588</v>
      </c>
      <c r="E75" s="46">
        <v>5.9799999999999999E-2</v>
      </c>
      <c r="F75" s="3" t="s">
        <v>287</v>
      </c>
      <c r="G75" s="3" t="s">
        <v>266</v>
      </c>
    </row>
    <row r="76" spans="1:7" x14ac:dyDescent="0.35">
      <c r="A76" s="3" t="s">
        <v>1807</v>
      </c>
      <c r="B76" s="3" t="s">
        <v>5</v>
      </c>
      <c r="C76" s="3" t="s">
        <v>39</v>
      </c>
      <c r="D76" s="3" t="s">
        <v>2741</v>
      </c>
      <c r="E76" s="46">
        <v>156</v>
      </c>
      <c r="F76" s="3" t="s">
        <v>287</v>
      </c>
      <c r="G76" s="3" t="s">
        <v>287</v>
      </c>
    </row>
    <row r="77" spans="1:7" x14ac:dyDescent="0.35">
      <c r="A77" s="3" t="s">
        <v>1807</v>
      </c>
      <c r="B77" s="3" t="s">
        <v>5</v>
      </c>
      <c r="C77" s="3" t="s">
        <v>49</v>
      </c>
      <c r="D77" s="3" t="s">
        <v>2741</v>
      </c>
      <c r="E77" s="46">
        <v>16</v>
      </c>
      <c r="F77" s="3" t="s">
        <v>287</v>
      </c>
      <c r="G77" s="3" t="s">
        <v>287</v>
      </c>
    </row>
    <row r="78" spans="1:7" x14ac:dyDescent="0.35">
      <c r="A78" s="3" t="s">
        <v>1807</v>
      </c>
      <c r="B78" s="3" t="s">
        <v>13</v>
      </c>
      <c r="C78" s="3" t="s">
        <v>4</v>
      </c>
      <c r="D78" s="3" t="s">
        <v>2588</v>
      </c>
      <c r="E78" s="46">
        <v>27</v>
      </c>
      <c r="F78" s="3" t="s">
        <v>266</v>
      </c>
      <c r="G78" s="3" t="s">
        <v>287</v>
      </c>
    </row>
    <row r="79" spans="1:7" x14ac:dyDescent="0.35">
      <c r="A79" s="3" t="s">
        <v>1808</v>
      </c>
      <c r="B79" s="3" t="s">
        <v>5</v>
      </c>
      <c r="C79" s="3" t="s">
        <v>39</v>
      </c>
      <c r="D79" s="3" t="s">
        <v>2741</v>
      </c>
      <c r="E79" s="46">
        <v>67</v>
      </c>
      <c r="F79" s="3" t="s">
        <v>287</v>
      </c>
      <c r="G79" s="3" t="s">
        <v>287</v>
      </c>
    </row>
    <row r="80" spans="1:7" x14ac:dyDescent="0.35">
      <c r="A80" s="3" t="s">
        <v>1808</v>
      </c>
      <c r="B80" s="3" t="s">
        <v>5</v>
      </c>
      <c r="C80" s="3" t="s">
        <v>49</v>
      </c>
      <c r="D80" s="3" t="s">
        <v>2741</v>
      </c>
      <c r="E80" s="46">
        <v>2</v>
      </c>
      <c r="F80" s="3" t="s">
        <v>287</v>
      </c>
      <c r="G80" s="3" t="s">
        <v>287</v>
      </c>
    </row>
    <row r="81" spans="1:7" x14ac:dyDescent="0.35">
      <c r="A81" s="3" t="s">
        <v>1808</v>
      </c>
      <c r="B81" s="3" t="s">
        <v>13</v>
      </c>
      <c r="C81" s="3" t="s">
        <v>4</v>
      </c>
      <c r="D81" s="3" t="s">
        <v>2588</v>
      </c>
      <c r="E81" s="46">
        <v>1</v>
      </c>
      <c r="F81" s="3" t="s">
        <v>266</v>
      </c>
      <c r="G81" s="3" t="s">
        <v>287</v>
      </c>
    </row>
    <row r="82" spans="1:7" x14ac:dyDescent="0.35">
      <c r="A82" s="3" t="s">
        <v>1809</v>
      </c>
      <c r="B82" s="3" t="s">
        <v>5</v>
      </c>
      <c r="C82" s="3" t="s">
        <v>49</v>
      </c>
      <c r="D82" s="3" t="s">
        <v>2741</v>
      </c>
      <c r="E82" s="46">
        <v>4</v>
      </c>
      <c r="F82" s="3" t="s">
        <v>287</v>
      </c>
      <c r="G82" s="3" t="s">
        <v>287</v>
      </c>
    </row>
    <row r="83" spans="1:7" x14ac:dyDescent="0.35">
      <c r="A83" s="3" t="s">
        <v>1809</v>
      </c>
      <c r="B83" s="3" t="s">
        <v>5</v>
      </c>
      <c r="C83" s="3" t="s">
        <v>39</v>
      </c>
      <c r="D83" s="3" t="s">
        <v>2741</v>
      </c>
      <c r="E83" s="46">
        <v>0.1</v>
      </c>
      <c r="F83" s="3" t="s">
        <v>287</v>
      </c>
      <c r="G83" s="3" t="s">
        <v>287</v>
      </c>
    </row>
    <row r="84" spans="1:7" x14ac:dyDescent="0.35">
      <c r="A84" s="3" t="s">
        <v>1809</v>
      </c>
      <c r="B84" s="3" t="s">
        <v>13</v>
      </c>
      <c r="C84" s="3" t="s">
        <v>4</v>
      </c>
      <c r="D84" s="3" t="s">
        <v>2588</v>
      </c>
      <c r="E84" s="46">
        <v>0.01</v>
      </c>
      <c r="F84" s="3" t="s">
        <v>266</v>
      </c>
      <c r="G84" s="3" t="s">
        <v>287</v>
      </c>
    </row>
    <row r="85" spans="1:7" x14ac:dyDescent="0.35">
      <c r="A85" s="3" t="s">
        <v>1810</v>
      </c>
      <c r="B85" s="3" t="s">
        <v>5</v>
      </c>
      <c r="C85" s="3" t="s">
        <v>39</v>
      </c>
      <c r="D85" s="3" t="s">
        <v>2741</v>
      </c>
      <c r="E85" s="46">
        <v>7</v>
      </c>
      <c r="F85" s="3" t="s">
        <v>287</v>
      </c>
      <c r="G85" s="3" t="s">
        <v>287</v>
      </c>
    </row>
    <row r="86" spans="1:7" x14ac:dyDescent="0.35">
      <c r="A86" s="3" t="s">
        <v>1810</v>
      </c>
      <c r="B86" s="3" t="s">
        <v>5</v>
      </c>
      <c r="C86" s="3" t="s">
        <v>49</v>
      </c>
      <c r="D86" s="3" t="s">
        <v>2741</v>
      </c>
      <c r="E86" s="46">
        <v>0.5</v>
      </c>
      <c r="F86" s="3" t="s">
        <v>287</v>
      </c>
      <c r="G86" s="3" t="s">
        <v>287</v>
      </c>
    </row>
    <row r="87" spans="1:7" x14ac:dyDescent="0.35">
      <c r="A87" s="3" t="s">
        <v>1810</v>
      </c>
      <c r="B87" s="3" t="s">
        <v>13</v>
      </c>
      <c r="C87" s="3" t="s">
        <v>4</v>
      </c>
      <c r="D87" s="3" t="s">
        <v>2588</v>
      </c>
      <c r="E87" s="46">
        <v>0.2</v>
      </c>
      <c r="F87" s="3" t="s">
        <v>266</v>
      </c>
      <c r="G87" s="3" t="s">
        <v>287</v>
      </c>
    </row>
    <row r="88" spans="1:7" x14ac:dyDescent="0.35">
      <c r="A88" s="3" t="s">
        <v>1811</v>
      </c>
      <c r="B88" s="3" t="s">
        <v>5</v>
      </c>
      <c r="C88" s="3" t="s">
        <v>49</v>
      </c>
      <c r="D88" s="3" t="s">
        <v>2741</v>
      </c>
      <c r="E88" s="46">
        <v>29</v>
      </c>
      <c r="F88" s="3" t="s">
        <v>287</v>
      </c>
      <c r="G88" s="3" t="s">
        <v>287</v>
      </c>
    </row>
    <row r="89" spans="1:7" x14ac:dyDescent="0.35">
      <c r="A89" s="3" t="s">
        <v>1811</v>
      </c>
      <c r="B89" s="3" t="s">
        <v>5</v>
      </c>
      <c r="C89" s="3" t="s">
        <v>39</v>
      </c>
      <c r="D89" s="3" t="s">
        <v>2741</v>
      </c>
      <c r="E89" s="46">
        <v>12</v>
      </c>
      <c r="F89" s="3" t="s">
        <v>287</v>
      </c>
      <c r="G89" s="3" t="s">
        <v>287</v>
      </c>
    </row>
    <row r="90" spans="1:7" x14ac:dyDescent="0.35">
      <c r="A90" s="3" t="s">
        <v>1811</v>
      </c>
      <c r="B90" s="3" t="s">
        <v>13</v>
      </c>
      <c r="C90" s="3" t="s">
        <v>4</v>
      </c>
      <c r="D90" s="3" t="s">
        <v>2588</v>
      </c>
      <c r="E90" s="46">
        <v>1</v>
      </c>
      <c r="F90" s="3" t="s">
        <v>266</v>
      </c>
      <c r="G90" s="3" t="s">
        <v>287</v>
      </c>
    </row>
    <row r="91" spans="1:7" x14ac:dyDescent="0.35">
      <c r="A91" s="3" t="s">
        <v>1813</v>
      </c>
      <c r="B91" s="3" t="s">
        <v>5</v>
      </c>
      <c r="C91" s="3" t="s">
        <v>49</v>
      </c>
      <c r="D91" s="3" t="s">
        <v>2741</v>
      </c>
      <c r="E91" s="46">
        <v>15</v>
      </c>
      <c r="F91" s="3" t="s">
        <v>287</v>
      </c>
      <c r="G91" s="3" t="s">
        <v>287</v>
      </c>
    </row>
    <row r="92" spans="1:7" x14ac:dyDescent="0.35">
      <c r="A92" s="3" t="s">
        <v>1813</v>
      </c>
      <c r="B92" s="3" t="s">
        <v>5</v>
      </c>
      <c r="C92" s="3" t="s">
        <v>39</v>
      </c>
      <c r="D92" s="3" t="s">
        <v>2741</v>
      </c>
      <c r="E92" s="46">
        <v>0.05</v>
      </c>
      <c r="F92" s="3" t="s">
        <v>287</v>
      </c>
      <c r="G92" s="3" t="s">
        <v>287</v>
      </c>
    </row>
    <row r="93" spans="1:7" x14ac:dyDescent="0.35">
      <c r="A93" s="3" t="s">
        <v>1813</v>
      </c>
      <c r="B93" s="3" t="s">
        <v>13</v>
      </c>
      <c r="C93" s="3" t="s">
        <v>4</v>
      </c>
      <c r="D93" s="3" t="s">
        <v>2588</v>
      </c>
      <c r="E93" s="46">
        <v>123</v>
      </c>
      <c r="F93" s="3" t="s">
        <v>266</v>
      </c>
      <c r="G93" s="3" t="s">
        <v>287</v>
      </c>
    </row>
    <row r="94" spans="1:7" x14ac:dyDescent="0.35">
      <c r="A94" s="3" t="s">
        <v>1814</v>
      </c>
      <c r="B94" s="3" t="s">
        <v>5</v>
      </c>
      <c r="C94" s="3" t="s">
        <v>39</v>
      </c>
      <c r="D94" s="3" t="s">
        <v>2741</v>
      </c>
      <c r="E94" s="46">
        <v>84345</v>
      </c>
      <c r="F94" s="3" t="s">
        <v>287</v>
      </c>
      <c r="G94" s="3" t="s">
        <v>287</v>
      </c>
    </row>
    <row r="95" spans="1:7" x14ac:dyDescent="0.35">
      <c r="A95" s="3" t="s">
        <v>1814</v>
      </c>
      <c r="B95" s="3" t="s">
        <v>5</v>
      </c>
      <c r="C95" s="3" t="s">
        <v>49</v>
      </c>
      <c r="D95" s="3" t="s">
        <v>2741</v>
      </c>
      <c r="E95" s="46">
        <v>14081</v>
      </c>
      <c r="F95" s="3" t="s">
        <v>287</v>
      </c>
      <c r="G95" s="3" t="s">
        <v>287</v>
      </c>
    </row>
    <row r="96" spans="1:7" x14ac:dyDescent="0.35">
      <c r="A96" s="3" t="s">
        <v>1814</v>
      </c>
      <c r="B96" s="3" t="s">
        <v>13</v>
      </c>
      <c r="C96" s="3" t="s">
        <v>4</v>
      </c>
      <c r="D96" s="3" t="s">
        <v>2588</v>
      </c>
      <c r="E96" s="46">
        <v>649</v>
      </c>
      <c r="F96" s="3" t="s">
        <v>266</v>
      </c>
      <c r="G96" s="3" t="s">
        <v>287</v>
      </c>
    </row>
    <row r="97" spans="1:7" x14ac:dyDescent="0.35">
      <c r="A97" s="3" t="s">
        <v>1821</v>
      </c>
      <c r="B97" s="3" t="s">
        <v>3</v>
      </c>
      <c r="C97" s="3" t="s">
        <v>4</v>
      </c>
      <c r="D97" s="3" t="s">
        <v>2587</v>
      </c>
      <c r="E97" s="46">
        <v>1.64</v>
      </c>
      <c r="F97" s="3" t="s">
        <v>287</v>
      </c>
      <c r="G97" s="3" t="s">
        <v>287</v>
      </c>
    </row>
    <row r="98" spans="1:7" x14ac:dyDescent="0.35">
      <c r="A98" s="3" t="s">
        <v>1821</v>
      </c>
      <c r="B98" s="3" t="s">
        <v>7</v>
      </c>
      <c r="C98" s="3" t="s">
        <v>8</v>
      </c>
      <c r="D98" s="3" t="s">
        <v>2587</v>
      </c>
      <c r="E98" s="46">
        <v>0.93600000000000005</v>
      </c>
      <c r="F98" s="3" t="s">
        <v>287</v>
      </c>
      <c r="G98" s="3" t="s">
        <v>287</v>
      </c>
    </row>
    <row r="99" spans="1:7" x14ac:dyDescent="0.35">
      <c r="A99" s="3" t="s">
        <v>1821</v>
      </c>
      <c r="B99" s="3" t="s">
        <v>11</v>
      </c>
      <c r="C99" s="3" t="s">
        <v>6</v>
      </c>
      <c r="D99" s="3" t="s">
        <v>2741</v>
      </c>
      <c r="E99" s="46">
        <v>1.1339999999999999</v>
      </c>
      <c r="F99" s="3" t="s">
        <v>287</v>
      </c>
      <c r="G99" s="3" t="s">
        <v>287</v>
      </c>
    </row>
    <row r="100" spans="1:7" x14ac:dyDescent="0.35">
      <c r="A100" s="3" t="s">
        <v>1821</v>
      </c>
      <c r="B100" s="3" t="s">
        <v>1</v>
      </c>
      <c r="C100" s="3" t="s">
        <v>4</v>
      </c>
      <c r="D100" s="3" t="s">
        <v>2588</v>
      </c>
      <c r="E100" s="46">
        <v>0.24360000000000001</v>
      </c>
      <c r="F100" s="3" t="s">
        <v>266</v>
      </c>
      <c r="G100" s="3" t="s">
        <v>287</v>
      </c>
    </row>
    <row r="101" spans="1:7" x14ac:dyDescent="0.35">
      <c r="A101" s="3" t="s">
        <v>1821</v>
      </c>
      <c r="B101" s="3" t="s">
        <v>9</v>
      </c>
      <c r="C101" s="3" t="s">
        <v>4</v>
      </c>
      <c r="D101" s="3" t="s">
        <v>2588</v>
      </c>
      <c r="E101" s="46">
        <v>1.4E-2</v>
      </c>
      <c r="F101" s="3" t="s">
        <v>287</v>
      </c>
      <c r="G101" s="3" t="s">
        <v>287</v>
      </c>
    </row>
    <row r="102" spans="1:7" x14ac:dyDescent="0.35">
      <c r="A102" s="3" t="s">
        <v>1821</v>
      </c>
      <c r="B102" s="3" t="s">
        <v>10</v>
      </c>
      <c r="C102" s="3" t="s">
        <v>4</v>
      </c>
      <c r="D102" s="3" t="s">
        <v>2588</v>
      </c>
      <c r="E102" s="46">
        <v>-0.504</v>
      </c>
      <c r="F102" s="3" t="s">
        <v>287</v>
      </c>
      <c r="G102" s="3" t="s">
        <v>266</v>
      </c>
    </row>
    <row r="103" spans="1:7" x14ac:dyDescent="0.35">
      <c r="A103" s="3" t="s">
        <v>1822</v>
      </c>
      <c r="B103" s="3" t="s">
        <v>24</v>
      </c>
      <c r="C103" s="3" t="s">
        <v>49</v>
      </c>
      <c r="D103" s="3" t="s">
        <v>2741</v>
      </c>
      <c r="E103" s="46">
        <v>123</v>
      </c>
      <c r="F103" s="3" t="s">
        <v>287</v>
      </c>
      <c r="G103" s="3" t="s">
        <v>287</v>
      </c>
    </row>
    <row r="104" spans="1:7" x14ac:dyDescent="0.35">
      <c r="A104" s="3" t="s">
        <v>1822</v>
      </c>
      <c r="B104" s="3" t="s">
        <v>51</v>
      </c>
      <c r="C104" s="3" t="s">
        <v>49</v>
      </c>
      <c r="D104" s="3" t="s">
        <v>2588</v>
      </c>
      <c r="E104" s="46">
        <v>1468</v>
      </c>
      <c r="F104" s="3" t="s">
        <v>287</v>
      </c>
      <c r="G104" s="3" t="s">
        <v>287</v>
      </c>
    </row>
    <row r="105" spans="1:7" x14ac:dyDescent="0.35">
      <c r="A105" s="3" t="s">
        <v>1822</v>
      </c>
      <c r="B105" s="3" t="s">
        <v>13</v>
      </c>
      <c r="C105" s="3" t="s">
        <v>49</v>
      </c>
      <c r="D105" s="3" t="s">
        <v>2588</v>
      </c>
      <c r="E105" s="46">
        <v>55</v>
      </c>
      <c r="F105" s="3" t="s">
        <v>266</v>
      </c>
      <c r="G105" s="3" t="s">
        <v>287</v>
      </c>
    </row>
    <row r="106" spans="1:7" x14ac:dyDescent="0.35">
      <c r="A106" s="3" t="s">
        <v>1822</v>
      </c>
      <c r="B106" s="3" t="s">
        <v>52</v>
      </c>
      <c r="C106" s="3" t="s">
        <v>49</v>
      </c>
      <c r="D106" s="3" t="s">
        <v>2588</v>
      </c>
      <c r="E106" s="46">
        <v>2</v>
      </c>
      <c r="F106" s="3" t="s">
        <v>287</v>
      </c>
      <c r="G106" s="3" t="s">
        <v>266</v>
      </c>
    </row>
    <row r="107" spans="1:7" x14ac:dyDescent="0.35">
      <c r="A107" s="3" t="s">
        <v>1824</v>
      </c>
      <c r="B107" s="3" t="s">
        <v>24</v>
      </c>
      <c r="C107" s="3" t="s">
        <v>49</v>
      </c>
      <c r="D107" s="3" t="s">
        <v>2741</v>
      </c>
      <c r="E107" s="46">
        <v>259</v>
      </c>
      <c r="F107" s="3" t="s">
        <v>287</v>
      </c>
      <c r="G107" s="3" t="s">
        <v>287</v>
      </c>
    </row>
    <row r="108" spans="1:7" x14ac:dyDescent="0.35">
      <c r="A108" s="3" t="s">
        <v>1824</v>
      </c>
      <c r="B108" s="3" t="s">
        <v>51</v>
      </c>
      <c r="C108" s="3" t="s">
        <v>49</v>
      </c>
      <c r="D108" s="3" t="s">
        <v>2588</v>
      </c>
      <c r="E108" s="46">
        <v>10000</v>
      </c>
      <c r="F108" s="3" t="s">
        <v>287</v>
      </c>
      <c r="G108" s="3" t="s">
        <v>287</v>
      </c>
    </row>
    <row r="109" spans="1:7" x14ac:dyDescent="0.35">
      <c r="A109" s="3" t="s">
        <v>1824</v>
      </c>
      <c r="B109" s="3" t="s">
        <v>52</v>
      </c>
      <c r="C109" s="3" t="s">
        <v>49</v>
      </c>
      <c r="D109" s="3" t="s">
        <v>2588</v>
      </c>
      <c r="E109" s="46">
        <v>0.8</v>
      </c>
      <c r="F109" s="3" t="s">
        <v>287</v>
      </c>
      <c r="G109" s="3" t="s">
        <v>266</v>
      </c>
    </row>
    <row r="110" spans="1:7" x14ac:dyDescent="0.35">
      <c r="A110" s="3" t="s">
        <v>1824</v>
      </c>
      <c r="B110" s="3" t="s">
        <v>13</v>
      </c>
      <c r="C110" s="3" t="s">
        <v>49</v>
      </c>
      <c r="D110" s="3" t="s">
        <v>2588</v>
      </c>
      <c r="E110" s="46">
        <v>0.5</v>
      </c>
      <c r="F110" s="3" t="s">
        <v>266</v>
      </c>
      <c r="G110" s="3" t="s">
        <v>287</v>
      </c>
    </row>
    <row r="111" spans="1:7" x14ac:dyDescent="0.35">
      <c r="A111" s="3" t="s">
        <v>1825</v>
      </c>
      <c r="B111" s="3" t="s">
        <v>53</v>
      </c>
      <c r="C111" s="3" t="s">
        <v>2719</v>
      </c>
      <c r="D111" s="3" t="s">
        <v>2587</v>
      </c>
      <c r="E111" s="46">
        <v>8.0000000000000002E-3</v>
      </c>
      <c r="F111" s="3" t="s">
        <v>287</v>
      </c>
      <c r="G111" s="3" t="s">
        <v>287</v>
      </c>
    </row>
    <row r="112" spans="1:7" x14ac:dyDescent="0.35">
      <c r="A112" s="3" t="s">
        <v>1825</v>
      </c>
      <c r="B112" s="3" t="s">
        <v>54</v>
      </c>
      <c r="C112" s="3" t="s">
        <v>2719</v>
      </c>
      <c r="D112" s="3" t="s">
        <v>2587</v>
      </c>
      <c r="E112" s="46">
        <v>8.0000000000000002E-3</v>
      </c>
      <c r="F112" s="3" t="s">
        <v>287</v>
      </c>
      <c r="G112" s="3" t="s">
        <v>287</v>
      </c>
    </row>
    <row r="113" spans="1:7" x14ac:dyDescent="0.35">
      <c r="A113" s="3" t="s">
        <v>1825</v>
      </c>
      <c r="B113" s="3" t="s">
        <v>55</v>
      </c>
      <c r="C113" s="3" t="s">
        <v>2719</v>
      </c>
      <c r="D113" s="3" t="s">
        <v>2741</v>
      </c>
      <c r="E113" s="46">
        <v>6.0000000000000001E-3</v>
      </c>
      <c r="F113" s="3" t="s">
        <v>287</v>
      </c>
      <c r="G113" s="3" t="s">
        <v>287</v>
      </c>
    </row>
    <row r="114" spans="1:7" x14ac:dyDescent="0.35">
      <c r="A114" s="3" t="s">
        <v>1825</v>
      </c>
      <c r="B114" s="3" t="s">
        <v>56</v>
      </c>
      <c r="C114" s="3" t="s">
        <v>2719</v>
      </c>
      <c r="D114" s="3" t="s">
        <v>2741</v>
      </c>
      <c r="E114" s="46">
        <v>2.5000000000000001E-3</v>
      </c>
      <c r="F114" s="3" t="s">
        <v>287</v>
      </c>
      <c r="G114" s="3" t="s">
        <v>287</v>
      </c>
    </row>
    <row r="115" spans="1:7" x14ac:dyDescent="0.35">
      <c r="A115" s="3" t="s">
        <v>1825</v>
      </c>
      <c r="B115" s="3" t="s">
        <v>57</v>
      </c>
      <c r="C115" s="3" t="s">
        <v>2719</v>
      </c>
      <c r="D115" s="3" t="s">
        <v>2741</v>
      </c>
      <c r="E115" s="46">
        <v>2E-3</v>
      </c>
      <c r="F115" s="3" t="s">
        <v>287</v>
      </c>
      <c r="G115" s="3" t="s">
        <v>287</v>
      </c>
    </row>
    <row r="116" spans="1:7" x14ac:dyDescent="0.35">
      <c r="A116" s="3" t="s">
        <v>1825</v>
      </c>
      <c r="B116" s="3" t="s">
        <v>2589</v>
      </c>
      <c r="C116" s="3" t="s">
        <v>2719</v>
      </c>
      <c r="D116" s="3" t="s">
        <v>2588</v>
      </c>
      <c r="E116" s="46">
        <v>3.4000000000000002E-2</v>
      </c>
      <c r="F116" s="3" t="s">
        <v>287</v>
      </c>
      <c r="G116" s="3" t="s">
        <v>287</v>
      </c>
    </row>
    <row r="117" spans="1:7" x14ac:dyDescent="0.35">
      <c r="A117" s="3" t="s">
        <v>1825</v>
      </c>
      <c r="B117" s="3" t="s">
        <v>58</v>
      </c>
      <c r="C117" s="3" t="s">
        <v>2719</v>
      </c>
      <c r="D117" s="3" t="s">
        <v>2588</v>
      </c>
      <c r="E117" s="46">
        <v>2E-3</v>
      </c>
      <c r="F117" s="3" t="s">
        <v>287</v>
      </c>
      <c r="G117" s="3" t="s">
        <v>287</v>
      </c>
    </row>
    <row r="118" spans="1:7" x14ac:dyDescent="0.35">
      <c r="A118" s="3" t="s">
        <v>1825</v>
      </c>
      <c r="B118" s="3" t="s">
        <v>59</v>
      </c>
      <c r="C118" s="3" t="s">
        <v>2719</v>
      </c>
      <c r="D118" s="3" t="s">
        <v>2588</v>
      </c>
      <c r="E118" s="46">
        <v>2E-3</v>
      </c>
      <c r="F118" s="3" t="s">
        <v>266</v>
      </c>
      <c r="G118" s="3" t="s">
        <v>287</v>
      </c>
    </row>
    <row r="119" spans="1:7" x14ac:dyDescent="0.35">
      <c r="A119" s="3" t="s">
        <v>1825</v>
      </c>
      <c r="B119" s="3" t="s">
        <v>60</v>
      </c>
      <c r="C119" s="3" t="s">
        <v>2719</v>
      </c>
      <c r="D119" s="3" t="s">
        <v>2588</v>
      </c>
      <c r="E119" s="46">
        <v>1E-3</v>
      </c>
      <c r="F119" s="3" t="s">
        <v>266</v>
      </c>
      <c r="G119" s="3" t="s">
        <v>287</v>
      </c>
    </row>
    <row r="120" spans="1:7" x14ac:dyDescent="0.35">
      <c r="A120" s="3" t="s">
        <v>1828</v>
      </c>
      <c r="B120" s="3" t="s">
        <v>61</v>
      </c>
      <c r="C120" s="3" t="s">
        <v>4</v>
      </c>
      <c r="D120" s="3" t="s">
        <v>2587</v>
      </c>
      <c r="E120" s="46">
        <v>0.02</v>
      </c>
      <c r="F120" s="3" t="s">
        <v>287</v>
      </c>
      <c r="G120" s="3" t="s">
        <v>287</v>
      </c>
    </row>
    <row r="121" spans="1:7" x14ac:dyDescent="0.35">
      <c r="A121" s="3" t="s">
        <v>1828</v>
      </c>
      <c r="B121" s="3" t="s">
        <v>3</v>
      </c>
      <c r="C121" s="3" t="s">
        <v>4</v>
      </c>
      <c r="D121" s="3" t="s">
        <v>2587</v>
      </c>
      <c r="E121" s="46">
        <v>5.5999999999999999E-3</v>
      </c>
      <c r="F121" s="3" t="s">
        <v>287</v>
      </c>
      <c r="G121" s="3" t="s">
        <v>287</v>
      </c>
    </row>
    <row r="122" spans="1:7" x14ac:dyDescent="0.35">
      <c r="A122" s="3" t="s">
        <v>1828</v>
      </c>
      <c r="B122" s="3" t="s">
        <v>5</v>
      </c>
      <c r="C122" s="3" t="s">
        <v>6</v>
      </c>
      <c r="D122" s="3" t="s">
        <v>2741</v>
      </c>
      <c r="E122" s="46">
        <v>5.7000000000000002E-3</v>
      </c>
      <c r="F122" s="3" t="s">
        <v>287</v>
      </c>
      <c r="G122" s="3" t="s">
        <v>287</v>
      </c>
    </row>
    <row r="123" spans="1:7" x14ac:dyDescent="0.35">
      <c r="A123" s="3" t="s">
        <v>1828</v>
      </c>
      <c r="B123" s="3" t="s">
        <v>9</v>
      </c>
      <c r="C123" s="3" t="s">
        <v>4</v>
      </c>
      <c r="D123" s="3" t="s">
        <v>2588</v>
      </c>
      <c r="E123" s="46">
        <v>1.9E-2</v>
      </c>
      <c r="F123" s="3" t="s">
        <v>287</v>
      </c>
      <c r="G123" s="3" t="s">
        <v>287</v>
      </c>
    </row>
    <row r="124" spans="1:7" x14ac:dyDescent="0.35">
      <c r="A124" s="3" t="s">
        <v>1828</v>
      </c>
      <c r="B124" s="3" t="s">
        <v>1</v>
      </c>
      <c r="C124" s="3" t="s">
        <v>4</v>
      </c>
      <c r="D124" s="3" t="s">
        <v>2588</v>
      </c>
      <c r="E124" s="46">
        <v>1.2999999999999999E-3</v>
      </c>
      <c r="F124" s="3" t="s">
        <v>266</v>
      </c>
      <c r="G124" s="3" t="s">
        <v>287</v>
      </c>
    </row>
    <row r="125" spans="1:7" x14ac:dyDescent="0.35">
      <c r="A125" s="3" t="s">
        <v>1828</v>
      </c>
      <c r="B125" s="3" t="s">
        <v>10</v>
      </c>
      <c r="C125" s="3" t="s">
        <v>4</v>
      </c>
      <c r="D125" s="3" t="s">
        <v>2588</v>
      </c>
      <c r="E125" s="46">
        <v>0</v>
      </c>
      <c r="F125" s="3" t="s">
        <v>287</v>
      </c>
      <c r="G125" s="3" t="s">
        <v>266</v>
      </c>
    </row>
    <row r="126" spans="1:7" x14ac:dyDescent="0.35">
      <c r="A126" s="3" t="s">
        <v>1829</v>
      </c>
      <c r="B126" s="3" t="s">
        <v>2590</v>
      </c>
      <c r="C126" s="3" t="s">
        <v>2719</v>
      </c>
      <c r="D126" s="3" t="s">
        <v>2587</v>
      </c>
      <c r="E126" s="46">
        <v>6.6199999999999995E-2</v>
      </c>
      <c r="F126" s="3" t="s">
        <v>287</v>
      </c>
      <c r="G126" s="3" t="s">
        <v>287</v>
      </c>
    </row>
    <row r="127" spans="1:7" x14ac:dyDescent="0.35">
      <c r="A127" s="3" t="s">
        <v>1829</v>
      </c>
      <c r="B127" s="3" t="s">
        <v>63</v>
      </c>
      <c r="C127" s="3" t="s">
        <v>2719</v>
      </c>
      <c r="D127" s="3" t="s">
        <v>2741</v>
      </c>
      <c r="E127" s="46">
        <v>7.1000000000000004E-3</v>
      </c>
      <c r="F127" s="3" t="s">
        <v>287</v>
      </c>
      <c r="G127" s="3" t="s">
        <v>287</v>
      </c>
    </row>
    <row r="128" spans="1:7" x14ac:dyDescent="0.35">
      <c r="A128" s="3" t="s">
        <v>1829</v>
      </c>
      <c r="B128" s="3" t="s">
        <v>62</v>
      </c>
      <c r="C128" s="3" t="s">
        <v>2719</v>
      </c>
      <c r="D128" s="3" t="s">
        <v>2588</v>
      </c>
      <c r="E128" s="46">
        <v>5.8400000000000001E-2</v>
      </c>
      <c r="F128" s="3" t="s">
        <v>266</v>
      </c>
      <c r="G128" s="3" t="s">
        <v>287</v>
      </c>
    </row>
    <row r="129" spans="1:7" x14ac:dyDescent="0.35">
      <c r="A129" s="3" t="s">
        <v>1829</v>
      </c>
      <c r="B129" s="3" t="s">
        <v>2591</v>
      </c>
      <c r="C129" s="3" t="s">
        <v>2719</v>
      </c>
      <c r="D129" s="3" t="s">
        <v>2588</v>
      </c>
      <c r="E129" s="46">
        <v>7.1999999999999998E-3</v>
      </c>
      <c r="F129" s="3" t="s">
        <v>287</v>
      </c>
      <c r="G129" s="3" t="s">
        <v>287</v>
      </c>
    </row>
    <row r="130" spans="1:7" x14ac:dyDescent="0.35">
      <c r="A130" s="3" t="s">
        <v>1829</v>
      </c>
      <c r="B130" s="3" t="s">
        <v>2592</v>
      </c>
      <c r="C130" s="3" t="s">
        <v>2719</v>
      </c>
      <c r="D130" s="3" t="s">
        <v>2588</v>
      </c>
      <c r="E130" s="46">
        <v>5.4000000000000003E-3</v>
      </c>
      <c r="F130" s="3" t="s">
        <v>266</v>
      </c>
      <c r="G130" s="3" t="s">
        <v>287</v>
      </c>
    </row>
    <row r="131" spans="1:7" x14ac:dyDescent="0.35">
      <c r="A131" s="3" t="s">
        <v>1830</v>
      </c>
      <c r="B131" s="3" t="s">
        <v>64</v>
      </c>
      <c r="C131" s="3" t="s">
        <v>4</v>
      </c>
      <c r="D131" s="3" t="s">
        <v>2587</v>
      </c>
      <c r="E131" s="46">
        <v>6.6199999999999995E-2</v>
      </c>
      <c r="F131" s="3" t="s">
        <v>287</v>
      </c>
      <c r="G131" s="3" t="s">
        <v>287</v>
      </c>
    </row>
    <row r="132" spans="1:7" x14ac:dyDescent="0.35">
      <c r="A132" s="3" t="s">
        <v>1830</v>
      </c>
      <c r="B132" s="3" t="s">
        <v>67</v>
      </c>
      <c r="C132" s="3" t="s">
        <v>4</v>
      </c>
      <c r="D132" s="3" t="s">
        <v>2741</v>
      </c>
      <c r="E132" s="46">
        <v>7.1000000000000004E-3</v>
      </c>
      <c r="F132" s="3" t="s">
        <v>287</v>
      </c>
      <c r="G132" s="3" t="s">
        <v>287</v>
      </c>
    </row>
    <row r="133" spans="1:7" x14ac:dyDescent="0.35">
      <c r="A133" s="3" t="s">
        <v>1830</v>
      </c>
      <c r="B133" s="3" t="s">
        <v>65</v>
      </c>
      <c r="C133" s="3" t="s">
        <v>4</v>
      </c>
      <c r="D133" s="3" t="s">
        <v>2588</v>
      </c>
      <c r="E133" s="46">
        <v>5.8400000000000001E-2</v>
      </c>
      <c r="F133" s="3" t="s">
        <v>266</v>
      </c>
      <c r="G133" s="3" t="s">
        <v>287</v>
      </c>
    </row>
    <row r="134" spans="1:7" x14ac:dyDescent="0.35">
      <c r="A134" s="3" t="s">
        <v>1830</v>
      </c>
      <c r="B134" s="3" t="s">
        <v>66</v>
      </c>
      <c r="C134" s="3" t="s">
        <v>4</v>
      </c>
      <c r="D134" s="3" t="s">
        <v>2588</v>
      </c>
      <c r="E134" s="46">
        <v>7.6E-3</v>
      </c>
      <c r="F134" s="3" t="s">
        <v>287</v>
      </c>
      <c r="G134" s="3" t="s">
        <v>287</v>
      </c>
    </row>
    <row r="135" spans="1:7" x14ac:dyDescent="0.35">
      <c r="A135" s="3" t="s">
        <v>1830</v>
      </c>
      <c r="B135" s="3" t="s">
        <v>68</v>
      </c>
      <c r="C135" s="3" t="s">
        <v>4</v>
      </c>
      <c r="D135" s="3" t="s">
        <v>2588</v>
      </c>
      <c r="E135" s="46">
        <v>5.4000000000000003E-3</v>
      </c>
      <c r="F135" s="3" t="s">
        <v>266</v>
      </c>
      <c r="G135" s="3" t="s">
        <v>287</v>
      </c>
    </row>
    <row r="136" spans="1:7" x14ac:dyDescent="0.35">
      <c r="A136" s="3" t="s">
        <v>1830</v>
      </c>
      <c r="B136" s="3" t="s">
        <v>69</v>
      </c>
      <c r="C136" s="3" t="s">
        <v>4</v>
      </c>
      <c r="D136" s="3" t="s">
        <v>2588</v>
      </c>
      <c r="E136" s="46">
        <v>0</v>
      </c>
      <c r="F136" s="3" t="s">
        <v>287</v>
      </c>
      <c r="G136" s="3" t="s">
        <v>266</v>
      </c>
    </row>
    <row r="137" spans="1:7" x14ac:dyDescent="0.35">
      <c r="A137" s="3" t="s">
        <v>1831</v>
      </c>
      <c r="B137" s="3" t="s">
        <v>64</v>
      </c>
      <c r="C137" s="3" t="s">
        <v>4</v>
      </c>
      <c r="D137" s="3" t="s">
        <v>2587</v>
      </c>
      <c r="E137" s="46">
        <v>6.6199999999999995E-2</v>
      </c>
      <c r="F137" s="3" t="s">
        <v>287</v>
      </c>
      <c r="G137" s="3" t="s">
        <v>287</v>
      </c>
    </row>
    <row r="138" spans="1:7" x14ac:dyDescent="0.35">
      <c r="A138" s="3" t="s">
        <v>1831</v>
      </c>
      <c r="B138" s="3" t="s">
        <v>67</v>
      </c>
      <c r="C138" s="3" t="s">
        <v>8</v>
      </c>
      <c r="D138" s="3" t="s">
        <v>2741</v>
      </c>
      <c r="E138" s="46">
        <v>7.1000000000000004E-3</v>
      </c>
      <c r="F138" s="3" t="s">
        <v>287</v>
      </c>
      <c r="G138" s="3" t="s">
        <v>287</v>
      </c>
    </row>
    <row r="139" spans="1:7" x14ac:dyDescent="0.35">
      <c r="A139" s="3" t="s">
        <v>1831</v>
      </c>
      <c r="B139" s="3" t="s">
        <v>65</v>
      </c>
      <c r="C139" s="3" t="s">
        <v>4</v>
      </c>
      <c r="D139" s="3" t="s">
        <v>2588</v>
      </c>
      <c r="E139" s="46">
        <v>5.8400000000000001E-2</v>
      </c>
      <c r="F139" s="3" t="s">
        <v>266</v>
      </c>
      <c r="G139" s="3" t="s">
        <v>287</v>
      </c>
    </row>
    <row r="140" spans="1:7" x14ac:dyDescent="0.35">
      <c r="A140" s="3" t="s">
        <v>1831</v>
      </c>
      <c r="B140" s="3" t="s">
        <v>66</v>
      </c>
      <c r="C140" s="3" t="s">
        <v>4</v>
      </c>
      <c r="D140" s="3" t="s">
        <v>2588</v>
      </c>
      <c r="E140" s="46">
        <v>7.6E-3</v>
      </c>
      <c r="F140" s="3" t="s">
        <v>287</v>
      </c>
      <c r="G140" s="3" t="s">
        <v>287</v>
      </c>
    </row>
    <row r="141" spans="1:7" x14ac:dyDescent="0.35">
      <c r="A141" s="3" t="s">
        <v>1831</v>
      </c>
      <c r="B141" s="3" t="s">
        <v>13</v>
      </c>
      <c r="C141" s="3" t="s">
        <v>4</v>
      </c>
      <c r="D141" s="3" t="s">
        <v>2588</v>
      </c>
      <c r="E141" s="46">
        <v>5.4000000000000003E-3</v>
      </c>
      <c r="F141" s="3" t="s">
        <v>266</v>
      </c>
      <c r="G141" s="3" t="s">
        <v>287</v>
      </c>
    </row>
    <row r="142" spans="1:7" x14ac:dyDescent="0.35">
      <c r="A142" s="3" t="s">
        <v>1831</v>
      </c>
      <c r="B142" s="3" t="s">
        <v>10</v>
      </c>
      <c r="C142" s="3" t="s">
        <v>4</v>
      </c>
      <c r="D142" s="3" t="s">
        <v>2588</v>
      </c>
      <c r="E142" s="46">
        <v>0</v>
      </c>
      <c r="F142" s="3" t="s">
        <v>287</v>
      </c>
      <c r="G142" s="3" t="s">
        <v>266</v>
      </c>
    </row>
    <row r="143" spans="1:7" x14ac:dyDescent="0.35">
      <c r="A143" s="3" t="s">
        <v>1832</v>
      </c>
      <c r="B143" s="3" t="s">
        <v>64</v>
      </c>
      <c r="C143" s="3" t="s">
        <v>4</v>
      </c>
      <c r="D143" s="3" t="s">
        <v>2587</v>
      </c>
      <c r="E143" s="46">
        <v>6.6199999999999995E-2</v>
      </c>
      <c r="F143" s="3" t="s">
        <v>287</v>
      </c>
      <c r="G143" s="3" t="s">
        <v>287</v>
      </c>
    </row>
    <row r="144" spans="1:7" x14ac:dyDescent="0.35">
      <c r="A144" s="3" t="s">
        <v>1832</v>
      </c>
      <c r="B144" s="3" t="s">
        <v>67</v>
      </c>
      <c r="C144" s="3" t="s">
        <v>8</v>
      </c>
      <c r="D144" s="3" t="s">
        <v>2741</v>
      </c>
      <c r="E144" s="46">
        <v>7.1000000000000004E-3</v>
      </c>
      <c r="F144" s="3" t="s">
        <v>287</v>
      </c>
      <c r="G144" s="3" t="s">
        <v>287</v>
      </c>
    </row>
    <row r="145" spans="1:7" x14ac:dyDescent="0.35">
      <c r="A145" s="3" t="s">
        <v>1832</v>
      </c>
      <c r="B145" s="3" t="s">
        <v>65</v>
      </c>
      <c r="C145" s="3" t="s">
        <v>4</v>
      </c>
      <c r="D145" s="3" t="s">
        <v>2588</v>
      </c>
      <c r="E145" s="46">
        <v>5.8400000000000001E-2</v>
      </c>
      <c r="F145" s="3" t="s">
        <v>266</v>
      </c>
      <c r="G145" s="3" t="s">
        <v>287</v>
      </c>
    </row>
    <row r="146" spans="1:7" x14ac:dyDescent="0.35">
      <c r="A146" s="3" t="s">
        <v>1832</v>
      </c>
      <c r="B146" s="3" t="s">
        <v>66</v>
      </c>
      <c r="C146" s="3" t="s">
        <v>4</v>
      </c>
      <c r="D146" s="3" t="s">
        <v>2588</v>
      </c>
      <c r="E146" s="46">
        <v>7.6E-3</v>
      </c>
      <c r="F146" s="3" t="s">
        <v>287</v>
      </c>
      <c r="G146" s="3" t="s">
        <v>287</v>
      </c>
    </row>
    <row r="147" spans="1:7" x14ac:dyDescent="0.35">
      <c r="A147" s="3" t="s">
        <v>1832</v>
      </c>
      <c r="B147" s="3" t="s">
        <v>13</v>
      </c>
      <c r="C147" s="3" t="s">
        <v>4</v>
      </c>
      <c r="D147" s="3" t="s">
        <v>2588</v>
      </c>
      <c r="E147" s="46">
        <v>5.4000000000000003E-3</v>
      </c>
      <c r="F147" s="3" t="s">
        <v>266</v>
      </c>
      <c r="G147" s="3" t="s">
        <v>287</v>
      </c>
    </row>
    <row r="148" spans="1:7" x14ac:dyDescent="0.35">
      <c r="A148" s="3" t="s">
        <v>1832</v>
      </c>
      <c r="B148" s="3" t="s">
        <v>10</v>
      </c>
      <c r="C148" s="3" t="s">
        <v>4</v>
      </c>
      <c r="D148" s="3" t="s">
        <v>2588</v>
      </c>
      <c r="E148" s="46">
        <v>0</v>
      </c>
      <c r="F148" s="3" t="s">
        <v>287</v>
      </c>
      <c r="G148" s="3" t="s">
        <v>266</v>
      </c>
    </row>
    <row r="149" spans="1:7" x14ac:dyDescent="0.35">
      <c r="A149" s="3" t="s">
        <v>1833</v>
      </c>
      <c r="B149" s="3" t="s">
        <v>70</v>
      </c>
      <c r="C149" s="3" t="s">
        <v>2719</v>
      </c>
      <c r="D149" s="3" t="s">
        <v>2587</v>
      </c>
      <c r="E149" s="46">
        <v>8.1000000000000003E-2</v>
      </c>
      <c r="F149" s="3" t="s">
        <v>287</v>
      </c>
      <c r="G149" s="3" t="s">
        <v>287</v>
      </c>
    </row>
    <row r="150" spans="1:7" x14ac:dyDescent="0.35">
      <c r="A150" s="3" t="s">
        <v>1833</v>
      </c>
      <c r="B150" s="3" t="s">
        <v>72</v>
      </c>
      <c r="C150" s="3" t="s">
        <v>2719</v>
      </c>
      <c r="D150" s="3" t="s">
        <v>2741</v>
      </c>
      <c r="E150" s="46">
        <v>1.4E-2</v>
      </c>
      <c r="F150" s="3" t="s">
        <v>287</v>
      </c>
      <c r="G150" s="3" t="s">
        <v>287</v>
      </c>
    </row>
    <row r="151" spans="1:7" x14ac:dyDescent="0.35">
      <c r="A151" s="3" t="s">
        <v>1833</v>
      </c>
      <c r="B151" s="3" t="s">
        <v>71</v>
      </c>
      <c r="C151" s="3" t="s">
        <v>2719</v>
      </c>
      <c r="D151" s="3" t="s">
        <v>2588</v>
      </c>
      <c r="E151" s="46">
        <v>7.5999999999999998E-2</v>
      </c>
      <c r="F151" s="3" t="s">
        <v>266</v>
      </c>
      <c r="G151" s="3" t="s">
        <v>287</v>
      </c>
    </row>
    <row r="152" spans="1:7" x14ac:dyDescent="0.35">
      <c r="A152" s="3" t="s">
        <v>1833</v>
      </c>
      <c r="B152" s="3" t="s">
        <v>73</v>
      </c>
      <c r="C152" s="3" t="s">
        <v>2719</v>
      </c>
      <c r="D152" s="3" t="s">
        <v>2588</v>
      </c>
      <c r="E152" s="46">
        <v>1.2999999999999999E-2</v>
      </c>
      <c r="F152" s="3" t="s">
        <v>287</v>
      </c>
      <c r="G152" s="3" t="s">
        <v>266</v>
      </c>
    </row>
    <row r="153" spans="1:7" x14ac:dyDescent="0.35">
      <c r="A153" s="3" t="s">
        <v>1834</v>
      </c>
      <c r="B153" s="3" t="s">
        <v>74</v>
      </c>
      <c r="C153" s="3" t="s">
        <v>2719</v>
      </c>
      <c r="D153" s="3" t="s">
        <v>2587</v>
      </c>
      <c r="E153" s="46">
        <v>8.1000000000000003E-2</v>
      </c>
      <c r="F153" s="3" t="s">
        <v>287</v>
      </c>
      <c r="G153" s="3" t="s">
        <v>287</v>
      </c>
    </row>
    <row r="154" spans="1:7" x14ac:dyDescent="0.35">
      <c r="A154" s="3" t="s">
        <v>1834</v>
      </c>
      <c r="B154" s="3" t="s">
        <v>76</v>
      </c>
      <c r="C154" s="3" t="s">
        <v>2719</v>
      </c>
      <c r="D154" s="3" t="s">
        <v>2741</v>
      </c>
      <c r="E154" s="46">
        <v>1.9E-2</v>
      </c>
      <c r="F154" s="3" t="s">
        <v>287</v>
      </c>
      <c r="G154" s="3" t="s">
        <v>287</v>
      </c>
    </row>
    <row r="155" spans="1:7" x14ac:dyDescent="0.35">
      <c r="A155" s="3" t="s">
        <v>1834</v>
      </c>
      <c r="B155" s="3" t="s">
        <v>75</v>
      </c>
      <c r="C155" s="3" t="s">
        <v>2719</v>
      </c>
      <c r="D155" s="3" t="s">
        <v>2588</v>
      </c>
      <c r="E155" s="46">
        <v>4.1000000000000002E-2</v>
      </c>
      <c r="F155" s="3" t="s">
        <v>266</v>
      </c>
      <c r="G155" s="3" t="s">
        <v>287</v>
      </c>
    </row>
    <row r="156" spans="1:7" x14ac:dyDescent="0.35">
      <c r="A156" s="3" t="s">
        <v>1834</v>
      </c>
      <c r="B156" s="3" t="s">
        <v>77</v>
      </c>
      <c r="C156" s="3" t="s">
        <v>2719</v>
      </c>
      <c r="D156" s="3" t="s">
        <v>2588</v>
      </c>
      <c r="E156" s="46">
        <v>2E-3</v>
      </c>
      <c r="F156" s="3" t="s">
        <v>287</v>
      </c>
      <c r="G156" s="3" t="s">
        <v>266</v>
      </c>
    </row>
    <row r="157" spans="1:7" x14ac:dyDescent="0.35">
      <c r="A157" s="3" t="s">
        <v>1835</v>
      </c>
      <c r="B157" s="3" t="s">
        <v>78</v>
      </c>
      <c r="C157" s="3" t="s">
        <v>2719</v>
      </c>
      <c r="D157" s="3" t="s">
        <v>2587</v>
      </c>
      <c r="E157" s="46">
        <v>8.1000000000000003E-2</v>
      </c>
      <c r="F157" s="3" t="s">
        <v>287</v>
      </c>
      <c r="G157" s="3" t="s">
        <v>287</v>
      </c>
    </row>
    <row r="158" spans="1:7" x14ac:dyDescent="0.35">
      <c r="A158" s="3" t="s">
        <v>1835</v>
      </c>
      <c r="B158" s="3" t="s">
        <v>80</v>
      </c>
      <c r="C158" s="3" t="s">
        <v>2719</v>
      </c>
      <c r="D158" s="3" t="s">
        <v>2741</v>
      </c>
      <c r="E158" s="46">
        <v>1.4E-2</v>
      </c>
      <c r="F158" s="3" t="s">
        <v>287</v>
      </c>
      <c r="G158" s="3" t="s">
        <v>287</v>
      </c>
    </row>
    <row r="159" spans="1:7" x14ac:dyDescent="0.35">
      <c r="A159" s="3" t="s">
        <v>1835</v>
      </c>
      <c r="B159" s="3" t="s">
        <v>79</v>
      </c>
      <c r="C159" s="3" t="s">
        <v>2719</v>
      </c>
      <c r="D159" s="3" t="s">
        <v>2588</v>
      </c>
      <c r="E159" s="46">
        <v>2.8000000000000001E-2</v>
      </c>
      <c r="F159" s="3" t="s">
        <v>266</v>
      </c>
      <c r="G159" s="3" t="s">
        <v>287</v>
      </c>
    </row>
    <row r="160" spans="1:7" x14ac:dyDescent="0.35">
      <c r="A160" s="3" t="s">
        <v>1835</v>
      </c>
      <c r="B160" s="3" t="s">
        <v>81</v>
      </c>
      <c r="C160" s="3" t="s">
        <v>2719</v>
      </c>
      <c r="D160" s="3" t="s">
        <v>2588</v>
      </c>
      <c r="E160" s="46">
        <v>2E-3</v>
      </c>
      <c r="F160" s="3" t="s">
        <v>287</v>
      </c>
      <c r="G160" s="3" t="s">
        <v>266</v>
      </c>
    </row>
    <row r="161" spans="1:7" x14ac:dyDescent="0.35">
      <c r="A161" s="3" t="s">
        <v>1836</v>
      </c>
      <c r="B161" s="3" t="s">
        <v>82</v>
      </c>
      <c r="C161" s="3" t="s">
        <v>2719</v>
      </c>
      <c r="D161" s="3" t="s">
        <v>2587</v>
      </c>
      <c r="E161" s="46">
        <v>6.5</v>
      </c>
      <c r="F161" s="3" t="s">
        <v>287</v>
      </c>
      <c r="G161" s="3" t="s">
        <v>287</v>
      </c>
    </row>
    <row r="162" spans="1:7" x14ac:dyDescent="0.35">
      <c r="A162" s="3" t="s">
        <v>1836</v>
      </c>
      <c r="B162" s="3" t="s">
        <v>85</v>
      </c>
      <c r="C162" s="3" t="s">
        <v>2719</v>
      </c>
      <c r="D162" s="3" t="s">
        <v>2741</v>
      </c>
      <c r="E162" s="46">
        <v>0.5</v>
      </c>
      <c r="F162" s="3" t="s">
        <v>287</v>
      </c>
      <c r="G162" s="3" t="s">
        <v>287</v>
      </c>
    </row>
    <row r="163" spans="1:7" x14ac:dyDescent="0.35">
      <c r="A163" s="3" t="s">
        <v>1836</v>
      </c>
      <c r="B163" s="3" t="s">
        <v>84</v>
      </c>
      <c r="C163" s="3" t="s">
        <v>2719</v>
      </c>
      <c r="D163" s="3" t="s">
        <v>2588</v>
      </c>
      <c r="E163" s="46">
        <v>3</v>
      </c>
      <c r="F163" s="3" t="s">
        <v>287</v>
      </c>
      <c r="G163" s="3" t="s">
        <v>287</v>
      </c>
    </row>
    <row r="164" spans="1:7" x14ac:dyDescent="0.35">
      <c r="A164" s="3" t="s">
        <v>1836</v>
      </c>
      <c r="B164" s="3" t="s">
        <v>13</v>
      </c>
      <c r="C164" s="3" t="s">
        <v>2719</v>
      </c>
      <c r="D164" s="3" t="s">
        <v>2588</v>
      </c>
      <c r="E164" s="46">
        <v>1.9</v>
      </c>
      <c r="F164" s="3" t="s">
        <v>266</v>
      </c>
      <c r="G164" s="3" t="s">
        <v>287</v>
      </c>
    </row>
    <row r="165" spans="1:7" x14ac:dyDescent="0.35">
      <c r="A165" s="3" t="s">
        <v>1836</v>
      </c>
      <c r="B165" s="3" t="s">
        <v>16</v>
      </c>
      <c r="C165" s="3" t="s">
        <v>2719</v>
      </c>
      <c r="D165" s="3" t="s">
        <v>2588</v>
      </c>
      <c r="E165" s="46">
        <v>0.1</v>
      </c>
      <c r="F165" s="3" t="s">
        <v>287</v>
      </c>
      <c r="G165" s="3" t="s">
        <v>266</v>
      </c>
    </row>
    <row r="166" spans="1:7" x14ac:dyDescent="0.35">
      <c r="A166" s="3" t="s">
        <v>1837</v>
      </c>
      <c r="B166" s="3" t="s">
        <v>18</v>
      </c>
      <c r="C166" s="3" t="s">
        <v>4</v>
      </c>
      <c r="D166" s="3" t="s">
        <v>2587</v>
      </c>
      <c r="E166" s="46">
        <v>6.5</v>
      </c>
      <c r="F166" s="3" t="s">
        <v>287</v>
      </c>
      <c r="G166" s="3" t="s">
        <v>287</v>
      </c>
    </row>
    <row r="167" spans="1:7" x14ac:dyDescent="0.35">
      <c r="A167" s="3" t="s">
        <v>1837</v>
      </c>
      <c r="B167" s="3" t="s">
        <v>5</v>
      </c>
      <c r="C167" s="3" t="s">
        <v>6</v>
      </c>
      <c r="D167" s="3" t="s">
        <v>2741</v>
      </c>
      <c r="E167" s="46">
        <v>0.5</v>
      </c>
      <c r="F167" s="3" t="s">
        <v>287</v>
      </c>
      <c r="G167" s="3" t="s">
        <v>287</v>
      </c>
    </row>
    <row r="168" spans="1:7" x14ac:dyDescent="0.35">
      <c r="A168" s="3" t="s">
        <v>1837</v>
      </c>
      <c r="B168" s="3" t="s">
        <v>9</v>
      </c>
      <c r="C168" s="3" t="s">
        <v>4</v>
      </c>
      <c r="D168" s="3" t="s">
        <v>2588</v>
      </c>
      <c r="E168" s="46">
        <v>3</v>
      </c>
      <c r="F168" s="3" t="s">
        <v>287</v>
      </c>
      <c r="G168" s="3" t="s">
        <v>287</v>
      </c>
    </row>
    <row r="169" spans="1:7" x14ac:dyDescent="0.35">
      <c r="A169" s="3" t="s">
        <v>1837</v>
      </c>
      <c r="B169" s="3" t="s">
        <v>13</v>
      </c>
      <c r="C169" s="3" t="s">
        <v>4</v>
      </c>
      <c r="D169" s="3" t="s">
        <v>2588</v>
      </c>
      <c r="E169" s="46">
        <v>1.9</v>
      </c>
      <c r="F169" s="3" t="s">
        <v>266</v>
      </c>
      <c r="G169" s="3" t="s">
        <v>287</v>
      </c>
    </row>
    <row r="170" spans="1:7" x14ac:dyDescent="0.35">
      <c r="A170" s="3" t="s">
        <v>1837</v>
      </c>
      <c r="B170" s="3" t="s">
        <v>16</v>
      </c>
      <c r="C170" s="3" t="s">
        <v>4</v>
      </c>
      <c r="D170" s="3" t="s">
        <v>2588</v>
      </c>
      <c r="E170" s="46">
        <v>0.1</v>
      </c>
      <c r="F170" s="3" t="s">
        <v>287</v>
      </c>
      <c r="G170" s="3" t="s">
        <v>266</v>
      </c>
    </row>
    <row r="171" spans="1:7" x14ac:dyDescent="0.35">
      <c r="A171" s="3" t="s">
        <v>1838</v>
      </c>
      <c r="B171" s="3" t="s">
        <v>83</v>
      </c>
      <c r="C171" s="3" t="s">
        <v>2719</v>
      </c>
      <c r="D171" s="3" t="s">
        <v>2587</v>
      </c>
      <c r="E171" s="46">
        <v>10.6</v>
      </c>
      <c r="F171" s="3" t="s">
        <v>287</v>
      </c>
      <c r="G171" s="3" t="s">
        <v>287</v>
      </c>
    </row>
    <row r="172" spans="1:7" x14ac:dyDescent="0.35">
      <c r="A172" s="3" t="s">
        <v>1838</v>
      </c>
      <c r="B172" s="3" t="s">
        <v>85</v>
      </c>
      <c r="C172" s="3" t="s">
        <v>2719</v>
      </c>
      <c r="D172" s="3" t="s">
        <v>2741</v>
      </c>
      <c r="E172" s="46">
        <v>0.6</v>
      </c>
      <c r="F172" s="3" t="s">
        <v>287</v>
      </c>
      <c r="G172" s="3" t="s">
        <v>287</v>
      </c>
    </row>
    <row r="173" spans="1:7" x14ac:dyDescent="0.35">
      <c r="A173" s="3" t="s">
        <v>1838</v>
      </c>
      <c r="B173" s="3" t="s">
        <v>84</v>
      </c>
      <c r="C173" s="3" t="s">
        <v>2719</v>
      </c>
      <c r="D173" s="3" t="s">
        <v>2588</v>
      </c>
      <c r="E173" s="46">
        <v>2.6</v>
      </c>
      <c r="F173" s="3" t="s">
        <v>287</v>
      </c>
      <c r="G173" s="3" t="s">
        <v>287</v>
      </c>
    </row>
    <row r="174" spans="1:7" x14ac:dyDescent="0.35">
      <c r="A174" s="3" t="s">
        <v>1838</v>
      </c>
      <c r="B174" s="3" t="s">
        <v>13</v>
      </c>
      <c r="C174" s="3" t="s">
        <v>2719</v>
      </c>
      <c r="D174" s="3" t="s">
        <v>2588</v>
      </c>
      <c r="E174" s="46">
        <v>2.2999999999999998</v>
      </c>
      <c r="F174" s="3" t="s">
        <v>266</v>
      </c>
      <c r="G174" s="3" t="s">
        <v>287</v>
      </c>
    </row>
    <row r="175" spans="1:7" x14ac:dyDescent="0.35">
      <c r="A175" s="3" t="s">
        <v>1838</v>
      </c>
      <c r="B175" s="3" t="s">
        <v>16</v>
      </c>
      <c r="C175" s="3" t="s">
        <v>2719</v>
      </c>
      <c r="D175" s="3" t="s">
        <v>2588</v>
      </c>
      <c r="E175" s="46">
        <v>0.1</v>
      </c>
      <c r="F175" s="3" t="s">
        <v>287</v>
      </c>
      <c r="G175" s="3" t="s">
        <v>266</v>
      </c>
    </row>
    <row r="176" spans="1:7" x14ac:dyDescent="0.35">
      <c r="A176" s="3" t="s">
        <v>1839</v>
      </c>
      <c r="B176" s="3" t="s">
        <v>83</v>
      </c>
      <c r="C176" s="3" t="s">
        <v>2719</v>
      </c>
      <c r="D176" s="3" t="s">
        <v>2587</v>
      </c>
      <c r="E176" s="46">
        <v>3.2</v>
      </c>
      <c r="F176" s="3" t="s">
        <v>287</v>
      </c>
      <c r="G176" s="3" t="s">
        <v>287</v>
      </c>
    </row>
    <row r="177" spans="1:7" x14ac:dyDescent="0.35">
      <c r="A177" s="3" t="s">
        <v>1839</v>
      </c>
      <c r="B177" s="3" t="s">
        <v>85</v>
      </c>
      <c r="C177" s="3" t="s">
        <v>2719</v>
      </c>
      <c r="D177" s="3" t="s">
        <v>2741</v>
      </c>
      <c r="E177" s="46">
        <v>0.6</v>
      </c>
      <c r="F177" s="3" t="s">
        <v>287</v>
      </c>
      <c r="G177" s="3" t="s">
        <v>287</v>
      </c>
    </row>
    <row r="178" spans="1:7" x14ac:dyDescent="0.35">
      <c r="A178" s="3" t="s">
        <v>1839</v>
      </c>
      <c r="B178" s="3" t="s">
        <v>84</v>
      </c>
      <c r="C178" s="3" t="s">
        <v>2719</v>
      </c>
      <c r="D178" s="3" t="s">
        <v>2588</v>
      </c>
      <c r="E178" s="46">
        <v>3.2</v>
      </c>
      <c r="F178" s="3" t="s">
        <v>287</v>
      </c>
      <c r="G178" s="3" t="s">
        <v>287</v>
      </c>
    </row>
    <row r="179" spans="1:7" x14ac:dyDescent="0.35">
      <c r="A179" s="3" t="s">
        <v>1839</v>
      </c>
      <c r="B179" s="3" t="s">
        <v>13</v>
      </c>
      <c r="C179" s="3" t="s">
        <v>2719</v>
      </c>
      <c r="D179" s="3" t="s">
        <v>2588</v>
      </c>
      <c r="E179" s="46">
        <v>1.4</v>
      </c>
      <c r="F179" s="3" t="s">
        <v>266</v>
      </c>
      <c r="G179" s="3" t="s">
        <v>287</v>
      </c>
    </row>
    <row r="180" spans="1:7" x14ac:dyDescent="0.35">
      <c r="A180" s="3" t="s">
        <v>1839</v>
      </c>
      <c r="B180" s="3" t="s">
        <v>16</v>
      </c>
      <c r="C180" s="3" t="s">
        <v>2719</v>
      </c>
      <c r="D180" s="3" t="s">
        <v>2588</v>
      </c>
      <c r="E180" s="46">
        <v>0.06</v>
      </c>
      <c r="F180" s="3" t="s">
        <v>287</v>
      </c>
      <c r="G180" s="3" t="s">
        <v>266</v>
      </c>
    </row>
    <row r="181" spans="1:7" x14ac:dyDescent="0.35">
      <c r="A181" s="3" t="s">
        <v>1853</v>
      </c>
      <c r="B181" s="3" t="s">
        <v>24</v>
      </c>
      <c r="C181" s="3" t="s">
        <v>2719</v>
      </c>
      <c r="D181" s="3" t="s">
        <v>2741</v>
      </c>
      <c r="E181" s="46">
        <v>9.17</v>
      </c>
      <c r="F181" s="3" t="s">
        <v>287</v>
      </c>
      <c r="G181" s="3" t="s">
        <v>287</v>
      </c>
    </row>
    <row r="182" spans="1:7" x14ac:dyDescent="0.35">
      <c r="A182" s="3" t="s">
        <v>1853</v>
      </c>
      <c r="B182" s="3" t="s">
        <v>87</v>
      </c>
      <c r="C182" s="3" t="s">
        <v>2719</v>
      </c>
      <c r="D182" s="3" t="s">
        <v>2741</v>
      </c>
      <c r="E182" s="46">
        <v>0.04</v>
      </c>
      <c r="F182" s="3" t="s">
        <v>287</v>
      </c>
      <c r="G182" s="3" t="s">
        <v>287</v>
      </c>
    </row>
    <row r="183" spans="1:7" x14ac:dyDescent="0.35">
      <c r="A183" s="3" t="s">
        <v>1853</v>
      </c>
      <c r="B183" s="3" t="s">
        <v>86</v>
      </c>
      <c r="C183" s="3" t="s">
        <v>2719</v>
      </c>
      <c r="D183" s="3" t="s">
        <v>2588</v>
      </c>
      <c r="E183" s="46">
        <v>49.4</v>
      </c>
      <c r="F183" s="3" t="s">
        <v>287</v>
      </c>
      <c r="G183" s="3" t="s">
        <v>287</v>
      </c>
    </row>
    <row r="184" spans="1:7" x14ac:dyDescent="0.35">
      <c r="A184" s="3" t="s">
        <v>1853</v>
      </c>
      <c r="B184" s="3" t="s">
        <v>1</v>
      </c>
      <c r="C184" s="3" t="s">
        <v>2719</v>
      </c>
      <c r="D184" s="3" t="s">
        <v>2588</v>
      </c>
      <c r="E184" s="46">
        <v>1.97</v>
      </c>
      <c r="F184" s="3" t="s">
        <v>266</v>
      </c>
      <c r="G184" s="3" t="s">
        <v>287</v>
      </c>
    </row>
    <row r="185" spans="1:7" x14ac:dyDescent="0.35">
      <c r="A185" s="3" t="s">
        <v>1854</v>
      </c>
      <c r="B185" s="3" t="s">
        <v>24</v>
      </c>
      <c r="C185" s="3" t="s">
        <v>39</v>
      </c>
      <c r="D185" s="3" t="s">
        <v>2741</v>
      </c>
      <c r="E185" s="46">
        <v>9.17</v>
      </c>
      <c r="F185" s="3" t="s">
        <v>287</v>
      </c>
      <c r="G185" s="3" t="s">
        <v>287</v>
      </c>
    </row>
    <row r="186" spans="1:7" x14ac:dyDescent="0.35">
      <c r="A186" s="3" t="s">
        <v>1854</v>
      </c>
      <c r="B186" s="3" t="s">
        <v>87</v>
      </c>
      <c r="C186" s="3" t="s">
        <v>39</v>
      </c>
      <c r="D186" s="3" t="s">
        <v>2741</v>
      </c>
      <c r="E186" s="46">
        <v>0.04</v>
      </c>
      <c r="F186" s="3" t="s">
        <v>287</v>
      </c>
      <c r="G186" s="3" t="s">
        <v>287</v>
      </c>
    </row>
    <row r="187" spans="1:7" x14ac:dyDescent="0.35">
      <c r="A187" s="3" t="s">
        <v>1854</v>
      </c>
      <c r="B187" s="3" t="s">
        <v>86</v>
      </c>
      <c r="C187" s="3" t="s">
        <v>39</v>
      </c>
      <c r="D187" s="3" t="s">
        <v>2588</v>
      </c>
      <c r="E187" s="46">
        <v>49.4</v>
      </c>
      <c r="F187" s="3" t="s">
        <v>287</v>
      </c>
      <c r="G187" s="3" t="s">
        <v>287</v>
      </c>
    </row>
    <row r="188" spans="1:7" x14ac:dyDescent="0.35">
      <c r="A188" s="3" t="s">
        <v>1854</v>
      </c>
      <c r="B188" s="3" t="s">
        <v>1</v>
      </c>
      <c r="C188" s="3" t="s">
        <v>39</v>
      </c>
      <c r="D188" s="3" t="s">
        <v>2588</v>
      </c>
      <c r="E188" s="46">
        <v>1.97</v>
      </c>
      <c r="F188" s="3" t="s">
        <v>266</v>
      </c>
      <c r="G188" s="3" t="s">
        <v>287</v>
      </c>
    </row>
    <row r="189" spans="1:7" x14ac:dyDescent="0.35">
      <c r="A189" s="3" t="s">
        <v>1855</v>
      </c>
      <c r="B189" s="3" t="s">
        <v>88</v>
      </c>
      <c r="C189" s="3" t="s">
        <v>4</v>
      </c>
      <c r="D189" s="3" t="s">
        <v>2587</v>
      </c>
      <c r="E189" s="46">
        <v>7.48</v>
      </c>
      <c r="F189" s="3" t="s">
        <v>287</v>
      </c>
      <c r="G189" s="3" t="s">
        <v>287</v>
      </c>
    </row>
    <row r="190" spans="1:7" x14ac:dyDescent="0.35">
      <c r="A190" s="3" t="s">
        <v>1855</v>
      </c>
      <c r="B190" s="3" t="s">
        <v>50</v>
      </c>
      <c r="C190" s="3" t="s">
        <v>6</v>
      </c>
      <c r="D190" s="3" t="s">
        <v>2741</v>
      </c>
      <c r="E190" s="46">
        <v>0.38</v>
      </c>
      <c r="F190" s="3" t="s">
        <v>287</v>
      </c>
      <c r="G190" s="3" t="s">
        <v>287</v>
      </c>
    </row>
    <row r="191" spans="1:7" x14ac:dyDescent="0.35">
      <c r="A191" s="3" t="s">
        <v>1855</v>
      </c>
      <c r="B191" s="3" t="s">
        <v>87</v>
      </c>
      <c r="C191" s="3" t="s">
        <v>4</v>
      </c>
      <c r="D191" s="3" t="s">
        <v>2741</v>
      </c>
      <c r="E191" s="46">
        <v>0.34</v>
      </c>
      <c r="F191" s="3" t="s">
        <v>287</v>
      </c>
      <c r="G191" s="3" t="s">
        <v>287</v>
      </c>
    </row>
    <row r="192" spans="1:7" x14ac:dyDescent="0.35">
      <c r="A192" s="3" t="s">
        <v>1855</v>
      </c>
      <c r="B192" s="3" t="s">
        <v>86</v>
      </c>
      <c r="C192" s="3" t="s">
        <v>4</v>
      </c>
      <c r="D192" s="3" t="s">
        <v>2588</v>
      </c>
      <c r="E192" s="46">
        <v>50.96</v>
      </c>
      <c r="F192" s="3" t="s">
        <v>287</v>
      </c>
      <c r="G192" s="3" t="s">
        <v>287</v>
      </c>
    </row>
    <row r="193" spans="1:7" x14ac:dyDescent="0.35">
      <c r="A193" s="3" t="s">
        <v>1855</v>
      </c>
      <c r="B193" s="3" t="s">
        <v>13</v>
      </c>
      <c r="C193" s="3" t="s">
        <v>4</v>
      </c>
      <c r="D193" s="3" t="s">
        <v>2588</v>
      </c>
      <c r="E193" s="46">
        <v>1.48</v>
      </c>
      <c r="F193" s="3" t="s">
        <v>266</v>
      </c>
      <c r="G193" s="3" t="s">
        <v>287</v>
      </c>
    </row>
    <row r="194" spans="1:7" x14ac:dyDescent="0.35">
      <c r="A194" s="3" t="s">
        <v>1869</v>
      </c>
      <c r="B194" s="3" t="s">
        <v>90</v>
      </c>
      <c r="C194" s="3" t="s">
        <v>2719</v>
      </c>
      <c r="D194" s="3" t="s">
        <v>2587</v>
      </c>
      <c r="E194" s="46">
        <v>106.64</v>
      </c>
      <c r="F194" s="3" t="s">
        <v>287</v>
      </c>
      <c r="G194" s="3" t="s">
        <v>287</v>
      </c>
    </row>
    <row r="195" spans="1:7" x14ac:dyDescent="0.35">
      <c r="A195" s="3" t="s">
        <v>1869</v>
      </c>
      <c r="B195" s="3" t="s">
        <v>89</v>
      </c>
      <c r="C195" s="3" t="s">
        <v>2719</v>
      </c>
      <c r="D195" s="3" t="s">
        <v>2741</v>
      </c>
      <c r="E195" s="46">
        <v>113.36</v>
      </c>
      <c r="F195" s="3" t="s">
        <v>287</v>
      </c>
      <c r="G195" s="3" t="s">
        <v>287</v>
      </c>
    </row>
    <row r="196" spans="1:7" x14ac:dyDescent="0.35">
      <c r="A196" s="3" t="s">
        <v>1869</v>
      </c>
      <c r="B196" s="3" t="s">
        <v>91</v>
      </c>
      <c r="C196" s="3" t="s">
        <v>2719</v>
      </c>
      <c r="D196" s="3" t="s">
        <v>2588</v>
      </c>
      <c r="E196" s="46">
        <v>24.09</v>
      </c>
      <c r="F196" s="3" t="s">
        <v>266</v>
      </c>
      <c r="G196" s="3" t="s">
        <v>287</v>
      </c>
    </row>
    <row r="197" spans="1:7" x14ac:dyDescent="0.35">
      <c r="A197" s="3" t="s">
        <v>1872</v>
      </c>
      <c r="B197" s="3" t="s">
        <v>18</v>
      </c>
      <c r="C197" s="3" t="s">
        <v>4</v>
      </c>
      <c r="D197" s="3" t="s">
        <v>2587</v>
      </c>
      <c r="E197" s="46">
        <v>32.770000000000003</v>
      </c>
      <c r="F197" s="3" t="s">
        <v>287</v>
      </c>
      <c r="G197" s="3" t="s">
        <v>287</v>
      </c>
    </row>
    <row r="198" spans="1:7" x14ac:dyDescent="0.35">
      <c r="A198" s="3" t="s">
        <v>1872</v>
      </c>
      <c r="B198" s="3" t="s">
        <v>20</v>
      </c>
      <c r="C198" s="3" t="s">
        <v>6</v>
      </c>
      <c r="D198" s="3" t="s">
        <v>2741</v>
      </c>
      <c r="E198" s="46">
        <v>0.46</v>
      </c>
      <c r="F198" s="3" t="s">
        <v>287</v>
      </c>
      <c r="G198" s="3" t="s">
        <v>287</v>
      </c>
    </row>
    <row r="199" spans="1:7" x14ac:dyDescent="0.35">
      <c r="A199" s="3" t="s">
        <v>1872</v>
      </c>
      <c r="B199" s="3" t="s">
        <v>13</v>
      </c>
      <c r="C199" s="3" t="s">
        <v>4</v>
      </c>
      <c r="D199" s="3" t="s">
        <v>2588</v>
      </c>
      <c r="E199" s="46">
        <v>0.08</v>
      </c>
      <c r="F199" s="3" t="s">
        <v>266</v>
      </c>
      <c r="G199" s="3" t="s">
        <v>287</v>
      </c>
    </row>
    <row r="200" spans="1:7" x14ac:dyDescent="0.35">
      <c r="A200" s="3" t="s">
        <v>1873</v>
      </c>
      <c r="B200" s="3" t="s">
        <v>18</v>
      </c>
      <c r="C200" s="3" t="s">
        <v>4</v>
      </c>
      <c r="D200" s="3" t="s">
        <v>2587</v>
      </c>
      <c r="E200" s="46">
        <v>78.02</v>
      </c>
      <c r="F200" s="3" t="s">
        <v>287</v>
      </c>
      <c r="G200" s="3" t="s">
        <v>287</v>
      </c>
    </row>
    <row r="201" spans="1:7" x14ac:dyDescent="0.35">
      <c r="A201" s="3" t="s">
        <v>1873</v>
      </c>
      <c r="B201" s="3" t="s">
        <v>20</v>
      </c>
      <c r="C201" s="3" t="s">
        <v>6</v>
      </c>
      <c r="D201" s="3" t="s">
        <v>2741</v>
      </c>
      <c r="E201" s="46">
        <v>10.73</v>
      </c>
      <c r="F201" s="3" t="s">
        <v>287</v>
      </c>
      <c r="G201" s="3" t="s">
        <v>287</v>
      </c>
    </row>
    <row r="202" spans="1:7" x14ac:dyDescent="0.35">
      <c r="A202" s="3" t="s">
        <v>1873</v>
      </c>
      <c r="B202" s="3" t="s">
        <v>13</v>
      </c>
      <c r="C202" s="3" t="s">
        <v>4</v>
      </c>
      <c r="D202" s="3" t="s">
        <v>2588</v>
      </c>
      <c r="E202" s="46">
        <v>0.21</v>
      </c>
      <c r="F202" s="3" t="s">
        <v>266</v>
      </c>
      <c r="G202" s="3" t="s">
        <v>287</v>
      </c>
    </row>
    <row r="203" spans="1:7" x14ac:dyDescent="0.35">
      <c r="A203" s="3" t="s">
        <v>1874</v>
      </c>
      <c r="B203" s="3" t="s">
        <v>92</v>
      </c>
      <c r="C203" s="3" t="s">
        <v>2719</v>
      </c>
      <c r="D203" s="3" t="s">
        <v>2587</v>
      </c>
      <c r="E203" s="46">
        <v>68.89</v>
      </c>
      <c r="F203" s="3" t="s">
        <v>287</v>
      </c>
      <c r="G203" s="3" t="s">
        <v>287</v>
      </c>
    </row>
    <row r="204" spans="1:7" x14ac:dyDescent="0.35">
      <c r="A204" s="3" t="s">
        <v>1874</v>
      </c>
      <c r="B204" s="3" t="s">
        <v>5</v>
      </c>
      <c r="C204" s="3" t="s">
        <v>2719</v>
      </c>
      <c r="D204" s="3" t="s">
        <v>2741</v>
      </c>
      <c r="E204" s="46">
        <v>0.9</v>
      </c>
      <c r="F204" s="3" t="s">
        <v>287</v>
      </c>
      <c r="G204" s="3" t="s">
        <v>287</v>
      </c>
    </row>
    <row r="205" spans="1:7" x14ac:dyDescent="0.35">
      <c r="A205" s="3" t="s">
        <v>1874</v>
      </c>
      <c r="B205" s="3" t="s">
        <v>13</v>
      </c>
      <c r="C205" s="3" t="s">
        <v>2719</v>
      </c>
      <c r="D205" s="3" t="s">
        <v>2588</v>
      </c>
      <c r="E205" s="46">
        <v>0.22</v>
      </c>
      <c r="F205" s="3" t="s">
        <v>266</v>
      </c>
      <c r="G205" s="3" t="s">
        <v>287</v>
      </c>
    </row>
    <row r="206" spans="1:7" x14ac:dyDescent="0.35">
      <c r="A206" s="3" t="s">
        <v>1875</v>
      </c>
      <c r="B206" s="3" t="s">
        <v>18</v>
      </c>
      <c r="C206" s="3" t="s">
        <v>4</v>
      </c>
      <c r="D206" s="3" t="s">
        <v>2587</v>
      </c>
      <c r="E206" s="46">
        <v>17.09</v>
      </c>
      <c r="F206" s="3" t="s">
        <v>287</v>
      </c>
      <c r="G206" s="3" t="s">
        <v>287</v>
      </c>
    </row>
    <row r="207" spans="1:7" x14ac:dyDescent="0.35">
      <c r="A207" s="3" t="s">
        <v>1875</v>
      </c>
      <c r="B207" s="3" t="s">
        <v>20</v>
      </c>
      <c r="C207" s="3" t="s">
        <v>6</v>
      </c>
      <c r="D207" s="3" t="s">
        <v>2741</v>
      </c>
      <c r="E207" s="46">
        <v>2.27</v>
      </c>
      <c r="F207" s="3" t="s">
        <v>287</v>
      </c>
      <c r="G207" s="3" t="s">
        <v>287</v>
      </c>
    </row>
    <row r="208" spans="1:7" x14ac:dyDescent="0.35">
      <c r="A208" s="3" t="s">
        <v>1875</v>
      </c>
      <c r="B208" s="3" t="s">
        <v>13</v>
      </c>
      <c r="C208" s="3" t="s">
        <v>4</v>
      </c>
      <c r="D208" s="3" t="s">
        <v>2588</v>
      </c>
      <c r="E208" s="46">
        <v>0.02</v>
      </c>
      <c r="F208" s="3" t="s">
        <v>266</v>
      </c>
      <c r="G208" s="3" t="s">
        <v>287</v>
      </c>
    </row>
    <row r="209" spans="1:7" x14ac:dyDescent="0.35">
      <c r="A209" s="3" t="s">
        <v>1876</v>
      </c>
      <c r="B209" s="3" t="s">
        <v>18</v>
      </c>
      <c r="C209" s="3" t="s">
        <v>4</v>
      </c>
      <c r="D209" s="3" t="s">
        <v>2587</v>
      </c>
      <c r="E209" s="46">
        <v>64.34</v>
      </c>
      <c r="F209" s="3" t="s">
        <v>287</v>
      </c>
      <c r="G209" s="3" t="s">
        <v>287</v>
      </c>
    </row>
    <row r="210" spans="1:7" x14ac:dyDescent="0.35">
      <c r="A210" s="3" t="s">
        <v>1876</v>
      </c>
      <c r="B210" s="3" t="s">
        <v>20</v>
      </c>
      <c r="C210" s="3" t="s">
        <v>6</v>
      </c>
      <c r="D210" s="3" t="s">
        <v>2741</v>
      </c>
      <c r="E210" s="46">
        <v>1.48</v>
      </c>
      <c r="F210" s="3" t="s">
        <v>287</v>
      </c>
      <c r="G210" s="3" t="s">
        <v>287</v>
      </c>
    </row>
    <row r="211" spans="1:7" x14ac:dyDescent="0.35">
      <c r="A211" s="3" t="s">
        <v>1876</v>
      </c>
      <c r="B211" s="3" t="s">
        <v>13</v>
      </c>
      <c r="C211" s="3" t="s">
        <v>4</v>
      </c>
      <c r="D211" s="3" t="s">
        <v>2588</v>
      </c>
      <c r="E211" s="46">
        <v>0.37</v>
      </c>
      <c r="F211" s="3" t="s">
        <v>266</v>
      </c>
      <c r="G211" s="3" t="s">
        <v>287</v>
      </c>
    </row>
    <row r="212" spans="1:7" x14ac:dyDescent="0.35">
      <c r="A212" s="3" t="s">
        <v>1877</v>
      </c>
      <c r="B212" s="3" t="s">
        <v>18</v>
      </c>
      <c r="C212" s="3" t="s">
        <v>4</v>
      </c>
      <c r="D212" s="3" t="s">
        <v>2587</v>
      </c>
      <c r="E212" s="46">
        <v>72.64</v>
      </c>
      <c r="F212" s="3" t="s">
        <v>287</v>
      </c>
      <c r="G212" s="3" t="s">
        <v>287</v>
      </c>
    </row>
    <row r="213" spans="1:7" x14ac:dyDescent="0.35">
      <c r="A213" s="3" t="s">
        <v>1877</v>
      </c>
      <c r="B213" s="3" t="s">
        <v>20</v>
      </c>
      <c r="C213" s="3" t="s">
        <v>6</v>
      </c>
      <c r="D213" s="3" t="s">
        <v>2741</v>
      </c>
      <c r="E213" s="46">
        <v>1.17</v>
      </c>
      <c r="F213" s="3" t="s">
        <v>287</v>
      </c>
      <c r="G213" s="3" t="s">
        <v>287</v>
      </c>
    </row>
    <row r="214" spans="1:7" x14ac:dyDescent="0.35">
      <c r="A214" s="3" t="s">
        <v>1877</v>
      </c>
      <c r="B214" s="3" t="s">
        <v>13</v>
      </c>
      <c r="C214" s="3" t="s">
        <v>4</v>
      </c>
      <c r="D214" s="3" t="s">
        <v>2588</v>
      </c>
      <c r="E214" s="46">
        <v>1.03</v>
      </c>
      <c r="F214" s="3" t="s">
        <v>266</v>
      </c>
      <c r="G214" s="3" t="s">
        <v>287</v>
      </c>
    </row>
    <row r="215" spans="1:7" x14ac:dyDescent="0.35">
      <c r="A215" s="3" t="s">
        <v>1878</v>
      </c>
      <c r="B215" s="3" t="s">
        <v>18</v>
      </c>
      <c r="C215" s="3" t="s">
        <v>4</v>
      </c>
      <c r="D215" s="3" t="s">
        <v>2587</v>
      </c>
      <c r="E215" s="46">
        <v>81.87</v>
      </c>
      <c r="F215" s="3" t="s">
        <v>287</v>
      </c>
      <c r="G215" s="3" t="s">
        <v>287</v>
      </c>
    </row>
    <row r="216" spans="1:7" x14ac:dyDescent="0.35">
      <c r="A216" s="3" t="s">
        <v>1878</v>
      </c>
      <c r="B216" s="3" t="s">
        <v>20</v>
      </c>
      <c r="C216" s="3" t="s">
        <v>6</v>
      </c>
      <c r="D216" s="3" t="s">
        <v>2741</v>
      </c>
      <c r="E216" s="46">
        <v>1.06</v>
      </c>
      <c r="F216" s="3" t="s">
        <v>287</v>
      </c>
      <c r="G216" s="3" t="s">
        <v>287</v>
      </c>
    </row>
    <row r="217" spans="1:7" x14ac:dyDescent="0.35">
      <c r="A217" s="3" t="s">
        <v>1878</v>
      </c>
      <c r="B217" s="3" t="s">
        <v>13</v>
      </c>
      <c r="C217" s="3" t="s">
        <v>4</v>
      </c>
      <c r="D217" s="3" t="s">
        <v>2588</v>
      </c>
      <c r="E217" s="46">
        <v>0.26</v>
      </c>
      <c r="F217" s="3" t="s">
        <v>266</v>
      </c>
      <c r="G217" s="3" t="s">
        <v>287</v>
      </c>
    </row>
    <row r="218" spans="1:7" x14ac:dyDescent="0.35">
      <c r="A218" s="3" t="s">
        <v>1879</v>
      </c>
      <c r="B218" s="3" t="s">
        <v>18</v>
      </c>
      <c r="C218" s="3" t="s">
        <v>4</v>
      </c>
      <c r="D218" s="3" t="s">
        <v>2587</v>
      </c>
      <c r="E218" s="46">
        <v>96.94</v>
      </c>
      <c r="F218" s="3" t="s">
        <v>287</v>
      </c>
      <c r="G218" s="3" t="s">
        <v>287</v>
      </c>
    </row>
    <row r="219" spans="1:7" x14ac:dyDescent="0.35">
      <c r="A219" s="3" t="s">
        <v>1879</v>
      </c>
      <c r="B219" s="3" t="s">
        <v>20</v>
      </c>
      <c r="C219" s="3" t="s">
        <v>6</v>
      </c>
      <c r="D219" s="3" t="s">
        <v>2741</v>
      </c>
      <c r="E219" s="46">
        <v>2.4</v>
      </c>
      <c r="F219" s="3" t="s">
        <v>287</v>
      </c>
      <c r="G219" s="3" t="s">
        <v>287</v>
      </c>
    </row>
    <row r="220" spans="1:7" x14ac:dyDescent="0.35">
      <c r="A220" s="3" t="s">
        <v>1879</v>
      </c>
      <c r="B220" s="3" t="s">
        <v>13</v>
      </c>
      <c r="C220" s="3" t="s">
        <v>4</v>
      </c>
      <c r="D220" s="3" t="s">
        <v>2588</v>
      </c>
      <c r="E220" s="46">
        <v>0.33</v>
      </c>
      <c r="F220" s="3" t="s">
        <v>266</v>
      </c>
      <c r="G220" s="3" t="s">
        <v>287</v>
      </c>
    </row>
    <row r="221" spans="1:7" x14ac:dyDescent="0.35">
      <c r="A221" s="3" t="s">
        <v>1880</v>
      </c>
      <c r="B221" s="3" t="s">
        <v>18</v>
      </c>
      <c r="C221" s="3" t="s">
        <v>4</v>
      </c>
      <c r="D221" s="3" t="s">
        <v>2587</v>
      </c>
      <c r="E221" s="46">
        <v>53.04</v>
      </c>
      <c r="F221" s="3" t="s">
        <v>287</v>
      </c>
      <c r="G221" s="3" t="s">
        <v>287</v>
      </c>
    </row>
    <row r="222" spans="1:7" x14ac:dyDescent="0.35">
      <c r="A222" s="3" t="s">
        <v>1880</v>
      </c>
      <c r="B222" s="3" t="s">
        <v>20</v>
      </c>
      <c r="C222" s="3" t="s">
        <v>6</v>
      </c>
      <c r="D222" s="3" t="s">
        <v>2741</v>
      </c>
      <c r="E222" s="46">
        <v>0.03</v>
      </c>
      <c r="F222" s="3" t="s">
        <v>287</v>
      </c>
      <c r="G222" s="3" t="s">
        <v>287</v>
      </c>
    </row>
    <row r="223" spans="1:7" x14ac:dyDescent="0.35">
      <c r="A223" s="3" t="s">
        <v>1880</v>
      </c>
      <c r="B223" s="3" t="s">
        <v>13</v>
      </c>
      <c r="C223" s="3" t="s">
        <v>4</v>
      </c>
      <c r="D223" s="3" t="s">
        <v>2588</v>
      </c>
      <c r="E223" s="46">
        <v>0.28999999999999998</v>
      </c>
      <c r="F223" s="3" t="s">
        <v>266</v>
      </c>
      <c r="G223" s="3" t="s">
        <v>287</v>
      </c>
    </row>
    <row r="224" spans="1:7" x14ac:dyDescent="0.35">
      <c r="A224" s="3" t="s">
        <v>1881</v>
      </c>
      <c r="B224" s="3" t="s">
        <v>18</v>
      </c>
      <c r="C224" s="3" t="s">
        <v>4</v>
      </c>
      <c r="D224" s="3" t="s">
        <v>2587</v>
      </c>
      <c r="E224" s="46">
        <v>16.11</v>
      </c>
      <c r="F224" s="3" t="s">
        <v>287</v>
      </c>
      <c r="G224" s="3" t="s">
        <v>287</v>
      </c>
    </row>
    <row r="225" spans="1:7" x14ac:dyDescent="0.35">
      <c r="A225" s="3" t="s">
        <v>1881</v>
      </c>
      <c r="B225" s="3" t="s">
        <v>20</v>
      </c>
      <c r="C225" s="3" t="s">
        <v>6</v>
      </c>
      <c r="D225" s="3" t="s">
        <v>2741</v>
      </c>
      <c r="E225" s="46">
        <v>7.0000000000000007E-2</v>
      </c>
      <c r="F225" s="3" t="s">
        <v>287</v>
      </c>
      <c r="G225" s="3" t="s">
        <v>287</v>
      </c>
    </row>
    <row r="226" spans="1:7" x14ac:dyDescent="0.35">
      <c r="A226" s="3" t="s">
        <v>1881</v>
      </c>
      <c r="B226" s="3" t="s">
        <v>13</v>
      </c>
      <c r="C226" s="3" t="s">
        <v>4</v>
      </c>
      <c r="D226" s="3" t="s">
        <v>2588</v>
      </c>
      <c r="E226" s="46">
        <v>0.03</v>
      </c>
      <c r="F226" s="3" t="s">
        <v>266</v>
      </c>
      <c r="G226" s="3" t="s">
        <v>287</v>
      </c>
    </row>
    <row r="227" spans="1:7" x14ac:dyDescent="0.35">
      <c r="A227" s="3" t="s">
        <v>1882</v>
      </c>
      <c r="B227" s="3" t="s">
        <v>18</v>
      </c>
      <c r="C227" s="3" t="s">
        <v>4</v>
      </c>
      <c r="D227" s="3" t="s">
        <v>2587</v>
      </c>
      <c r="E227" s="46">
        <v>57.34</v>
      </c>
      <c r="F227" s="3" t="s">
        <v>287</v>
      </c>
      <c r="G227" s="3" t="s">
        <v>287</v>
      </c>
    </row>
    <row r="228" spans="1:7" x14ac:dyDescent="0.35">
      <c r="A228" s="3" t="s">
        <v>1882</v>
      </c>
      <c r="B228" s="3" t="s">
        <v>20</v>
      </c>
      <c r="C228" s="3" t="s">
        <v>6</v>
      </c>
      <c r="D228" s="3" t="s">
        <v>2741</v>
      </c>
      <c r="E228" s="46">
        <v>11.67</v>
      </c>
      <c r="F228" s="3" t="s">
        <v>287</v>
      </c>
      <c r="G228" s="3" t="s">
        <v>287</v>
      </c>
    </row>
    <row r="229" spans="1:7" x14ac:dyDescent="0.35">
      <c r="A229" s="3" t="s">
        <v>1882</v>
      </c>
      <c r="B229" s="3" t="s">
        <v>13</v>
      </c>
      <c r="C229" s="3" t="s">
        <v>4</v>
      </c>
      <c r="D229" s="3" t="s">
        <v>2588</v>
      </c>
      <c r="E229" s="46">
        <v>0.11</v>
      </c>
      <c r="F229" s="3" t="s">
        <v>266</v>
      </c>
      <c r="G229" s="3" t="s">
        <v>287</v>
      </c>
    </row>
    <row r="230" spans="1:7" x14ac:dyDescent="0.35">
      <c r="A230" s="3" t="s">
        <v>1883</v>
      </c>
      <c r="B230" s="3" t="s">
        <v>18</v>
      </c>
      <c r="C230" s="3" t="s">
        <v>4</v>
      </c>
      <c r="D230" s="3" t="s">
        <v>2587</v>
      </c>
      <c r="E230" s="46">
        <v>21.66</v>
      </c>
      <c r="F230" s="3" t="s">
        <v>287</v>
      </c>
      <c r="G230" s="3" t="s">
        <v>287</v>
      </c>
    </row>
    <row r="231" spans="1:7" x14ac:dyDescent="0.35">
      <c r="A231" s="3" t="s">
        <v>1883</v>
      </c>
      <c r="B231" s="3" t="s">
        <v>20</v>
      </c>
      <c r="C231" s="3" t="s">
        <v>6</v>
      </c>
      <c r="D231" s="3" t="s">
        <v>2741</v>
      </c>
      <c r="E231" s="46">
        <v>2.2999999999999998</v>
      </c>
      <c r="F231" s="3" t="s">
        <v>287</v>
      </c>
      <c r="G231" s="3" t="s">
        <v>287</v>
      </c>
    </row>
    <row r="232" spans="1:7" x14ac:dyDescent="0.35">
      <c r="A232" s="3" t="s">
        <v>1883</v>
      </c>
      <c r="B232" s="3" t="s">
        <v>13</v>
      </c>
      <c r="C232" s="3" t="s">
        <v>4</v>
      </c>
      <c r="D232" s="3" t="s">
        <v>2588</v>
      </c>
      <c r="E232" s="46">
        <v>0.08</v>
      </c>
      <c r="F232" s="3" t="s">
        <v>266</v>
      </c>
      <c r="G232" s="3" t="s">
        <v>287</v>
      </c>
    </row>
    <row r="233" spans="1:7" x14ac:dyDescent="0.35">
      <c r="A233" s="3" t="s">
        <v>1884</v>
      </c>
      <c r="B233" s="3" t="s">
        <v>18</v>
      </c>
      <c r="C233" s="3" t="s">
        <v>4</v>
      </c>
      <c r="D233" s="3" t="s">
        <v>2587</v>
      </c>
      <c r="E233" s="46">
        <v>141.84</v>
      </c>
      <c r="F233" s="3" t="s">
        <v>287</v>
      </c>
      <c r="G233" s="3" t="s">
        <v>287</v>
      </c>
    </row>
    <row r="234" spans="1:7" x14ac:dyDescent="0.35">
      <c r="A234" s="3" t="s">
        <v>1884</v>
      </c>
      <c r="B234" s="3" t="s">
        <v>20</v>
      </c>
      <c r="C234" s="3" t="s">
        <v>6</v>
      </c>
      <c r="D234" s="3" t="s">
        <v>2741</v>
      </c>
      <c r="E234" s="46">
        <v>3.95</v>
      </c>
      <c r="F234" s="3" t="s">
        <v>287</v>
      </c>
      <c r="G234" s="3" t="s">
        <v>287</v>
      </c>
    </row>
    <row r="235" spans="1:7" x14ac:dyDescent="0.35">
      <c r="A235" s="3" t="s">
        <v>1884</v>
      </c>
      <c r="B235" s="3" t="s">
        <v>13</v>
      </c>
      <c r="C235" s="3" t="s">
        <v>4</v>
      </c>
      <c r="D235" s="3" t="s">
        <v>2588</v>
      </c>
      <c r="E235" s="46">
        <v>0.62</v>
      </c>
      <c r="F235" s="3" t="s">
        <v>266</v>
      </c>
      <c r="G235" s="3" t="s">
        <v>287</v>
      </c>
    </row>
    <row r="236" spans="1:7" x14ac:dyDescent="0.35">
      <c r="A236" s="3" t="s">
        <v>1885</v>
      </c>
      <c r="B236" s="3" t="s">
        <v>18</v>
      </c>
      <c r="C236" s="3" t="s">
        <v>4</v>
      </c>
      <c r="D236" s="3" t="s">
        <v>2587</v>
      </c>
      <c r="E236" s="46">
        <v>59.2</v>
      </c>
      <c r="F236" s="3" t="s">
        <v>287</v>
      </c>
      <c r="G236" s="3" t="s">
        <v>287</v>
      </c>
    </row>
    <row r="237" spans="1:7" x14ac:dyDescent="0.35">
      <c r="A237" s="3" t="s">
        <v>1885</v>
      </c>
      <c r="B237" s="3" t="s">
        <v>20</v>
      </c>
      <c r="C237" s="3" t="s">
        <v>6</v>
      </c>
      <c r="D237" s="3" t="s">
        <v>2741</v>
      </c>
      <c r="E237" s="46">
        <v>6.63</v>
      </c>
      <c r="F237" s="3" t="s">
        <v>287</v>
      </c>
      <c r="G237" s="3" t="s">
        <v>287</v>
      </c>
    </row>
    <row r="238" spans="1:7" x14ac:dyDescent="0.35">
      <c r="A238" s="3" t="s">
        <v>1885</v>
      </c>
      <c r="B238" s="3" t="s">
        <v>13</v>
      </c>
      <c r="C238" s="3" t="s">
        <v>4</v>
      </c>
      <c r="D238" s="3" t="s">
        <v>2588</v>
      </c>
      <c r="E238" s="46">
        <v>0.33</v>
      </c>
      <c r="F238" s="3" t="s">
        <v>266</v>
      </c>
      <c r="G238" s="3" t="s">
        <v>287</v>
      </c>
    </row>
    <row r="239" spans="1:7" x14ac:dyDescent="0.35">
      <c r="A239" s="3" t="s">
        <v>1886</v>
      </c>
      <c r="B239" s="3" t="s">
        <v>92</v>
      </c>
      <c r="C239" s="3" t="s">
        <v>2719</v>
      </c>
      <c r="D239" s="3" t="s">
        <v>2587</v>
      </c>
      <c r="E239" s="46">
        <v>181.41300000000001</v>
      </c>
      <c r="F239" s="3" t="s">
        <v>287</v>
      </c>
      <c r="G239" s="3" t="s">
        <v>287</v>
      </c>
    </row>
    <row r="240" spans="1:7" x14ac:dyDescent="0.35">
      <c r="A240" s="3" t="s">
        <v>1886</v>
      </c>
      <c r="B240" s="3" t="s">
        <v>5</v>
      </c>
      <c r="C240" s="3" t="s">
        <v>2719</v>
      </c>
      <c r="D240" s="3" t="s">
        <v>2741</v>
      </c>
      <c r="E240" s="46">
        <v>0.94699999999999995</v>
      </c>
      <c r="F240" s="3" t="s">
        <v>287</v>
      </c>
      <c r="G240" s="3" t="s">
        <v>287</v>
      </c>
    </row>
    <row r="241" spans="1:7" x14ac:dyDescent="0.35">
      <c r="A241" s="3" t="s">
        <v>1886</v>
      </c>
      <c r="B241" s="3" t="s">
        <v>13</v>
      </c>
      <c r="C241" s="3" t="s">
        <v>2719</v>
      </c>
      <c r="D241" s="3" t="s">
        <v>2588</v>
      </c>
      <c r="E241" s="46">
        <v>0.56799999999999995</v>
      </c>
      <c r="F241" s="3" t="s">
        <v>266</v>
      </c>
      <c r="G241" s="3" t="s">
        <v>287</v>
      </c>
    </row>
    <row r="242" spans="1:7" x14ac:dyDescent="0.35">
      <c r="A242" s="3" t="s">
        <v>1887</v>
      </c>
      <c r="B242" s="3" t="s">
        <v>92</v>
      </c>
      <c r="C242" s="3" t="s">
        <v>2719</v>
      </c>
      <c r="D242" s="3" t="s">
        <v>2587</v>
      </c>
      <c r="E242" s="46">
        <v>12.968999999999999</v>
      </c>
      <c r="F242" s="3" t="s">
        <v>287</v>
      </c>
      <c r="G242" s="3" t="s">
        <v>287</v>
      </c>
    </row>
    <row r="243" spans="1:7" x14ac:dyDescent="0.35">
      <c r="A243" s="3" t="s">
        <v>1887</v>
      </c>
      <c r="B243" s="3" t="s">
        <v>5</v>
      </c>
      <c r="C243" s="3" t="s">
        <v>2719</v>
      </c>
      <c r="D243" s="3" t="s">
        <v>2741</v>
      </c>
      <c r="E243" s="46">
        <v>5.7789999999999999</v>
      </c>
      <c r="F243" s="3" t="s">
        <v>287</v>
      </c>
      <c r="G243" s="3" t="s">
        <v>287</v>
      </c>
    </row>
    <row r="244" spans="1:7" x14ac:dyDescent="0.35">
      <c r="A244" s="3" t="s">
        <v>1887</v>
      </c>
      <c r="B244" s="3" t="s">
        <v>13</v>
      </c>
      <c r="C244" s="3" t="s">
        <v>2719</v>
      </c>
      <c r="D244" s="3" t="s">
        <v>2588</v>
      </c>
      <c r="E244" s="46">
        <v>8.0000000000000002E-3</v>
      </c>
      <c r="F244" s="3" t="s">
        <v>266</v>
      </c>
      <c r="G244" s="3" t="s">
        <v>287</v>
      </c>
    </row>
    <row r="245" spans="1:7" x14ac:dyDescent="0.35">
      <c r="A245" s="3" t="s">
        <v>1888</v>
      </c>
      <c r="B245" s="3" t="s">
        <v>92</v>
      </c>
      <c r="C245" s="3" t="s">
        <v>2719</v>
      </c>
      <c r="D245" s="3" t="s">
        <v>2587</v>
      </c>
      <c r="E245" s="46">
        <v>25.116</v>
      </c>
      <c r="F245" s="3" t="s">
        <v>287</v>
      </c>
      <c r="G245" s="3" t="s">
        <v>287</v>
      </c>
    </row>
    <row r="246" spans="1:7" x14ac:dyDescent="0.35">
      <c r="A246" s="3" t="s">
        <v>1888</v>
      </c>
      <c r="B246" s="3" t="s">
        <v>5</v>
      </c>
      <c r="C246" s="3" t="s">
        <v>2719</v>
      </c>
      <c r="D246" s="3" t="s">
        <v>2741</v>
      </c>
      <c r="E246" s="46">
        <v>0.34</v>
      </c>
      <c r="F246" s="3" t="s">
        <v>287</v>
      </c>
      <c r="G246" s="3" t="s">
        <v>287</v>
      </c>
    </row>
    <row r="247" spans="1:7" x14ac:dyDescent="0.35">
      <c r="A247" s="3" t="s">
        <v>1888</v>
      </c>
      <c r="B247" s="3" t="s">
        <v>13</v>
      </c>
      <c r="C247" s="3" t="s">
        <v>2719</v>
      </c>
      <c r="D247" s="3" t="s">
        <v>2588</v>
      </c>
      <c r="E247" s="46">
        <v>6.0999999999999999E-2</v>
      </c>
      <c r="F247" s="3" t="s">
        <v>266</v>
      </c>
      <c r="G247" s="3" t="s">
        <v>287</v>
      </c>
    </row>
    <row r="248" spans="1:7" x14ac:dyDescent="0.35">
      <c r="A248" s="3" t="s">
        <v>1889</v>
      </c>
      <c r="B248" s="3" t="s">
        <v>92</v>
      </c>
      <c r="C248" s="3" t="s">
        <v>2719</v>
      </c>
      <c r="D248" s="3" t="s">
        <v>2587</v>
      </c>
      <c r="E248" s="46">
        <v>19.940999999999999</v>
      </c>
      <c r="F248" s="3" t="s">
        <v>287</v>
      </c>
      <c r="G248" s="3" t="s">
        <v>287</v>
      </c>
    </row>
    <row r="249" spans="1:7" x14ac:dyDescent="0.35">
      <c r="A249" s="3" t="s">
        <v>1889</v>
      </c>
      <c r="B249" s="3" t="s">
        <v>5</v>
      </c>
      <c r="C249" s="3" t="s">
        <v>2719</v>
      </c>
      <c r="D249" s="3" t="s">
        <v>2741</v>
      </c>
      <c r="E249" s="46">
        <v>0.94399999999999995</v>
      </c>
      <c r="F249" s="3" t="s">
        <v>287</v>
      </c>
      <c r="G249" s="3" t="s">
        <v>287</v>
      </c>
    </row>
    <row r="250" spans="1:7" x14ac:dyDescent="0.35">
      <c r="A250" s="3" t="s">
        <v>1889</v>
      </c>
      <c r="B250" s="3" t="s">
        <v>13</v>
      </c>
      <c r="C250" s="3" t="s">
        <v>2719</v>
      </c>
      <c r="D250" s="3" t="s">
        <v>2588</v>
      </c>
      <c r="E250" s="46">
        <v>2E-3</v>
      </c>
      <c r="F250" s="3" t="s">
        <v>266</v>
      </c>
      <c r="G250" s="3" t="s">
        <v>287</v>
      </c>
    </row>
    <row r="251" spans="1:7" x14ac:dyDescent="0.35">
      <c r="A251" s="3" t="s">
        <v>1890</v>
      </c>
      <c r="B251" s="3" t="s">
        <v>18</v>
      </c>
      <c r="C251" s="3" t="s">
        <v>4</v>
      </c>
      <c r="D251" s="3" t="s">
        <v>2587</v>
      </c>
      <c r="E251" s="46">
        <v>101.83</v>
      </c>
      <c r="F251" s="3" t="s">
        <v>287</v>
      </c>
      <c r="G251" s="3" t="s">
        <v>287</v>
      </c>
    </row>
    <row r="252" spans="1:7" x14ac:dyDescent="0.35">
      <c r="A252" s="3" t="s">
        <v>1890</v>
      </c>
      <c r="B252" s="3" t="s">
        <v>20</v>
      </c>
      <c r="C252" s="3" t="s">
        <v>6</v>
      </c>
      <c r="D252" s="3" t="s">
        <v>2741</v>
      </c>
      <c r="E252" s="46">
        <v>3.18</v>
      </c>
      <c r="F252" s="3" t="s">
        <v>287</v>
      </c>
      <c r="G252" s="3" t="s">
        <v>287</v>
      </c>
    </row>
    <row r="253" spans="1:7" x14ac:dyDescent="0.35">
      <c r="A253" s="3" t="s">
        <v>1890</v>
      </c>
      <c r="B253" s="3" t="s">
        <v>13</v>
      </c>
      <c r="C253" s="3" t="s">
        <v>4</v>
      </c>
      <c r="D253" s="3" t="s">
        <v>2588</v>
      </c>
      <c r="E253" s="46">
        <v>0.55000000000000004</v>
      </c>
      <c r="F253" s="3" t="s">
        <v>266</v>
      </c>
      <c r="G253" s="3" t="s">
        <v>287</v>
      </c>
    </row>
    <row r="254" spans="1:7" x14ac:dyDescent="0.35">
      <c r="A254" s="3" t="s">
        <v>1891</v>
      </c>
      <c r="B254" s="3" t="s">
        <v>18</v>
      </c>
      <c r="C254" s="3" t="s">
        <v>6</v>
      </c>
      <c r="D254" s="3" t="s">
        <v>2587</v>
      </c>
      <c r="E254" s="46">
        <v>169.04</v>
      </c>
      <c r="F254" s="3" t="s">
        <v>287</v>
      </c>
      <c r="G254" s="3" t="s">
        <v>287</v>
      </c>
    </row>
    <row r="255" spans="1:7" x14ac:dyDescent="0.35">
      <c r="A255" s="3" t="s">
        <v>1891</v>
      </c>
      <c r="B255" s="3" t="s">
        <v>20</v>
      </c>
      <c r="C255" s="3" t="s">
        <v>6</v>
      </c>
      <c r="D255" s="3" t="s">
        <v>2741</v>
      </c>
      <c r="E255" s="46">
        <v>2.99</v>
      </c>
      <c r="F255" s="3" t="s">
        <v>287</v>
      </c>
      <c r="G255" s="3" t="s">
        <v>287</v>
      </c>
    </row>
    <row r="256" spans="1:7" x14ac:dyDescent="0.35">
      <c r="A256" s="3" t="s">
        <v>1891</v>
      </c>
      <c r="B256" s="3" t="s">
        <v>13</v>
      </c>
      <c r="C256" s="3" t="s">
        <v>4</v>
      </c>
      <c r="D256" s="3" t="s">
        <v>2588</v>
      </c>
      <c r="E256" s="46">
        <v>2.4300000000000002</v>
      </c>
      <c r="F256" s="3" t="s">
        <v>266</v>
      </c>
      <c r="G256" s="3" t="s">
        <v>287</v>
      </c>
    </row>
    <row r="257" spans="1:7" x14ac:dyDescent="0.35">
      <c r="A257" s="3" t="s">
        <v>1892</v>
      </c>
      <c r="B257" s="3" t="s">
        <v>18</v>
      </c>
      <c r="C257" s="3" t="s">
        <v>4</v>
      </c>
      <c r="D257" s="3" t="s">
        <v>2587</v>
      </c>
      <c r="E257" s="46">
        <v>25</v>
      </c>
      <c r="F257" s="3" t="s">
        <v>287</v>
      </c>
      <c r="G257" s="3" t="s">
        <v>287</v>
      </c>
    </row>
    <row r="258" spans="1:7" x14ac:dyDescent="0.35">
      <c r="A258" s="3" t="s">
        <v>1892</v>
      </c>
      <c r="B258" s="3" t="s">
        <v>20</v>
      </c>
      <c r="C258" s="3" t="s">
        <v>6</v>
      </c>
      <c r="D258" s="3" t="s">
        <v>2741</v>
      </c>
      <c r="E258" s="46">
        <v>0.67</v>
      </c>
      <c r="F258" s="3" t="s">
        <v>287</v>
      </c>
      <c r="G258" s="3" t="s">
        <v>287</v>
      </c>
    </row>
    <row r="259" spans="1:7" x14ac:dyDescent="0.35">
      <c r="A259" s="3" t="s">
        <v>1892</v>
      </c>
      <c r="B259" s="3" t="s">
        <v>13</v>
      </c>
      <c r="C259" s="3" t="s">
        <v>4</v>
      </c>
      <c r="D259" s="3" t="s">
        <v>2588</v>
      </c>
      <c r="E259" s="46">
        <v>0.05</v>
      </c>
      <c r="F259" s="3" t="s">
        <v>266</v>
      </c>
      <c r="G259" s="3" t="s">
        <v>287</v>
      </c>
    </row>
    <row r="260" spans="1:7" x14ac:dyDescent="0.35">
      <c r="A260" s="3" t="s">
        <v>1893</v>
      </c>
      <c r="B260" s="3" t="s">
        <v>18</v>
      </c>
      <c r="C260" s="3" t="s">
        <v>4</v>
      </c>
      <c r="D260" s="3" t="s">
        <v>2587</v>
      </c>
      <c r="E260" s="46">
        <v>5.54</v>
      </c>
      <c r="F260" s="3" t="s">
        <v>287</v>
      </c>
      <c r="G260" s="3" t="s">
        <v>287</v>
      </c>
    </row>
    <row r="261" spans="1:7" x14ac:dyDescent="0.35">
      <c r="A261" s="3" t="s">
        <v>1893</v>
      </c>
      <c r="B261" s="3" t="s">
        <v>20</v>
      </c>
      <c r="C261" s="3" t="s">
        <v>6</v>
      </c>
      <c r="D261" s="3" t="s">
        <v>2741</v>
      </c>
      <c r="E261" s="46">
        <v>0.54</v>
      </c>
      <c r="F261" s="3" t="s">
        <v>287</v>
      </c>
      <c r="G261" s="3" t="s">
        <v>287</v>
      </c>
    </row>
    <row r="262" spans="1:7" x14ac:dyDescent="0.35">
      <c r="A262" s="3" t="s">
        <v>1893</v>
      </c>
      <c r="B262" s="3" t="s">
        <v>13</v>
      </c>
      <c r="C262" s="3" t="s">
        <v>4</v>
      </c>
      <c r="D262" s="3" t="s">
        <v>2588</v>
      </c>
      <c r="E262" s="46">
        <v>0.05</v>
      </c>
      <c r="F262" s="3" t="s">
        <v>266</v>
      </c>
      <c r="G262" s="3" t="s">
        <v>287</v>
      </c>
    </row>
    <row r="263" spans="1:7" x14ac:dyDescent="0.35">
      <c r="A263" s="3" t="s">
        <v>1894</v>
      </c>
      <c r="B263" s="3" t="s">
        <v>93</v>
      </c>
      <c r="C263" s="3" t="s">
        <v>2719</v>
      </c>
      <c r="D263" s="3" t="s">
        <v>2741</v>
      </c>
      <c r="E263" s="46">
        <v>31.8</v>
      </c>
      <c r="F263" s="3" t="s">
        <v>287</v>
      </c>
      <c r="G263" s="3" t="s">
        <v>287</v>
      </c>
    </row>
    <row r="264" spans="1:7" x14ac:dyDescent="0.35">
      <c r="A264" s="3" t="s">
        <v>1894</v>
      </c>
      <c r="B264" s="3" t="s">
        <v>94</v>
      </c>
      <c r="C264" s="3" t="s">
        <v>2719</v>
      </c>
      <c r="D264" s="3" t="s">
        <v>2588</v>
      </c>
      <c r="E264" s="46">
        <v>16.3</v>
      </c>
      <c r="F264" s="3" t="s">
        <v>287</v>
      </c>
      <c r="G264" s="3" t="s">
        <v>287</v>
      </c>
    </row>
    <row r="265" spans="1:7" x14ac:dyDescent="0.35">
      <c r="A265" s="3" t="s">
        <v>1894</v>
      </c>
      <c r="B265" s="3" t="s">
        <v>95</v>
      </c>
      <c r="C265" s="3" t="s">
        <v>2719</v>
      </c>
      <c r="D265" s="3" t="s">
        <v>2588</v>
      </c>
      <c r="E265" s="46">
        <v>1.92</v>
      </c>
      <c r="F265" s="3" t="s">
        <v>287</v>
      </c>
      <c r="G265" s="3" t="s">
        <v>287</v>
      </c>
    </row>
    <row r="266" spans="1:7" x14ac:dyDescent="0.35">
      <c r="A266" s="3" t="s">
        <v>1894</v>
      </c>
      <c r="B266" s="3" t="s">
        <v>1</v>
      </c>
      <c r="C266" s="3" t="s">
        <v>2719</v>
      </c>
      <c r="D266" s="3" t="s">
        <v>2588</v>
      </c>
      <c r="E266" s="46">
        <v>1.37</v>
      </c>
      <c r="F266" s="3" t="s">
        <v>266</v>
      </c>
      <c r="G266" s="3" t="s">
        <v>287</v>
      </c>
    </row>
    <row r="267" spans="1:7" x14ac:dyDescent="0.35">
      <c r="A267" s="3" t="s">
        <v>1894</v>
      </c>
      <c r="B267" s="3" t="s">
        <v>30</v>
      </c>
      <c r="C267" s="3" t="s">
        <v>2719</v>
      </c>
      <c r="D267" s="3" t="s">
        <v>2588</v>
      </c>
      <c r="E267" s="46">
        <v>0.71099999999999997</v>
      </c>
      <c r="F267" s="3" t="s">
        <v>287</v>
      </c>
      <c r="G267" s="3" t="s">
        <v>266</v>
      </c>
    </row>
    <row r="268" spans="1:7" x14ac:dyDescent="0.35">
      <c r="A268" s="3" t="s">
        <v>1895</v>
      </c>
      <c r="B268" s="3" t="s">
        <v>5</v>
      </c>
      <c r="C268" s="3" t="s">
        <v>4</v>
      </c>
      <c r="D268" s="3" t="s">
        <v>2741</v>
      </c>
      <c r="E268" s="46">
        <v>36.4</v>
      </c>
      <c r="F268" s="3" t="s">
        <v>287</v>
      </c>
      <c r="G268" s="3" t="s">
        <v>287</v>
      </c>
    </row>
    <row r="269" spans="1:7" x14ac:dyDescent="0.35">
      <c r="A269" s="3" t="s">
        <v>1895</v>
      </c>
      <c r="B269" s="3" t="s">
        <v>9</v>
      </c>
      <c r="C269" s="3" t="s">
        <v>4</v>
      </c>
      <c r="D269" s="3" t="s">
        <v>2588</v>
      </c>
      <c r="E269" s="46">
        <v>19.399999999999999</v>
      </c>
      <c r="F269" s="3" t="s">
        <v>287</v>
      </c>
      <c r="G269" s="3" t="s">
        <v>287</v>
      </c>
    </row>
    <row r="270" spans="1:7" x14ac:dyDescent="0.35">
      <c r="A270" s="3" t="s">
        <v>1895</v>
      </c>
      <c r="B270" s="3" t="s">
        <v>12</v>
      </c>
      <c r="C270" s="3" t="s">
        <v>4</v>
      </c>
      <c r="D270" s="3" t="s">
        <v>2588</v>
      </c>
      <c r="E270" s="46">
        <v>0.95099999999999996</v>
      </c>
      <c r="F270" s="3" t="s">
        <v>287</v>
      </c>
      <c r="G270" s="3" t="s">
        <v>287</v>
      </c>
    </row>
    <row r="271" spans="1:7" x14ac:dyDescent="0.35">
      <c r="A271" s="3" t="s">
        <v>1895</v>
      </c>
      <c r="B271" s="3" t="s">
        <v>13</v>
      </c>
      <c r="C271" s="3" t="s">
        <v>4</v>
      </c>
      <c r="D271" s="3" t="s">
        <v>2588</v>
      </c>
      <c r="E271" s="46">
        <v>0.62</v>
      </c>
      <c r="F271" s="3" t="s">
        <v>266</v>
      </c>
      <c r="G271" s="3" t="s">
        <v>287</v>
      </c>
    </row>
    <row r="272" spans="1:7" x14ac:dyDescent="0.35">
      <c r="A272" s="3" t="s">
        <v>1895</v>
      </c>
      <c r="B272" s="3" t="s">
        <v>14</v>
      </c>
      <c r="C272" s="3" t="s">
        <v>4</v>
      </c>
      <c r="D272" s="3" t="s">
        <v>2588</v>
      </c>
      <c r="E272" s="46">
        <v>0.30099999999999999</v>
      </c>
      <c r="F272" s="3" t="s">
        <v>287</v>
      </c>
      <c r="G272" s="3" t="s">
        <v>266</v>
      </c>
    </row>
    <row r="273" spans="1:7" x14ac:dyDescent="0.35">
      <c r="A273" s="3" t="s">
        <v>1895</v>
      </c>
      <c r="B273" s="3" t="s">
        <v>15</v>
      </c>
      <c r="C273" s="3" t="s">
        <v>4</v>
      </c>
      <c r="D273" s="3" t="s">
        <v>2588</v>
      </c>
      <c r="E273" s="46">
        <v>-0.48099999999999998</v>
      </c>
      <c r="F273" s="3" t="s">
        <v>287</v>
      </c>
      <c r="G273" s="3" t="s">
        <v>266</v>
      </c>
    </row>
    <row r="274" spans="1:7" x14ac:dyDescent="0.35">
      <c r="A274" s="3" t="s">
        <v>1896</v>
      </c>
      <c r="B274" s="3" t="s">
        <v>5</v>
      </c>
      <c r="C274" s="3" t="s">
        <v>4</v>
      </c>
      <c r="D274" s="3" t="s">
        <v>2741</v>
      </c>
      <c r="E274" s="46">
        <v>41.3</v>
      </c>
      <c r="F274" s="3" t="s">
        <v>287</v>
      </c>
      <c r="G274" s="3" t="s">
        <v>287</v>
      </c>
    </row>
    <row r="275" spans="1:7" x14ac:dyDescent="0.35">
      <c r="A275" s="3" t="s">
        <v>1896</v>
      </c>
      <c r="B275" s="3" t="s">
        <v>9</v>
      </c>
      <c r="C275" s="3" t="s">
        <v>4</v>
      </c>
      <c r="D275" s="3" t="s">
        <v>2588</v>
      </c>
      <c r="E275" s="46">
        <v>23.1</v>
      </c>
      <c r="F275" s="3" t="s">
        <v>287</v>
      </c>
      <c r="G275" s="3" t="s">
        <v>287</v>
      </c>
    </row>
    <row r="276" spans="1:7" x14ac:dyDescent="0.35">
      <c r="A276" s="3" t="s">
        <v>1896</v>
      </c>
      <c r="B276" s="3" t="s">
        <v>1</v>
      </c>
      <c r="C276" s="3" t="s">
        <v>4</v>
      </c>
      <c r="D276" s="3" t="s">
        <v>2588</v>
      </c>
      <c r="E276" s="46">
        <v>2.12</v>
      </c>
      <c r="F276" s="3" t="s">
        <v>266</v>
      </c>
      <c r="G276" s="3" t="s">
        <v>287</v>
      </c>
    </row>
    <row r="277" spans="1:7" x14ac:dyDescent="0.35">
      <c r="A277" s="3" t="s">
        <v>1896</v>
      </c>
      <c r="B277" s="3" t="s">
        <v>12</v>
      </c>
      <c r="C277" s="3" t="s">
        <v>4</v>
      </c>
      <c r="D277" s="3" t="s">
        <v>2588</v>
      </c>
      <c r="E277" s="46">
        <v>1.71</v>
      </c>
      <c r="F277" s="3" t="s">
        <v>287</v>
      </c>
      <c r="G277" s="3" t="s">
        <v>287</v>
      </c>
    </row>
    <row r="278" spans="1:7" x14ac:dyDescent="0.35">
      <c r="A278" s="3" t="s">
        <v>1896</v>
      </c>
      <c r="B278" s="3" t="s">
        <v>10</v>
      </c>
      <c r="C278" s="3" t="s">
        <v>4</v>
      </c>
      <c r="D278" s="3" t="s">
        <v>2588</v>
      </c>
      <c r="E278" s="46">
        <v>0.13200000000000001</v>
      </c>
      <c r="F278" s="3" t="s">
        <v>287</v>
      </c>
      <c r="G278" s="3" t="s">
        <v>266</v>
      </c>
    </row>
    <row r="279" spans="1:7" x14ac:dyDescent="0.35">
      <c r="A279" s="3" t="s">
        <v>1896</v>
      </c>
      <c r="B279" s="3" t="s">
        <v>16</v>
      </c>
      <c r="C279" s="3" t="s">
        <v>4</v>
      </c>
      <c r="D279" s="3" t="s">
        <v>2588</v>
      </c>
      <c r="E279" s="46">
        <v>-3.23</v>
      </c>
      <c r="F279" s="3" t="s">
        <v>287</v>
      </c>
      <c r="G279" s="3" t="s">
        <v>266</v>
      </c>
    </row>
    <row r="280" spans="1:7" x14ac:dyDescent="0.35">
      <c r="A280" s="3" t="s">
        <v>1897</v>
      </c>
      <c r="B280" s="3" t="s">
        <v>5</v>
      </c>
      <c r="C280" s="3" t="s">
        <v>4</v>
      </c>
      <c r="D280" s="3" t="s">
        <v>2741</v>
      </c>
      <c r="E280" s="46">
        <v>41.3</v>
      </c>
      <c r="F280" s="3" t="s">
        <v>287</v>
      </c>
      <c r="G280" s="3" t="s">
        <v>287</v>
      </c>
    </row>
    <row r="281" spans="1:7" x14ac:dyDescent="0.35">
      <c r="A281" s="3" t="s">
        <v>1897</v>
      </c>
      <c r="B281" s="3" t="s">
        <v>9</v>
      </c>
      <c r="C281" s="3" t="s">
        <v>4</v>
      </c>
      <c r="D281" s="3" t="s">
        <v>2588</v>
      </c>
      <c r="E281" s="46">
        <v>23.1</v>
      </c>
      <c r="F281" s="3" t="s">
        <v>287</v>
      </c>
      <c r="G281" s="3" t="s">
        <v>287</v>
      </c>
    </row>
    <row r="282" spans="1:7" x14ac:dyDescent="0.35">
      <c r="A282" s="3" t="s">
        <v>1897</v>
      </c>
      <c r="B282" s="3" t="s">
        <v>1</v>
      </c>
      <c r="C282" s="3" t="s">
        <v>4</v>
      </c>
      <c r="D282" s="3" t="s">
        <v>2588</v>
      </c>
      <c r="E282" s="46">
        <v>2.12</v>
      </c>
      <c r="F282" s="3" t="s">
        <v>266</v>
      </c>
      <c r="G282" s="3" t="s">
        <v>287</v>
      </c>
    </row>
    <row r="283" spans="1:7" x14ac:dyDescent="0.35">
      <c r="A283" s="3" t="s">
        <v>1897</v>
      </c>
      <c r="B283" s="3" t="s">
        <v>12</v>
      </c>
      <c r="C283" s="3" t="s">
        <v>4</v>
      </c>
      <c r="D283" s="3" t="s">
        <v>2588</v>
      </c>
      <c r="E283" s="46">
        <v>1.71</v>
      </c>
      <c r="F283" s="3" t="s">
        <v>287</v>
      </c>
      <c r="G283" s="3" t="s">
        <v>287</v>
      </c>
    </row>
    <row r="284" spans="1:7" x14ac:dyDescent="0.35">
      <c r="A284" s="3" t="s">
        <v>1897</v>
      </c>
      <c r="B284" s="3" t="s">
        <v>10</v>
      </c>
      <c r="C284" s="3" t="s">
        <v>4</v>
      </c>
      <c r="D284" s="3" t="s">
        <v>2588</v>
      </c>
      <c r="E284" s="46">
        <v>0.13200000000000001</v>
      </c>
      <c r="F284" s="3" t="s">
        <v>287</v>
      </c>
      <c r="G284" s="3" t="s">
        <v>266</v>
      </c>
    </row>
    <row r="285" spans="1:7" x14ac:dyDescent="0.35">
      <c r="A285" s="3" t="s">
        <v>1897</v>
      </c>
      <c r="B285" s="3" t="s">
        <v>16</v>
      </c>
      <c r="C285" s="3" t="s">
        <v>4</v>
      </c>
      <c r="D285" s="3" t="s">
        <v>2588</v>
      </c>
      <c r="E285" s="46">
        <v>-3.23</v>
      </c>
      <c r="F285" s="3" t="s">
        <v>287</v>
      </c>
      <c r="G285" s="3" t="s">
        <v>266</v>
      </c>
    </row>
    <row r="286" spans="1:7" x14ac:dyDescent="0.35">
      <c r="A286" s="3" t="s">
        <v>1898</v>
      </c>
      <c r="B286" s="3" t="s">
        <v>5</v>
      </c>
      <c r="C286" s="3" t="s">
        <v>4</v>
      </c>
      <c r="D286" s="3" t="s">
        <v>2741</v>
      </c>
      <c r="E286" s="46">
        <v>40.299999999999997</v>
      </c>
      <c r="F286" s="3" t="s">
        <v>287</v>
      </c>
      <c r="G286" s="3" t="s">
        <v>287</v>
      </c>
    </row>
    <row r="287" spans="1:7" x14ac:dyDescent="0.35">
      <c r="A287" s="3" t="s">
        <v>1898</v>
      </c>
      <c r="B287" s="3" t="s">
        <v>9</v>
      </c>
      <c r="C287" s="3" t="s">
        <v>4</v>
      </c>
      <c r="D287" s="3" t="s">
        <v>2588</v>
      </c>
      <c r="E287" s="46">
        <v>22.2</v>
      </c>
      <c r="F287" s="3" t="s">
        <v>287</v>
      </c>
      <c r="G287" s="3" t="s">
        <v>287</v>
      </c>
    </row>
    <row r="288" spans="1:7" x14ac:dyDescent="0.35">
      <c r="A288" s="3" t="s">
        <v>1898</v>
      </c>
      <c r="B288" s="3" t="s">
        <v>1</v>
      </c>
      <c r="C288" s="3" t="s">
        <v>4</v>
      </c>
      <c r="D288" s="3" t="s">
        <v>2588</v>
      </c>
      <c r="E288" s="46">
        <v>2.27</v>
      </c>
      <c r="F288" s="3" t="s">
        <v>266</v>
      </c>
      <c r="G288" s="3" t="s">
        <v>287</v>
      </c>
    </row>
    <row r="289" spans="1:7" x14ac:dyDescent="0.35">
      <c r="A289" s="3" t="s">
        <v>1898</v>
      </c>
      <c r="B289" s="3" t="s">
        <v>12</v>
      </c>
      <c r="C289" s="3" t="s">
        <v>4</v>
      </c>
      <c r="D289" s="3" t="s">
        <v>2588</v>
      </c>
      <c r="E289" s="46">
        <v>1.33</v>
      </c>
      <c r="F289" s="3" t="s">
        <v>287</v>
      </c>
      <c r="G289" s="3" t="s">
        <v>287</v>
      </c>
    </row>
    <row r="290" spans="1:7" x14ac:dyDescent="0.35">
      <c r="A290" s="3" t="s">
        <v>1898</v>
      </c>
      <c r="B290" s="3" t="s">
        <v>10</v>
      </c>
      <c r="C290" s="3" t="s">
        <v>4</v>
      </c>
      <c r="D290" s="3" t="s">
        <v>2588</v>
      </c>
      <c r="E290" s="46">
        <v>0.152</v>
      </c>
      <c r="F290" s="3" t="s">
        <v>287</v>
      </c>
      <c r="G290" s="3" t="s">
        <v>266</v>
      </c>
    </row>
    <row r="291" spans="1:7" x14ac:dyDescent="0.35">
      <c r="A291" s="3" t="s">
        <v>1898</v>
      </c>
      <c r="B291" s="3" t="s">
        <v>16</v>
      </c>
      <c r="C291" s="3" t="s">
        <v>4</v>
      </c>
      <c r="D291" s="3" t="s">
        <v>2588</v>
      </c>
      <c r="E291" s="46">
        <v>-3.49</v>
      </c>
      <c r="F291" s="3" t="s">
        <v>287</v>
      </c>
      <c r="G291" s="3" t="s">
        <v>266</v>
      </c>
    </row>
    <row r="292" spans="1:7" x14ac:dyDescent="0.35">
      <c r="A292" s="3" t="s">
        <v>1899</v>
      </c>
      <c r="B292" s="3" t="s">
        <v>5</v>
      </c>
      <c r="C292" s="3" t="s">
        <v>4</v>
      </c>
      <c r="D292" s="3" t="s">
        <v>2741</v>
      </c>
      <c r="E292" s="46">
        <v>52.1</v>
      </c>
      <c r="F292" s="3" t="s">
        <v>287</v>
      </c>
      <c r="G292" s="3" t="s">
        <v>287</v>
      </c>
    </row>
    <row r="293" spans="1:7" x14ac:dyDescent="0.35">
      <c r="A293" s="3" t="s">
        <v>1899</v>
      </c>
      <c r="B293" s="3" t="s">
        <v>9</v>
      </c>
      <c r="C293" s="3" t="s">
        <v>4</v>
      </c>
      <c r="D293" s="3" t="s">
        <v>2588</v>
      </c>
      <c r="E293" s="46">
        <v>27.5</v>
      </c>
      <c r="F293" s="3" t="s">
        <v>287</v>
      </c>
      <c r="G293" s="3" t="s">
        <v>287</v>
      </c>
    </row>
    <row r="294" spans="1:7" x14ac:dyDescent="0.35">
      <c r="A294" s="3" t="s">
        <v>1899</v>
      </c>
      <c r="B294" s="3" t="s">
        <v>12</v>
      </c>
      <c r="C294" s="3" t="s">
        <v>4</v>
      </c>
      <c r="D294" s="3" t="s">
        <v>2588</v>
      </c>
      <c r="E294" s="46">
        <v>2.1</v>
      </c>
      <c r="F294" s="3" t="s">
        <v>287</v>
      </c>
      <c r="G294" s="3" t="s">
        <v>287</v>
      </c>
    </row>
    <row r="295" spans="1:7" x14ac:dyDescent="0.35">
      <c r="A295" s="3" t="s">
        <v>1899</v>
      </c>
      <c r="B295" s="3" t="s">
        <v>1</v>
      </c>
      <c r="C295" s="3" t="s">
        <v>4</v>
      </c>
      <c r="D295" s="3" t="s">
        <v>2588</v>
      </c>
      <c r="E295" s="46">
        <v>1.73</v>
      </c>
      <c r="F295" s="3" t="s">
        <v>266</v>
      </c>
      <c r="G295" s="3" t="s">
        <v>287</v>
      </c>
    </row>
    <row r="296" spans="1:7" x14ac:dyDescent="0.35">
      <c r="A296" s="3" t="s">
        <v>1899</v>
      </c>
      <c r="B296" s="3" t="s">
        <v>10</v>
      </c>
      <c r="C296" s="3" t="s">
        <v>17</v>
      </c>
      <c r="D296" s="3" t="s">
        <v>2588</v>
      </c>
      <c r="E296" s="46">
        <v>0.14899999999999999</v>
      </c>
      <c r="F296" s="3" t="s">
        <v>287</v>
      </c>
      <c r="G296" s="3" t="s">
        <v>266</v>
      </c>
    </row>
    <row r="297" spans="1:7" x14ac:dyDescent="0.35">
      <c r="A297" s="3" t="s">
        <v>1899</v>
      </c>
      <c r="B297" s="3" t="s">
        <v>16</v>
      </c>
      <c r="C297" s="3" t="s">
        <v>4</v>
      </c>
      <c r="D297" s="3" t="s">
        <v>2588</v>
      </c>
      <c r="E297" s="46">
        <v>-3.67</v>
      </c>
      <c r="F297" s="3" t="s">
        <v>287</v>
      </c>
      <c r="G297" s="3" t="s">
        <v>266</v>
      </c>
    </row>
    <row r="298" spans="1:7" x14ac:dyDescent="0.35">
      <c r="A298" s="3" t="s">
        <v>1900</v>
      </c>
      <c r="B298" s="3" t="s">
        <v>18</v>
      </c>
      <c r="C298" s="3" t="s">
        <v>4</v>
      </c>
      <c r="D298" s="3" t="s">
        <v>2587</v>
      </c>
      <c r="E298" s="46">
        <v>127</v>
      </c>
      <c r="F298" s="3" t="s">
        <v>287</v>
      </c>
      <c r="G298" s="3" t="s">
        <v>287</v>
      </c>
    </row>
    <row r="299" spans="1:7" x14ac:dyDescent="0.35">
      <c r="A299" s="3" t="s">
        <v>1900</v>
      </c>
      <c r="B299" s="3" t="s">
        <v>5</v>
      </c>
      <c r="C299" s="3" t="s">
        <v>6</v>
      </c>
      <c r="D299" s="3" t="s">
        <v>2741</v>
      </c>
      <c r="E299" s="46">
        <v>34.799999999999997</v>
      </c>
      <c r="F299" s="3" t="s">
        <v>287</v>
      </c>
      <c r="G299" s="3" t="s">
        <v>287</v>
      </c>
    </row>
    <row r="300" spans="1:7" x14ac:dyDescent="0.35">
      <c r="A300" s="3" t="s">
        <v>1900</v>
      </c>
      <c r="B300" s="3" t="s">
        <v>9</v>
      </c>
      <c r="C300" s="3" t="s">
        <v>4</v>
      </c>
      <c r="D300" s="3" t="s">
        <v>2588</v>
      </c>
      <c r="E300" s="46">
        <v>1430</v>
      </c>
      <c r="F300" s="3" t="s">
        <v>287</v>
      </c>
      <c r="G300" s="3" t="s">
        <v>287</v>
      </c>
    </row>
    <row r="301" spans="1:7" x14ac:dyDescent="0.35">
      <c r="A301" s="3" t="s">
        <v>1900</v>
      </c>
      <c r="B301" s="3" t="s">
        <v>1</v>
      </c>
      <c r="C301" s="3" t="s">
        <v>4</v>
      </c>
      <c r="D301" s="3" t="s">
        <v>2588</v>
      </c>
      <c r="E301" s="46">
        <v>30.8</v>
      </c>
      <c r="F301" s="3" t="s">
        <v>266</v>
      </c>
      <c r="G301" s="3" t="s">
        <v>287</v>
      </c>
    </row>
    <row r="302" spans="1:7" x14ac:dyDescent="0.35">
      <c r="A302" s="3" t="s">
        <v>1900</v>
      </c>
      <c r="B302" s="3" t="s">
        <v>14</v>
      </c>
      <c r="C302" s="3" t="s">
        <v>4</v>
      </c>
      <c r="D302" s="3" t="s">
        <v>2588</v>
      </c>
      <c r="E302" s="46">
        <v>20.6</v>
      </c>
      <c r="F302" s="3" t="s">
        <v>287</v>
      </c>
      <c r="G302" s="3" t="s">
        <v>266</v>
      </c>
    </row>
    <row r="303" spans="1:7" x14ac:dyDescent="0.35">
      <c r="A303" s="3" t="s">
        <v>1911</v>
      </c>
      <c r="B303" s="3" t="s">
        <v>24</v>
      </c>
      <c r="C303" s="3" t="s">
        <v>4</v>
      </c>
      <c r="D303" s="3" t="s">
        <v>2587</v>
      </c>
      <c r="E303" s="46">
        <v>311.3</v>
      </c>
      <c r="F303" s="3" t="s">
        <v>287</v>
      </c>
      <c r="G303" s="3" t="s">
        <v>287</v>
      </c>
    </row>
    <row r="304" spans="1:7" x14ac:dyDescent="0.35">
      <c r="A304" s="3" t="s">
        <v>1911</v>
      </c>
      <c r="B304" s="3" t="s">
        <v>24</v>
      </c>
      <c r="C304" s="3" t="s">
        <v>39</v>
      </c>
      <c r="D304" s="3" t="s">
        <v>2741</v>
      </c>
      <c r="E304" s="46">
        <v>419.7</v>
      </c>
      <c r="F304" s="3" t="s">
        <v>287</v>
      </c>
      <c r="G304" s="3" t="s">
        <v>287</v>
      </c>
    </row>
    <row r="305" spans="1:7" x14ac:dyDescent="0.35">
      <c r="A305" s="3" t="s">
        <v>1911</v>
      </c>
      <c r="B305" s="3" t="s">
        <v>24</v>
      </c>
      <c r="C305" s="3" t="s">
        <v>49</v>
      </c>
      <c r="D305" s="3" t="s">
        <v>2741</v>
      </c>
      <c r="E305" s="46">
        <v>300.7</v>
      </c>
      <c r="F305" s="3" t="s">
        <v>287</v>
      </c>
      <c r="G305" s="3" t="s">
        <v>287</v>
      </c>
    </row>
    <row r="306" spans="1:7" x14ac:dyDescent="0.35">
      <c r="A306" s="3" t="s">
        <v>1913</v>
      </c>
      <c r="B306" s="3" t="s">
        <v>24</v>
      </c>
      <c r="C306" s="3" t="s">
        <v>4</v>
      </c>
      <c r="D306" s="3" t="s">
        <v>2587</v>
      </c>
      <c r="E306" s="46">
        <v>322.39999999999998</v>
      </c>
      <c r="F306" s="3" t="s">
        <v>287</v>
      </c>
      <c r="G306" s="3" t="s">
        <v>287</v>
      </c>
    </row>
    <row r="307" spans="1:7" x14ac:dyDescent="0.35">
      <c r="A307" s="3" t="s">
        <v>1913</v>
      </c>
      <c r="B307" s="3" t="s">
        <v>24</v>
      </c>
      <c r="C307" s="3" t="s">
        <v>39</v>
      </c>
      <c r="D307" s="3" t="s">
        <v>2741</v>
      </c>
      <c r="E307" s="46">
        <v>419.7</v>
      </c>
      <c r="F307" s="3" t="s">
        <v>287</v>
      </c>
      <c r="G307" s="3" t="s">
        <v>287</v>
      </c>
    </row>
    <row r="308" spans="1:7" x14ac:dyDescent="0.35">
      <c r="A308" s="3" t="s">
        <v>1913</v>
      </c>
      <c r="B308" s="3" t="s">
        <v>24</v>
      </c>
      <c r="C308" s="3" t="s">
        <v>49</v>
      </c>
      <c r="D308" s="3" t="s">
        <v>2741</v>
      </c>
      <c r="E308" s="46">
        <v>300.7</v>
      </c>
      <c r="F308" s="3" t="s">
        <v>287</v>
      </c>
      <c r="G308" s="3" t="s">
        <v>287</v>
      </c>
    </row>
    <row r="309" spans="1:7" x14ac:dyDescent="0.35">
      <c r="A309" s="3" t="s">
        <v>1915</v>
      </c>
      <c r="B309" s="3" t="s">
        <v>24</v>
      </c>
      <c r="C309" s="3" t="s">
        <v>4</v>
      </c>
      <c r="D309" s="3" t="s">
        <v>2587</v>
      </c>
      <c r="E309" s="46">
        <v>340.5</v>
      </c>
      <c r="F309" s="3" t="s">
        <v>287</v>
      </c>
      <c r="G309" s="3" t="s">
        <v>287</v>
      </c>
    </row>
    <row r="310" spans="1:7" x14ac:dyDescent="0.35">
      <c r="A310" s="3" t="s">
        <v>1915</v>
      </c>
      <c r="B310" s="3" t="s">
        <v>24</v>
      </c>
      <c r="C310" s="3" t="s">
        <v>39</v>
      </c>
      <c r="D310" s="3" t="s">
        <v>2741</v>
      </c>
      <c r="E310" s="46">
        <v>419.7</v>
      </c>
      <c r="F310" s="3" t="s">
        <v>287</v>
      </c>
      <c r="G310" s="3" t="s">
        <v>287</v>
      </c>
    </row>
    <row r="311" spans="1:7" x14ac:dyDescent="0.35">
      <c r="A311" s="3" t="s">
        <v>1915</v>
      </c>
      <c r="B311" s="3" t="s">
        <v>24</v>
      </c>
      <c r="C311" s="3" t="s">
        <v>49</v>
      </c>
      <c r="D311" s="3" t="s">
        <v>2741</v>
      </c>
      <c r="E311" s="46">
        <v>300.7</v>
      </c>
      <c r="F311" s="3" t="s">
        <v>287</v>
      </c>
      <c r="G311" s="3" t="s">
        <v>287</v>
      </c>
    </row>
    <row r="312" spans="1:7" x14ac:dyDescent="0.35">
      <c r="A312" s="3" t="s">
        <v>1917</v>
      </c>
      <c r="B312" s="3" t="s">
        <v>24</v>
      </c>
      <c r="C312" s="3" t="s">
        <v>4</v>
      </c>
      <c r="D312" s="3" t="s">
        <v>2587</v>
      </c>
      <c r="E312" s="46">
        <v>362.2</v>
      </c>
      <c r="F312" s="3" t="s">
        <v>287</v>
      </c>
      <c r="G312" s="3" t="s">
        <v>287</v>
      </c>
    </row>
    <row r="313" spans="1:7" x14ac:dyDescent="0.35">
      <c r="A313" s="3" t="s">
        <v>1917</v>
      </c>
      <c r="B313" s="3" t="s">
        <v>24</v>
      </c>
      <c r="C313" s="3" t="s">
        <v>39</v>
      </c>
      <c r="D313" s="3" t="s">
        <v>2741</v>
      </c>
      <c r="E313" s="46">
        <v>419.7</v>
      </c>
      <c r="F313" s="3" t="s">
        <v>287</v>
      </c>
      <c r="G313" s="3" t="s">
        <v>287</v>
      </c>
    </row>
    <row r="314" spans="1:7" x14ac:dyDescent="0.35">
      <c r="A314" s="3" t="s">
        <v>1917</v>
      </c>
      <c r="B314" s="3" t="s">
        <v>24</v>
      </c>
      <c r="C314" s="3" t="s">
        <v>49</v>
      </c>
      <c r="D314" s="3" t="s">
        <v>2741</v>
      </c>
      <c r="E314" s="46">
        <v>300.7</v>
      </c>
      <c r="F314" s="3" t="s">
        <v>287</v>
      </c>
      <c r="G314" s="3" t="s">
        <v>287</v>
      </c>
    </row>
    <row r="315" spans="1:7" x14ac:dyDescent="0.35">
      <c r="A315" s="3" t="s">
        <v>1918</v>
      </c>
      <c r="B315" s="3" t="s">
        <v>5</v>
      </c>
      <c r="C315" s="3" t="s">
        <v>2719</v>
      </c>
      <c r="D315" s="3" t="s">
        <v>2741</v>
      </c>
      <c r="E315" s="46">
        <v>1.55</v>
      </c>
      <c r="F315" s="3" t="s">
        <v>287</v>
      </c>
      <c r="G315" s="3" t="s">
        <v>287</v>
      </c>
    </row>
    <row r="316" spans="1:7" x14ac:dyDescent="0.35">
      <c r="A316" s="3" t="s">
        <v>1918</v>
      </c>
      <c r="B316" s="3" t="s">
        <v>2</v>
      </c>
      <c r="C316" s="3" t="s">
        <v>2719</v>
      </c>
      <c r="D316" s="3" t="s">
        <v>2588</v>
      </c>
      <c r="E316" s="46">
        <v>17.5</v>
      </c>
      <c r="F316" s="3" t="s">
        <v>287</v>
      </c>
      <c r="G316" s="3" t="s">
        <v>287</v>
      </c>
    </row>
    <row r="317" spans="1:7" x14ac:dyDescent="0.35">
      <c r="A317" s="3" t="s">
        <v>1918</v>
      </c>
      <c r="B317" s="3" t="s">
        <v>1</v>
      </c>
      <c r="C317" s="3" t="s">
        <v>2719</v>
      </c>
      <c r="D317" s="3" t="s">
        <v>2588</v>
      </c>
      <c r="E317" s="46">
        <v>0.03</v>
      </c>
      <c r="F317" s="3" t="s">
        <v>266</v>
      </c>
      <c r="G317" s="3" t="s">
        <v>287</v>
      </c>
    </row>
    <row r="318" spans="1:7" x14ac:dyDescent="0.35">
      <c r="A318" s="3" t="s">
        <v>1919</v>
      </c>
      <c r="B318" s="3" t="s">
        <v>5</v>
      </c>
      <c r="C318" s="3" t="s">
        <v>8</v>
      </c>
      <c r="D318" s="3" t="s">
        <v>2741</v>
      </c>
      <c r="E318" s="46">
        <v>1.55</v>
      </c>
      <c r="F318" s="3" t="s">
        <v>287</v>
      </c>
      <c r="G318" s="3" t="s">
        <v>287</v>
      </c>
    </row>
    <row r="319" spans="1:7" x14ac:dyDescent="0.35">
      <c r="A319" s="3" t="s">
        <v>1919</v>
      </c>
      <c r="B319" s="3" t="s">
        <v>9</v>
      </c>
      <c r="C319" s="3" t="s">
        <v>4</v>
      </c>
      <c r="D319" s="3" t="s">
        <v>2588</v>
      </c>
      <c r="E319" s="46">
        <v>17.5</v>
      </c>
      <c r="F319" s="3" t="s">
        <v>287</v>
      </c>
      <c r="G319" s="3" t="s">
        <v>287</v>
      </c>
    </row>
    <row r="320" spans="1:7" x14ac:dyDescent="0.35">
      <c r="A320" s="3" t="s">
        <v>1919</v>
      </c>
      <c r="B320" s="3" t="s">
        <v>1</v>
      </c>
      <c r="C320" s="3" t="s">
        <v>4</v>
      </c>
      <c r="D320" s="3" t="s">
        <v>2588</v>
      </c>
      <c r="E320" s="46">
        <v>0.03</v>
      </c>
      <c r="F320" s="3" t="s">
        <v>266</v>
      </c>
      <c r="G320" s="3" t="s">
        <v>287</v>
      </c>
    </row>
    <row r="321" spans="1:7" x14ac:dyDescent="0.35">
      <c r="A321" s="3" t="s">
        <v>1920</v>
      </c>
      <c r="B321" s="3" t="s">
        <v>5</v>
      </c>
      <c r="C321" s="3" t="s">
        <v>8</v>
      </c>
      <c r="D321" s="3" t="s">
        <v>2741</v>
      </c>
      <c r="E321" s="46">
        <v>1.55</v>
      </c>
      <c r="F321" s="3" t="s">
        <v>287</v>
      </c>
      <c r="G321" s="3" t="s">
        <v>287</v>
      </c>
    </row>
    <row r="322" spans="1:7" x14ac:dyDescent="0.35">
      <c r="A322" s="3" t="s">
        <v>1920</v>
      </c>
      <c r="B322" s="3" t="s">
        <v>9</v>
      </c>
      <c r="C322" s="3" t="s">
        <v>4</v>
      </c>
      <c r="D322" s="3" t="s">
        <v>2588</v>
      </c>
      <c r="E322" s="46">
        <v>17.5</v>
      </c>
      <c r="F322" s="3" t="s">
        <v>287</v>
      </c>
      <c r="G322" s="3" t="s">
        <v>287</v>
      </c>
    </row>
    <row r="323" spans="1:7" x14ac:dyDescent="0.35">
      <c r="A323" s="3" t="s">
        <v>1920</v>
      </c>
      <c r="B323" s="3" t="s">
        <v>1</v>
      </c>
      <c r="C323" s="3" t="s">
        <v>4</v>
      </c>
      <c r="D323" s="3" t="s">
        <v>2588</v>
      </c>
      <c r="E323" s="46">
        <v>0.03</v>
      </c>
      <c r="F323" s="3" t="s">
        <v>266</v>
      </c>
      <c r="G323" s="3" t="s">
        <v>287</v>
      </c>
    </row>
    <row r="324" spans="1:7" x14ac:dyDescent="0.35">
      <c r="A324" s="3" t="s">
        <v>1921</v>
      </c>
      <c r="B324" s="3" t="s">
        <v>5</v>
      </c>
      <c r="C324" s="3" t="s">
        <v>8</v>
      </c>
      <c r="D324" s="3" t="s">
        <v>2741</v>
      </c>
      <c r="E324" s="46">
        <v>1.43</v>
      </c>
      <c r="F324" s="3" t="s">
        <v>287</v>
      </c>
      <c r="G324" s="3" t="s">
        <v>287</v>
      </c>
    </row>
    <row r="325" spans="1:7" x14ac:dyDescent="0.35">
      <c r="A325" s="3" t="s">
        <v>1921</v>
      </c>
      <c r="B325" s="3" t="s">
        <v>9</v>
      </c>
      <c r="C325" s="3" t="s">
        <v>4</v>
      </c>
      <c r="D325" s="3" t="s">
        <v>2588</v>
      </c>
      <c r="E325" s="46">
        <v>59.63</v>
      </c>
      <c r="F325" s="3" t="s">
        <v>287</v>
      </c>
      <c r="G325" s="3" t="s">
        <v>287</v>
      </c>
    </row>
    <row r="326" spans="1:7" x14ac:dyDescent="0.35">
      <c r="A326" s="3" t="s">
        <v>1921</v>
      </c>
      <c r="B326" s="3" t="s">
        <v>10</v>
      </c>
      <c r="C326" s="3" t="s">
        <v>4</v>
      </c>
      <c r="D326" s="3" t="s">
        <v>2588</v>
      </c>
      <c r="E326" s="46">
        <v>0.12</v>
      </c>
      <c r="F326" s="3" t="s">
        <v>287</v>
      </c>
      <c r="G326" s="3" t="s">
        <v>266</v>
      </c>
    </row>
    <row r="327" spans="1:7" x14ac:dyDescent="0.35">
      <c r="A327" s="3" t="s">
        <v>1921</v>
      </c>
      <c r="B327" s="3" t="s">
        <v>1</v>
      </c>
      <c r="C327" s="3" t="s">
        <v>4</v>
      </c>
      <c r="D327" s="3" t="s">
        <v>2588</v>
      </c>
      <c r="E327" s="46">
        <v>0.05</v>
      </c>
      <c r="F327" s="3" t="s">
        <v>266</v>
      </c>
      <c r="G327" s="3" t="s">
        <v>287</v>
      </c>
    </row>
    <row r="328" spans="1:7" x14ac:dyDescent="0.35">
      <c r="A328" s="3" t="s">
        <v>1922</v>
      </c>
      <c r="B328" s="3" t="s">
        <v>97</v>
      </c>
      <c r="C328" s="3" t="s">
        <v>2719</v>
      </c>
      <c r="D328" s="3" t="s">
        <v>2741</v>
      </c>
      <c r="E328" s="46">
        <v>553</v>
      </c>
      <c r="F328" s="3" t="s">
        <v>287</v>
      </c>
      <c r="G328" s="3" t="s">
        <v>287</v>
      </c>
    </row>
    <row r="329" spans="1:7" x14ac:dyDescent="0.35">
      <c r="A329" s="3" t="s">
        <v>1922</v>
      </c>
      <c r="B329" s="3" t="s">
        <v>98</v>
      </c>
      <c r="C329" s="3" t="s">
        <v>2719</v>
      </c>
      <c r="D329" s="3" t="s">
        <v>2741</v>
      </c>
      <c r="E329" s="46">
        <v>193</v>
      </c>
      <c r="F329" s="3" t="s">
        <v>287</v>
      </c>
      <c r="G329" s="3" t="s">
        <v>287</v>
      </c>
    </row>
    <row r="330" spans="1:7" x14ac:dyDescent="0.35">
      <c r="A330" s="3" t="s">
        <v>1923</v>
      </c>
      <c r="B330" s="3" t="s">
        <v>24</v>
      </c>
      <c r="C330" s="3" t="s">
        <v>8</v>
      </c>
      <c r="D330" s="3" t="s">
        <v>2741</v>
      </c>
      <c r="E330" s="46">
        <v>553</v>
      </c>
      <c r="F330" s="3" t="s">
        <v>287</v>
      </c>
      <c r="G330" s="3" t="s">
        <v>287</v>
      </c>
    </row>
    <row r="331" spans="1:7" x14ac:dyDescent="0.35">
      <c r="A331" s="3" t="s">
        <v>1923</v>
      </c>
      <c r="B331" s="3" t="s">
        <v>11</v>
      </c>
      <c r="C331" s="3" t="s">
        <v>8</v>
      </c>
      <c r="D331" s="3" t="s">
        <v>2741</v>
      </c>
      <c r="E331" s="46">
        <v>193</v>
      </c>
      <c r="F331" s="3" t="s">
        <v>287</v>
      </c>
      <c r="G331" s="3" t="s">
        <v>287</v>
      </c>
    </row>
    <row r="332" spans="1:7" x14ac:dyDescent="0.35">
      <c r="A332" s="3" t="s">
        <v>1924</v>
      </c>
      <c r="B332" s="3" t="s">
        <v>24</v>
      </c>
      <c r="C332" s="3" t="s">
        <v>8</v>
      </c>
      <c r="D332" s="3" t="s">
        <v>2741</v>
      </c>
      <c r="E332" s="46">
        <v>553</v>
      </c>
      <c r="F332" s="3" t="s">
        <v>287</v>
      </c>
      <c r="G332" s="3" t="s">
        <v>287</v>
      </c>
    </row>
    <row r="333" spans="1:7" x14ac:dyDescent="0.35">
      <c r="A333" s="3" t="s">
        <v>1924</v>
      </c>
      <c r="B333" s="3" t="s">
        <v>11</v>
      </c>
      <c r="C333" s="3" t="s">
        <v>8</v>
      </c>
      <c r="D333" s="3" t="s">
        <v>2741</v>
      </c>
      <c r="E333" s="46">
        <v>193</v>
      </c>
      <c r="F333" s="3" t="s">
        <v>287</v>
      </c>
      <c r="G333" s="3" t="s">
        <v>287</v>
      </c>
    </row>
    <row r="334" spans="1:7" x14ac:dyDescent="0.35">
      <c r="A334" s="3" t="s">
        <v>1925</v>
      </c>
      <c r="B334" s="3" t="s">
        <v>97</v>
      </c>
      <c r="C334" s="3" t="s">
        <v>2719</v>
      </c>
      <c r="D334" s="3" t="s">
        <v>2741</v>
      </c>
      <c r="E334" s="46">
        <v>868</v>
      </c>
      <c r="F334" s="3" t="s">
        <v>287</v>
      </c>
      <c r="G334" s="3" t="s">
        <v>287</v>
      </c>
    </row>
    <row r="335" spans="1:7" x14ac:dyDescent="0.35">
      <c r="A335" s="3" t="s">
        <v>1925</v>
      </c>
      <c r="B335" s="3" t="s">
        <v>98</v>
      </c>
      <c r="C335" s="3" t="s">
        <v>2719</v>
      </c>
      <c r="D335" s="3" t="s">
        <v>2741</v>
      </c>
      <c r="E335" s="46">
        <v>96</v>
      </c>
      <c r="F335" s="3" t="s">
        <v>287</v>
      </c>
      <c r="G335" s="3" t="s">
        <v>287</v>
      </c>
    </row>
    <row r="336" spans="1:7" x14ac:dyDescent="0.35">
      <c r="A336" s="3" t="s">
        <v>1926</v>
      </c>
      <c r="B336" s="3" t="s">
        <v>24</v>
      </c>
      <c r="C336" s="3" t="s">
        <v>8</v>
      </c>
      <c r="D336" s="3" t="s">
        <v>2741</v>
      </c>
      <c r="E336" s="46">
        <v>868</v>
      </c>
      <c r="F336" s="3" t="s">
        <v>287</v>
      </c>
      <c r="G336" s="3" t="s">
        <v>287</v>
      </c>
    </row>
    <row r="337" spans="1:7" x14ac:dyDescent="0.35">
      <c r="A337" s="3" t="s">
        <v>1926</v>
      </c>
      <c r="B337" s="3" t="s">
        <v>11</v>
      </c>
      <c r="C337" s="3" t="s">
        <v>8</v>
      </c>
      <c r="D337" s="3" t="s">
        <v>2741</v>
      </c>
      <c r="E337" s="46">
        <v>96</v>
      </c>
      <c r="F337" s="3" t="s">
        <v>287</v>
      </c>
      <c r="G337" s="3" t="s">
        <v>287</v>
      </c>
    </row>
    <row r="338" spans="1:7" x14ac:dyDescent="0.35">
      <c r="A338" s="3" t="s">
        <v>1927</v>
      </c>
      <c r="B338" s="3" t="s">
        <v>24</v>
      </c>
      <c r="C338" s="3" t="s">
        <v>8</v>
      </c>
      <c r="D338" s="3" t="s">
        <v>2741</v>
      </c>
      <c r="E338" s="46">
        <v>868</v>
      </c>
      <c r="F338" s="3" t="s">
        <v>287</v>
      </c>
      <c r="G338" s="3" t="s">
        <v>287</v>
      </c>
    </row>
    <row r="339" spans="1:7" x14ac:dyDescent="0.35">
      <c r="A339" s="3" t="s">
        <v>1927</v>
      </c>
      <c r="B339" s="3" t="s">
        <v>11</v>
      </c>
      <c r="C339" s="3" t="s">
        <v>17</v>
      </c>
      <c r="D339" s="3" t="s">
        <v>2741</v>
      </c>
      <c r="E339" s="46">
        <v>96</v>
      </c>
      <c r="F339" s="3" t="s">
        <v>287</v>
      </c>
      <c r="G339" s="3" t="s">
        <v>287</v>
      </c>
    </row>
    <row r="340" spans="1:7" x14ac:dyDescent="0.35">
      <c r="A340" s="3" t="s">
        <v>1928</v>
      </c>
      <c r="B340" s="3" t="s">
        <v>31</v>
      </c>
      <c r="C340" s="3" t="s">
        <v>4</v>
      </c>
      <c r="D340" s="3" t="s">
        <v>2587</v>
      </c>
      <c r="E340" s="46">
        <v>0.02</v>
      </c>
      <c r="F340" s="3" t="s">
        <v>287</v>
      </c>
      <c r="G340" s="3" t="s">
        <v>287</v>
      </c>
    </row>
    <row r="341" spans="1:7" x14ac:dyDescent="0.35">
      <c r="A341" s="3" t="s">
        <v>1928</v>
      </c>
      <c r="B341" s="3" t="s">
        <v>31</v>
      </c>
      <c r="C341" s="3" t="s">
        <v>39</v>
      </c>
      <c r="D341" s="3" t="s">
        <v>2741</v>
      </c>
      <c r="E341" s="46">
        <v>1.1599999999999999</v>
      </c>
      <c r="F341" s="3" t="s">
        <v>287</v>
      </c>
      <c r="G341" s="3" t="s">
        <v>287</v>
      </c>
    </row>
    <row r="342" spans="1:7" x14ac:dyDescent="0.35">
      <c r="A342" s="3" t="s">
        <v>1928</v>
      </c>
      <c r="B342" s="3" t="s">
        <v>31</v>
      </c>
      <c r="C342" s="3" t="s">
        <v>49</v>
      </c>
      <c r="D342" s="3" t="s">
        <v>2741</v>
      </c>
      <c r="E342" s="46">
        <v>0.14000000000000001</v>
      </c>
      <c r="F342" s="3" t="s">
        <v>287</v>
      </c>
      <c r="G342" s="3" t="s">
        <v>287</v>
      </c>
    </row>
    <row r="343" spans="1:7" x14ac:dyDescent="0.35">
      <c r="A343" s="3" t="s">
        <v>1929</v>
      </c>
      <c r="B343" s="3" t="s">
        <v>31</v>
      </c>
      <c r="C343" s="3" t="s">
        <v>4</v>
      </c>
      <c r="D343" s="3" t="s">
        <v>2587</v>
      </c>
      <c r="E343" s="46">
        <v>0.01</v>
      </c>
      <c r="F343" s="3" t="s">
        <v>287</v>
      </c>
      <c r="G343" s="3" t="s">
        <v>287</v>
      </c>
    </row>
    <row r="344" spans="1:7" x14ac:dyDescent="0.35">
      <c r="A344" s="3" t="s">
        <v>1929</v>
      </c>
      <c r="B344" s="3" t="s">
        <v>31</v>
      </c>
      <c r="C344" s="3" t="s">
        <v>39</v>
      </c>
      <c r="D344" s="3" t="s">
        <v>2741</v>
      </c>
      <c r="E344" s="46">
        <v>0.98</v>
      </c>
      <c r="F344" s="3" t="s">
        <v>287</v>
      </c>
      <c r="G344" s="3" t="s">
        <v>287</v>
      </c>
    </row>
    <row r="345" spans="1:7" x14ac:dyDescent="0.35">
      <c r="A345" s="3" t="s">
        <v>1929</v>
      </c>
      <c r="B345" s="3" t="s">
        <v>31</v>
      </c>
      <c r="C345" s="3" t="s">
        <v>49</v>
      </c>
      <c r="D345" s="3" t="s">
        <v>2741</v>
      </c>
      <c r="E345" s="46">
        <v>0.11</v>
      </c>
      <c r="F345" s="3" t="s">
        <v>287</v>
      </c>
      <c r="G345" s="3" t="s">
        <v>287</v>
      </c>
    </row>
    <row r="346" spans="1:7" x14ac:dyDescent="0.35">
      <c r="A346" s="3" t="s">
        <v>1930</v>
      </c>
      <c r="B346" s="3" t="s">
        <v>31</v>
      </c>
      <c r="C346" s="3" t="s">
        <v>4</v>
      </c>
      <c r="D346" s="3" t="s">
        <v>2587</v>
      </c>
      <c r="E346" s="46">
        <v>0.1</v>
      </c>
      <c r="F346" s="3" t="s">
        <v>287</v>
      </c>
      <c r="G346" s="3" t="s">
        <v>287</v>
      </c>
    </row>
    <row r="347" spans="1:7" x14ac:dyDescent="0.35">
      <c r="A347" s="3" t="s">
        <v>1930</v>
      </c>
      <c r="B347" s="3" t="s">
        <v>31</v>
      </c>
      <c r="C347" s="3" t="s">
        <v>39</v>
      </c>
      <c r="D347" s="3" t="s">
        <v>2741</v>
      </c>
      <c r="E347" s="46">
        <v>0.9</v>
      </c>
      <c r="F347" s="3" t="s">
        <v>287</v>
      </c>
      <c r="G347" s="3" t="s">
        <v>287</v>
      </c>
    </row>
    <row r="348" spans="1:7" x14ac:dyDescent="0.35">
      <c r="A348" s="3" t="s">
        <v>1930</v>
      </c>
      <c r="B348" s="3" t="s">
        <v>31</v>
      </c>
      <c r="C348" s="3" t="s">
        <v>49</v>
      </c>
      <c r="D348" s="3" t="s">
        <v>2741</v>
      </c>
      <c r="E348" s="46">
        <v>0.01</v>
      </c>
      <c r="F348" s="3" t="s">
        <v>287</v>
      </c>
      <c r="G348" s="3" t="s">
        <v>287</v>
      </c>
    </row>
    <row r="349" spans="1:7" x14ac:dyDescent="0.35">
      <c r="A349" s="3" t="s">
        <v>1932</v>
      </c>
      <c r="B349" s="3" t="s">
        <v>31</v>
      </c>
      <c r="C349" s="3" t="s">
        <v>4</v>
      </c>
      <c r="D349" s="3" t="s">
        <v>2587</v>
      </c>
      <c r="E349" s="46">
        <v>0.14000000000000001</v>
      </c>
      <c r="F349" s="3" t="s">
        <v>287</v>
      </c>
      <c r="G349" s="3" t="s">
        <v>287</v>
      </c>
    </row>
    <row r="350" spans="1:7" x14ac:dyDescent="0.35">
      <c r="A350" s="3" t="s">
        <v>1932</v>
      </c>
      <c r="B350" s="3" t="s">
        <v>31</v>
      </c>
      <c r="C350" s="3" t="s">
        <v>39</v>
      </c>
      <c r="D350" s="3" t="s">
        <v>2741</v>
      </c>
      <c r="E350" s="46">
        <v>1.1399999999999999</v>
      </c>
      <c r="F350" s="3" t="s">
        <v>287</v>
      </c>
      <c r="G350" s="3" t="s">
        <v>287</v>
      </c>
    </row>
    <row r="351" spans="1:7" x14ac:dyDescent="0.35">
      <c r="A351" s="3" t="s">
        <v>1932</v>
      </c>
      <c r="B351" s="3" t="s">
        <v>31</v>
      </c>
      <c r="C351" s="3" t="s">
        <v>49</v>
      </c>
      <c r="D351" s="3" t="s">
        <v>2741</v>
      </c>
      <c r="E351" s="46">
        <v>0.01</v>
      </c>
      <c r="F351" s="3" t="s">
        <v>287</v>
      </c>
      <c r="G351" s="3" t="s">
        <v>287</v>
      </c>
    </row>
    <row r="352" spans="1:7" x14ac:dyDescent="0.35">
      <c r="A352" s="3" t="s">
        <v>1934</v>
      </c>
      <c r="B352" s="3" t="s">
        <v>31</v>
      </c>
      <c r="C352" s="3" t="s">
        <v>4</v>
      </c>
      <c r="D352" s="3" t="s">
        <v>2587</v>
      </c>
      <c r="E352" s="46">
        <v>0.13</v>
      </c>
      <c r="F352" s="3" t="s">
        <v>287</v>
      </c>
      <c r="G352" s="3" t="s">
        <v>287</v>
      </c>
    </row>
    <row r="353" spans="1:7" x14ac:dyDescent="0.35">
      <c r="A353" s="3" t="s">
        <v>1934</v>
      </c>
      <c r="B353" s="3" t="s">
        <v>31</v>
      </c>
      <c r="C353" s="3" t="s">
        <v>39</v>
      </c>
      <c r="D353" s="3" t="s">
        <v>2741</v>
      </c>
      <c r="E353" s="46">
        <v>1.05</v>
      </c>
      <c r="F353" s="3" t="s">
        <v>287</v>
      </c>
      <c r="G353" s="3" t="s">
        <v>287</v>
      </c>
    </row>
    <row r="354" spans="1:7" x14ac:dyDescent="0.35">
      <c r="A354" s="3" t="s">
        <v>1934</v>
      </c>
      <c r="B354" s="3" t="s">
        <v>31</v>
      </c>
      <c r="C354" s="3" t="s">
        <v>49</v>
      </c>
      <c r="D354" s="3" t="s">
        <v>2741</v>
      </c>
      <c r="E354" s="46">
        <v>0.01</v>
      </c>
      <c r="F354" s="3" t="s">
        <v>287</v>
      </c>
      <c r="G354" s="3" t="s">
        <v>287</v>
      </c>
    </row>
    <row r="355" spans="1:7" x14ac:dyDescent="0.35">
      <c r="A355" s="3" t="s">
        <v>1936</v>
      </c>
      <c r="B355" s="3" t="s">
        <v>18</v>
      </c>
      <c r="C355" s="3" t="s">
        <v>4</v>
      </c>
      <c r="D355" s="3" t="s">
        <v>2587</v>
      </c>
      <c r="E355" s="46">
        <v>1.4443999999999999</v>
      </c>
      <c r="F355" s="3" t="s">
        <v>287</v>
      </c>
      <c r="G355" s="3" t="s">
        <v>287</v>
      </c>
    </row>
    <row r="356" spans="1:7" x14ac:dyDescent="0.35">
      <c r="A356" s="3" t="s">
        <v>1936</v>
      </c>
      <c r="B356" s="3" t="s">
        <v>3</v>
      </c>
      <c r="C356" s="3" t="s">
        <v>4</v>
      </c>
      <c r="D356" s="3" t="s">
        <v>2587</v>
      </c>
      <c r="E356" s="46">
        <v>0.37039</v>
      </c>
      <c r="F356" s="3" t="s">
        <v>287</v>
      </c>
      <c r="G356" s="3" t="s">
        <v>287</v>
      </c>
    </row>
    <row r="357" spans="1:7" x14ac:dyDescent="0.35">
      <c r="A357" s="3" t="s">
        <v>1936</v>
      </c>
      <c r="B357" s="3" t="s">
        <v>5</v>
      </c>
      <c r="C357" s="3" t="s">
        <v>4</v>
      </c>
      <c r="D357" s="3" t="s">
        <v>2741</v>
      </c>
      <c r="E357" s="46">
        <v>0.19247</v>
      </c>
      <c r="F357" s="3" t="s">
        <v>287</v>
      </c>
      <c r="G357" s="3" t="s">
        <v>287</v>
      </c>
    </row>
    <row r="358" spans="1:7" x14ac:dyDescent="0.35">
      <c r="A358" s="3" t="s">
        <v>1936</v>
      </c>
      <c r="B358" s="3" t="s">
        <v>13</v>
      </c>
      <c r="C358" s="3" t="s">
        <v>32</v>
      </c>
      <c r="D358" s="3" t="s">
        <v>2588</v>
      </c>
      <c r="E358" s="46">
        <v>0.44106000000000001</v>
      </c>
      <c r="F358" s="3" t="s">
        <v>266</v>
      </c>
      <c r="G358" s="3" t="s">
        <v>287</v>
      </c>
    </row>
    <row r="359" spans="1:7" x14ac:dyDescent="0.35">
      <c r="A359" s="3" t="s">
        <v>1936</v>
      </c>
      <c r="B359" s="3" t="s">
        <v>10</v>
      </c>
      <c r="C359" s="3" t="s">
        <v>4</v>
      </c>
      <c r="D359" s="3" t="s">
        <v>2588</v>
      </c>
      <c r="E359" s="46">
        <v>7.7515000000000001E-2</v>
      </c>
      <c r="F359" s="3" t="s">
        <v>287</v>
      </c>
      <c r="G359" s="3" t="s">
        <v>266</v>
      </c>
    </row>
    <row r="360" spans="1:7" x14ac:dyDescent="0.35">
      <c r="A360" s="3" t="s">
        <v>1937</v>
      </c>
      <c r="B360" s="3" t="s">
        <v>18</v>
      </c>
      <c r="C360" s="3" t="s">
        <v>4</v>
      </c>
      <c r="D360" s="3" t="s">
        <v>2587</v>
      </c>
      <c r="E360" s="46">
        <v>1.4443999999999999</v>
      </c>
      <c r="F360" s="3" t="s">
        <v>287</v>
      </c>
      <c r="G360" s="3" t="s">
        <v>287</v>
      </c>
    </row>
    <row r="361" spans="1:7" x14ac:dyDescent="0.35">
      <c r="A361" s="3" t="s">
        <v>1937</v>
      </c>
      <c r="B361" s="3" t="s">
        <v>3</v>
      </c>
      <c r="C361" s="3" t="s">
        <v>4</v>
      </c>
      <c r="D361" s="3" t="s">
        <v>2587</v>
      </c>
      <c r="E361" s="46">
        <v>0.37039</v>
      </c>
      <c r="F361" s="3" t="s">
        <v>287</v>
      </c>
      <c r="G361" s="3" t="s">
        <v>287</v>
      </c>
    </row>
    <row r="362" spans="1:7" x14ac:dyDescent="0.35">
      <c r="A362" s="3" t="s">
        <v>1937</v>
      </c>
      <c r="B362" s="3" t="s">
        <v>5</v>
      </c>
      <c r="C362" s="3" t="s">
        <v>4</v>
      </c>
      <c r="D362" s="3" t="s">
        <v>2741</v>
      </c>
      <c r="E362" s="46">
        <v>0.19247</v>
      </c>
      <c r="F362" s="3" t="s">
        <v>287</v>
      </c>
      <c r="G362" s="3" t="s">
        <v>287</v>
      </c>
    </row>
    <row r="363" spans="1:7" x14ac:dyDescent="0.35">
      <c r="A363" s="3" t="s">
        <v>1937</v>
      </c>
      <c r="B363" s="3" t="s">
        <v>13</v>
      </c>
      <c r="C363" s="3" t="s">
        <v>32</v>
      </c>
      <c r="D363" s="3" t="s">
        <v>2588</v>
      </c>
      <c r="E363" s="46">
        <v>0.44106000000000001</v>
      </c>
      <c r="F363" s="3" t="s">
        <v>266</v>
      </c>
      <c r="G363" s="3" t="s">
        <v>287</v>
      </c>
    </row>
    <row r="364" spans="1:7" x14ac:dyDescent="0.35">
      <c r="A364" s="3" t="s">
        <v>1937</v>
      </c>
      <c r="B364" s="3" t="s">
        <v>10</v>
      </c>
      <c r="C364" s="3" t="s">
        <v>4</v>
      </c>
      <c r="D364" s="3" t="s">
        <v>2588</v>
      </c>
      <c r="E364" s="46">
        <v>7.7515000000000001E-2</v>
      </c>
      <c r="F364" s="3" t="s">
        <v>287</v>
      </c>
      <c r="G364" s="3" t="s">
        <v>266</v>
      </c>
    </row>
    <row r="365" spans="1:7" x14ac:dyDescent="0.35">
      <c r="A365" s="3" t="s">
        <v>1938</v>
      </c>
      <c r="B365" s="3" t="s">
        <v>18</v>
      </c>
      <c r="C365" s="3" t="s">
        <v>4</v>
      </c>
      <c r="D365" s="3" t="s">
        <v>2587</v>
      </c>
      <c r="E365" s="46">
        <v>5.5069999999999997</v>
      </c>
      <c r="F365" s="3" t="s">
        <v>287</v>
      </c>
      <c r="G365" s="3" t="s">
        <v>287</v>
      </c>
    </row>
    <row r="366" spans="1:7" x14ac:dyDescent="0.35">
      <c r="A366" s="3" t="s">
        <v>1938</v>
      </c>
      <c r="B366" s="3" t="s">
        <v>3</v>
      </c>
      <c r="C366" s="3" t="s">
        <v>4</v>
      </c>
      <c r="D366" s="3" t="s">
        <v>2587</v>
      </c>
      <c r="E366" s="46">
        <v>1.0683</v>
      </c>
      <c r="F366" s="3" t="s">
        <v>287</v>
      </c>
      <c r="G366" s="3" t="s">
        <v>287</v>
      </c>
    </row>
    <row r="367" spans="1:7" x14ac:dyDescent="0.35">
      <c r="A367" s="3" t="s">
        <v>1938</v>
      </c>
      <c r="B367" s="3" t="s">
        <v>5</v>
      </c>
      <c r="C367" s="3" t="s">
        <v>4</v>
      </c>
      <c r="D367" s="3" t="s">
        <v>2741</v>
      </c>
      <c r="E367" s="46">
        <v>0.44119999999999998</v>
      </c>
      <c r="F367" s="3" t="s">
        <v>287</v>
      </c>
      <c r="G367" s="3" t="s">
        <v>287</v>
      </c>
    </row>
    <row r="368" spans="1:7" x14ac:dyDescent="0.35">
      <c r="A368" s="3" t="s">
        <v>1938</v>
      </c>
      <c r="B368" s="3" t="s">
        <v>13</v>
      </c>
      <c r="C368" s="3" t="s">
        <v>32</v>
      </c>
      <c r="D368" s="3" t="s">
        <v>2588</v>
      </c>
      <c r="E368" s="46">
        <v>1.2350000000000001</v>
      </c>
      <c r="F368" s="3" t="s">
        <v>266</v>
      </c>
      <c r="G368" s="3" t="s">
        <v>287</v>
      </c>
    </row>
    <row r="369" spans="1:7" x14ac:dyDescent="0.35">
      <c r="A369" s="3" t="s">
        <v>1938</v>
      </c>
      <c r="B369" s="3" t="s">
        <v>10</v>
      </c>
      <c r="C369" s="3" t="s">
        <v>4</v>
      </c>
      <c r="D369" s="3" t="s">
        <v>2588</v>
      </c>
      <c r="E369" s="46">
        <v>0.1303</v>
      </c>
      <c r="F369" s="3" t="s">
        <v>287</v>
      </c>
      <c r="G369" s="3" t="s">
        <v>266</v>
      </c>
    </row>
    <row r="370" spans="1:7" x14ac:dyDescent="0.35">
      <c r="A370" s="3" t="s">
        <v>1939</v>
      </c>
      <c r="B370" s="3" t="s">
        <v>18</v>
      </c>
      <c r="C370" s="3" t="s">
        <v>4</v>
      </c>
      <c r="D370" s="3" t="s">
        <v>2587</v>
      </c>
      <c r="E370" s="46">
        <v>5.5069999999999997</v>
      </c>
      <c r="F370" s="3" t="s">
        <v>287</v>
      </c>
      <c r="G370" s="3" t="s">
        <v>287</v>
      </c>
    </row>
    <row r="371" spans="1:7" x14ac:dyDescent="0.35">
      <c r="A371" s="3" t="s">
        <v>1939</v>
      </c>
      <c r="B371" s="3" t="s">
        <v>3</v>
      </c>
      <c r="C371" s="3" t="s">
        <v>4</v>
      </c>
      <c r="D371" s="3" t="s">
        <v>2587</v>
      </c>
      <c r="E371" s="46">
        <v>1.0683</v>
      </c>
      <c r="F371" s="3" t="s">
        <v>287</v>
      </c>
      <c r="G371" s="3" t="s">
        <v>287</v>
      </c>
    </row>
    <row r="372" spans="1:7" x14ac:dyDescent="0.35">
      <c r="A372" s="3" t="s">
        <v>1939</v>
      </c>
      <c r="B372" s="3" t="s">
        <v>5</v>
      </c>
      <c r="C372" s="3" t="s">
        <v>4</v>
      </c>
      <c r="D372" s="3" t="s">
        <v>2741</v>
      </c>
      <c r="E372" s="46">
        <v>0.44119999999999998</v>
      </c>
      <c r="F372" s="3" t="s">
        <v>287</v>
      </c>
      <c r="G372" s="3" t="s">
        <v>287</v>
      </c>
    </row>
    <row r="373" spans="1:7" x14ac:dyDescent="0.35">
      <c r="A373" s="3" t="s">
        <v>1939</v>
      </c>
      <c r="B373" s="3" t="s">
        <v>13</v>
      </c>
      <c r="C373" s="3" t="s">
        <v>32</v>
      </c>
      <c r="D373" s="3" t="s">
        <v>2588</v>
      </c>
      <c r="E373" s="46">
        <v>1.2350000000000001</v>
      </c>
      <c r="F373" s="3" t="s">
        <v>266</v>
      </c>
      <c r="G373" s="3" t="s">
        <v>287</v>
      </c>
    </row>
    <row r="374" spans="1:7" x14ac:dyDescent="0.35">
      <c r="A374" s="3" t="s">
        <v>1939</v>
      </c>
      <c r="B374" s="3" t="s">
        <v>10</v>
      </c>
      <c r="C374" s="3" t="s">
        <v>4</v>
      </c>
      <c r="D374" s="3" t="s">
        <v>2588</v>
      </c>
      <c r="E374" s="46">
        <v>0.1303</v>
      </c>
      <c r="F374" s="3" t="s">
        <v>287</v>
      </c>
      <c r="G374" s="3" t="s">
        <v>266</v>
      </c>
    </row>
    <row r="375" spans="1:7" x14ac:dyDescent="0.35">
      <c r="A375" s="3" t="s">
        <v>1944</v>
      </c>
      <c r="B375" s="3" t="s">
        <v>5</v>
      </c>
      <c r="C375" s="3" t="s">
        <v>8</v>
      </c>
      <c r="D375" s="3" t="s">
        <v>2741</v>
      </c>
      <c r="E375" s="46">
        <v>2.04</v>
      </c>
      <c r="F375" s="3" t="s">
        <v>287</v>
      </c>
      <c r="G375" s="3" t="s">
        <v>287</v>
      </c>
    </row>
    <row r="376" spans="1:7" x14ac:dyDescent="0.35">
      <c r="A376" s="3" t="s">
        <v>1944</v>
      </c>
      <c r="B376" s="3" t="s">
        <v>1</v>
      </c>
      <c r="C376" s="3" t="s">
        <v>4</v>
      </c>
      <c r="D376" s="3" t="s">
        <v>2588</v>
      </c>
      <c r="E376" s="46">
        <v>5.4899999999999997E-2</v>
      </c>
      <c r="F376" s="3" t="s">
        <v>266</v>
      </c>
      <c r="G376" s="3" t="s">
        <v>287</v>
      </c>
    </row>
    <row r="377" spans="1:7" x14ac:dyDescent="0.35">
      <c r="A377" s="3" t="s">
        <v>1944</v>
      </c>
      <c r="B377" s="3" t="s">
        <v>14</v>
      </c>
      <c r="C377" s="3" t="s">
        <v>4</v>
      </c>
      <c r="D377" s="3" t="s">
        <v>2588</v>
      </c>
      <c r="E377" s="46">
        <v>2.75E-2</v>
      </c>
      <c r="F377" s="3" t="s">
        <v>287</v>
      </c>
      <c r="G377" s="3" t="s">
        <v>266</v>
      </c>
    </row>
    <row r="378" spans="1:7" x14ac:dyDescent="0.35">
      <c r="A378" s="3" t="s">
        <v>1944</v>
      </c>
      <c r="B378" s="3" t="s">
        <v>14</v>
      </c>
      <c r="C378" s="3" t="s">
        <v>4</v>
      </c>
      <c r="D378" s="3" t="s">
        <v>2588</v>
      </c>
      <c r="E378" s="46">
        <v>2.4400000000000002E-2</v>
      </c>
      <c r="F378" s="3" t="s">
        <v>287</v>
      </c>
      <c r="G378" s="3" t="s">
        <v>266</v>
      </c>
    </row>
    <row r="379" spans="1:7" x14ac:dyDescent="0.35">
      <c r="A379" s="3" t="s">
        <v>1995</v>
      </c>
      <c r="B379" s="3" t="s">
        <v>5</v>
      </c>
      <c r="C379" s="3" t="s">
        <v>8</v>
      </c>
      <c r="D379" s="3" t="s">
        <v>2741</v>
      </c>
      <c r="E379" s="46">
        <v>2390</v>
      </c>
      <c r="F379" s="3" t="s">
        <v>287</v>
      </c>
      <c r="G379" s="3" t="s">
        <v>287</v>
      </c>
    </row>
    <row r="380" spans="1:7" x14ac:dyDescent="0.35">
      <c r="A380" s="3" t="s">
        <v>1995</v>
      </c>
      <c r="B380" s="3" t="s">
        <v>13</v>
      </c>
      <c r="C380" s="3" t="s">
        <v>4</v>
      </c>
      <c r="D380" s="3" t="s">
        <v>2588</v>
      </c>
      <c r="E380" s="46">
        <v>101</v>
      </c>
      <c r="F380" s="3" t="s">
        <v>266</v>
      </c>
      <c r="G380" s="3" t="s">
        <v>287</v>
      </c>
    </row>
    <row r="381" spans="1:7" x14ac:dyDescent="0.35">
      <c r="A381" s="3" t="s">
        <v>1995</v>
      </c>
      <c r="B381" s="3" t="s">
        <v>9</v>
      </c>
      <c r="C381" s="3" t="s">
        <v>4</v>
      </c>
      <c r="D381" s="3" t="s">
        <v>2588</v>
      </c>
      <c r="E381" s="46">
        <v>-65</v>
      </c>
      <c r="F381" s="3" t="s">
        <v>287</v>
      </c>
      <c r="G381" s="3" t="s">
        <v>287</v>
      </c>
    </row>
    <row r="382" spans="1:7" x14ac:dyDescent="0.35">
      <c r="A382" s="3" t="s">
        <v>1996</v>
      </c>
      <c r="B382" s="3" t="s">
        <v>5</v>
      </c>
      <c r="C382" s="3" t="s">
        <v>8</v>
      </c>
      <c r="D382" s="3" t="s">
        <v>2741</v>
      </c>
      <c r="E382" s="46">
        <v>2380</v>
      </c>
      <c r="F382" s="3" t="s">
        <v>287</v>
      </c>
      <c r="G382" s="3" t="s">
        <v>287</v>
      </c>
    </row>
    <row r="383" spans="1:7" x14ac:dyDescent="0.35">
      <c r="A383" s="3" t="s">
        <v>1996</v>
      </c>
      <c r="B383" s="3" t="s">
        <v>13</v>
      </c>
      <c r="C383" s="3" t="s">
        <v>4</v>
      </c>
      <c r="D383" s="3" t="s">
        <v>2588</v>
      </c>
      <c r="E383" s="46">
        <v>312</v>
      </c>
      <c r="F383" s="3" t="s">
        <v>266</v>
      </c>
      <c r="G383" s="3" t="s">
        <v>287</v>
      </c>
    </row>
    <row r="384" spans="1:7" x14ac:dyDescent="0.35">
      <c r="A384" s="3" t="s">
        <v>1996</v>
      </c>
      <c r="B384" s="3" t="s">
        <v>9</v>
      </c>
      <c r="C384" s="3" t="s">
        <v>4</v>
      </c>
      <c r="D384" s="3" t="s">
        <v>2588</v>
      </c>
      <c r="E384" s="46">
        <v>-76</v>
      </c>
      <c r="F384" s="3" t="s">
        <v>287</v>
      </c>
      <c r="G384" s="3" t="s">
        <v>287</v>
      </c>
    </row>
    <row r="385" spans="1:7" x14ac:dyDescent="0.35">
      <c r="A385" s="3" t="s">
        <v>1997</v>
      </c>
      <c r="B385" s="3" t="s">
        <v>5</v>
      </c>
      <c r="C385" s="3" t="s">
        <v>8</v>
      </c>
      <c r="D385" s="3" t="s">
        <v>2741</v>
      </c>
      <c r="E385" s="46">
        <v>2512</v>
      </c>
      <c r="F385" s="3" t="s">
        <v>287</v>
      </c>
      <c r="G385" s="3" t="s">
        <v>287</v>
      </c>
    </row>
    <row r="386" spans="1:7" x14ac:dyDescent="0.35">
      <c r="A386" s="3" t="s">
        <v>1997</v>
      </c>
      <c r="B386" s="3" t="s">
        <v>13</v>
      </c>
      <c r="C386" s="3" t="s">
        <v>4</v>
      </c>
      <c r="D386" s="3" t="s">
        <v>2588</v>
      </c>
      <c r="E386" s="46">
        <v>106</v>
      </c>
      <c r="F386" s="3" t="s">
        <v>266</v>
      </c>
      <c r="G386" s="3" t="s">
        <v>287</v>
      </c>
    </row>
    <row r="387" spans="1:7" x14ac:dyDescent="0.35">
      <c r="A387" s="3" t="s">
        <v>1997</v>
      </c>
      <c r="B387" s="3" t="s">
        <v>9</v>
      </c>
      <c r="C387" s="3" t="s">
        <v>4</v>
      </c>
      <c r="D387" s="3" t="s">
        <v>2588</v>
      </c>
      <c r="E387" s="46">
        <v>-68</v>
      </c>
      <c r="F387" s="3" t="s">
        <v>287</v>
      </c>
      <c r="G387" s="3" t="s">
        <v>287</v>
      </c>
    </row>
    <row r="388" spans="1:7" x14ac:dyDescent="0.35">
      <c r="A388" s="3" t="s">
        <v>1998</v>
      </c>
      <c r="B388" s="3" t="s">
        <v>5</v>
      </c>
      <c r="C388" s="3" t="s">
        <v>8</v>
      </c>
      <c r="D388" s="3" t="s">
        <v>2741</v>
      </c>
      <c r="E388" s="46">
        <v>2498</v>
      </c>
      <c r="F388" s="3" t="s">
        <v>287</v>
      </c>
      <c r="G388" s="3" t="s">
        <v>287</v>
      </c>
    </row>
    <row r="389" spans="1:7" x14ac:dyDescent="0.35">
      <c r="A389" s="3" t="s">
        <v>1998</v>
      </c>
      <c r="B389" s="3" t="s">
        <v>13</v>
      </c>
      <c r="C389" s="3" t="s">
        <v>4</v>
      </c>
      <c r="D389" s="3" t="s">
        <v>2588</v>
      </c>
      <c r="E389" s="46">
        <v>328</v>
      </c>
      <c r="F389" s="3" t="s">
        <v>266</v>
      </c>
      <c r="G389" s="3" t="s">
        <v>287</v>
      </c>
    </row>
    <row r="390" spans="1:7" x14ac:dyDescent="0.35">
      <c r="A390" s="3" t="s">
        <v>1998</v>
      </c>
      <c r="B390" s="3" t="s">
        <v>9</v>
      </c>
      <c r="C390" s="3" t="s">
        <v>4</v>
      </c>
      <c r="D390" s="3" t="s">
        <v>2588</v>
      </c>
      <c r="E390" s="46">
        <v>-80</v>
      </c>
      <c r="F390" s="3" t="s">
        <v>287</v>
      </c>
      <c r="G390" s="3" t="s">
        <v>287</v>
      </c>
    </row>
    <row r="391" spans="1:7" x14ac:dyDescent="0.35">
      <c r="A391" s="3" t="s">
        <v>1999</v>
      </c>
      <c r="B391" s="3" t="s">
        <v>5</v>
      </c>
      <c r="C391" s="3" t="s">
        <v>8</v>
      </c>
      <c r="D391" s="3" t="s">
        <v>2741</v>
      </c>
      <c r="E391" s="46">
        <v>2573</v>
      </c>
      <c r="F391" s="3" t="s">
        <v>287</v>
      </c>
      <c r="G391" s="3" t="s">
        <v>287</v>
      </c>
    </row>
    <row r="392" spans="1:7" x14ac:dyDescent="0.35">
      <c r="A392" s="3" t="s">
        <v>1999</v>
      </c>
      <c r="B392" s="3" t="s">
        <v>13</v>
      </c>
      <c r="C392" s="3" t="s">
        <v>4</v>
      </c>
      <c r="D392" s="3" t="s">
        <v>2588</v>
      </c>
      <c r="E392" s="46">
        <v>109</v>
      </c>
      <c r="F392" s="3" t="s">
        <v>266</v>
      </c>
      <c r="G392" s="3" t="s">
        <v>287</v>
      </c>
    </row>
    <row r="393" spans="1:7" x14ac:dyDescent="0.35">
      <c r="A393" s="3" t="s">
        <v>1999</v>
      </c>
      <c r="B393" s="3" t="s">
        <v>9</v>
      </c>
      <c r="C393" s="3" t="s">
        <v>4</v>
      </c>
      <c r="D393" s="3" t="s">
        <v>2588</v>
      </c>
      <c r="E393" s="46">
        <v>-70</v>
      </c>
      <c r="F393" s="3" t="s">
        <v>287</v>
      </c>
      <c r="G393" s="3" t="s">
        <v>287</v>
      </c>
    </row>
    <row r="394" spans="1:7" x14ac:dyDescent="0.35">
      <c r="A394" s="3" t="s">
        <v>2000</v>
      </c>
      <c r="B394" s="3" t="s">
        <v>5</v>
      </c>
      <c r="C394" s="3" t="s">
        <v>8</v>
      </c>
      <c r="D394" s="3" t="s">
        <v>2741</v>
      </c>
      <c r="E394" s="46">
        <v>2566</v>
      </c>
      <c r="F394" s="3" t="s">
        <v>287</v>
      </c>
      <c r="G394" s="3" t="s">
        <v>287</v>
      </c>
    </row>
    <row r="395" spans="1:7" x14ac:dyDescent="0.35">
      <c r="A395" s="3" t="s">
        <v>2000</v>
      </c>
      <c r="B395" s="3" t="s">
        <v>13</v>
      </c>
      <c r="C395" s="3" t="s">
        <v>4</v>
      </c>
      <c r="D395" s="3" t="s">
        <v>2588</v>
      </c>
      <c r="E395" s="46">
        <v>336</v>
      </c>
      <c r="F395" s="3" t="s">
        <v>266</v>
      </c>
      <c r="G395" s="3" t="s">
        <v>287</v>
      </c>
    </row>
    <row r="396" spans="1:7" x14ac:dyDescent="0.35">
      <c r="A396" s="3" t="s">
        <v>2000</v>
      </c>
      <c r="B396" s="3" t="s">
        <v>9</v>
      </c>
      <c r="C396" s="3" t="s">
        <v>4</v>
      </c>
      <c r="D396" s="3" t="s">
        <v>2588</v>
      </c>
      <c r="E396" s="46">
        <v>-82</v>
      </c>
      <c r="F396" s="3" t="s">
        <v>287</v>
      </c>
      <c r="G396" s="3" t="s">
        <v>287</v>
      </c>
    </row>
    <row r="397" spans="1:7" x14ac:dyDescent="0.35">
      <c r="A397" s="3" t="s">
        <v>2001</v>
      </c>
      <c r="B397" s="3" t="s">
        <v>99</v>
      </c>
      <c r="C397" s="3" t="s">
        <v>2719</v>
      </c>
      <c r="D397" s="3" t="s">
        <v>2587</v>
      </c>
      <c r="E397" s="46">
        <v>1.4999999999999999E-2</v>
      </c>
      <c r="F397" s="3" t="s">
        <v>287</v>
      </c>
      <c r="G397" s="3" t="s">
        <v>287</v>
      </c>
    </row>
    <row r="398" spans="1:7" x14ac:dyDescent="0.35">
      <c r="A398" s="3" t="s">
        <v>2001</v>
      </c>
      <c r="B398" s="3" t="s">
        <v>100</v>
      </c>
      <c r="C398" s="3" t="s">
        <v>2719</v>
      </c>
      <c r="D398" s="3" t="s">
        <v>2741</v>
      </c>
      <c r="E398" s="46">
        <v>2E-3</v>
      </c>
      <c r="F398" s="3" t="s">
        <v>287</v>
      </c>
      <c r="G398" s="3" t="s">
        <v>287</v>
      </c>
    </row>
    <row r="399" spans="1:7" x14ac:dyDescent="0.35">
      <c r="A399" s="3" t="s">
        <v>2002</v>
      </c>
      <c r="B399" s="3" t="s">
        <v>31</v>
      </c>
      <c r="C399" s="3" t="s">
        <v>4</v>
      </c>
      <c r="D399" s="3" t="s">
        <v>2587</v>
      </c>
      <c r="E399" s="46">
        <v>1.4999999999999999E-2</v>
      </c>
      <c r="F399" s="3" t="s">
        <v>287</v>
      </c>
      <c r="G399" s="3" t="s">
        <v>287</v>
      </c>
    </row>
    <row r="400" spans="1:7" x14ac:dyDescent="0.35">
      <c r="A400" s="3" t="s">
        <v>2002</v>
      </c>
      <c r="B400" s="3" t="s">
        <v>24</v>
      </c>
      <c r="C400" s="3" t="s">
        <v>6</v>
      </c>
      <c r="D400" s="3" t="s">
        <v>2741</v>
      </c>
      <c r="E400" s="46">
        <v>2E-3</v>
      </c>
      <c r="F400" s="3" t="s">
        <v>287</v>
      </c>
      <c r="G400" s="3" t="s">
        <v>287</v>
      </c>
    </row>
    <row r="401" spans="1:7" x14ac:dyDescent="0.35">
      <c r="A401" s="3" t="s">
        <v>2003</v>
      </c>
      <c r="B401" s="3" t="s">
        <v>31</v>
      </c>
      <c r="C401" s="3" t="s">
        <v>4</v>
      </c>
      <c r="D401" s="3" t="s">
        <v>2587</v>
      </c>
      <c r="E401" s="46">
        <v>1.4999999999999999E-2</v>
      </c>
      <c r="F401" s="3" t="s">
        <v>287</v>
      </c>
      <c r="G401" s="3" t="s">
        <v>287</v>
      </c>
    </row>
    <row r="402" spans="1:7" x14ac:dyDescent="0.35">
      <c r="A402" s="3" t="s">
        <v>2003</v>
      </c>
      <c r="B402" s="3" t="s">
        <v>24</v>
      </c>
      <c r="C402" s="3" t="s">
        <v>6</v>
      </c>
      <c r="D402" s="3" t="s">
        <v>2741</v>
      </c>
      <c r="E402" s="46">
        <v>2E-3</v>
      </c>
      <c r="F402" s="3" t="s">
        <v>287</v>
      </c>
      <c r="G402" s="3" t="s">
        <v>287</v>
      </c>
    </row>
    <row r="403" spans="1:7" x14ac:dyDescent="0.35">
      <c r="A403" s="3" t="s">
        <v>2004</v>
      </c>
      <c r="B403" s="3" t="s">
        <v>101</v>
      </c>
      <c r="C403" s="3" t="s">
        <v>4</v>
      </c>
      <c r="D403" s="3" t="s">
        <v>2587</v>
      </c>
      <c r="E403" s="46">
        <v>1.2999999999999999E-2</v>
      </c>
      <c r="F403" s="3" t="s">
        <v>287</v>
      </c>
      <c r="G403" s="3" t="s">
        <v>287</v>
      </c>
    </row>
    <row r="404" spans="1:7" x14ac:dyDescent="0.35">
      <c r="A404" s="3" t="s">
        <v>2004</v>
      </c>
      <c r="B404" s="3" t="s">
        <v>5</v>
      </c>
      <c r="C404" s="3" t="s">
        <v>6</v>
      </c>
      <c r="D404" s="3" t="s">
        <v>2741</v>
      </c>
      <c r="E404" s="46">
        <v>3.0000000000000001E-3</v>
      </c>
      <c r="F404" s="3" t="s">
        <v>287</v>
      </c>
      <c r="G404" s="3" t="s">
        <v>287</v>
      </c>
    </row>
    <row r="405" spans="1:7" x14ac:dyDescent="0.35">
      <c r="A405" s="3" t="s">
        <v>2005</v>
      </c>
      <c r="B405" s="3" t="s">
        <v>99</v>
      </c>
      <c r="C405" s="3" t="s">
        <v>2719</v>
      </c>
      <c r="D405" s="3" t="s">
        <v>2587</v>
      </c>
      <c r="E405" s="46">
        <v>1.6E-2</v>
      </c>
      <c r="F405" s="3" t="s">
        <v>287</v>
      </c>
      <c r="G405" s="3" t="s">
        <v>287</v>
      </c>
    </row>
    <row r="406" spans="1:7" x14ac:dyDescent="0.35">
      <c r="A406" s="3" t="s">
        <v>2005</v>
      </c>
      <c r="B406" s="3" t="s">
        <v>100</v>
      </c>
      <c r="C406" s="3" t="s">
        <v>2719</v>
      </c>
      <c r="D406" s="3" t="s">
        <v>2741</v>
      </c>
      <c r="E406" s="46">
        <v>2E-3</v>
      </c>
      <c r="F406" s="3" t="s">
        <v>287</v>
      </c>
      <c r="G406" s="3" t="s">
        <v>287</v>
      </c>
    </row>
    <row r="407" spans="1:7" x14ac:dyDescent="0.35">
      <c r="A407" s="3" t="s">
        <v>2006</v>
      </c>
      <c r="B407" s="3" t="s">
        <v>31</v>
      </c>
      <c r="C407" s="3" t="s">
        <v>4</v>
      </c>
      <c r="D407" s="3" t="s">
        <v>2587</v>
      </c>
      <c r="E407" s="46">
        <v>1.6E-2</v>
      </c>
      <c r="F407" s="3" t="s">
        <v>287</v>
      </c>
      <c r="G407" s="3" t="s">
        <v>287</v>
      </c>
    </row>
    <row r="408" spans="1:7" x14ac:dyDescent="0.35">
      <c r="A408" s="3" t="s">
        <v>2006</v>
      </c>
      <c r="B408" s="3" t="s">
        <v>24</v>
      </c>
      <c r="C408" s="3" t="s">
        <v>6</v>
      </c>
      <c r="D408" s="3" t="s">
        <v>2741</v>
      </c>
      <c r="E408" s="46">
        <v>2E-3</v>
      </c>
      <c r="F408" s="3" t="s">
        <v>287</v>
      </c>
      <c r="G408" s="3" t="s">
        <v>287</v>
      </c>
    </row>
    <row r="409" spans="1:7" x14ac:dyDescent="0.35">
      <c r="A409" s="3" t="s">
        <v>2007</v>
      </c>
      <c r="B409" s="3" t="s">
        <v>31</v>
      </c>
      <c r="C409" s="3" t="s">
        <v>4</v>
      </c>
      <c r="D409" s="3" t="s">
        <v>2587</v>
      </c>
      <c r="E409" s="46">
        <v>1.6E-2</v>
      </c>
      <c r="F409" s="3" t="s">
        <v>287</v>
      </c>
      <c r="G409" s="3" t="s">
        <v>287</v>
      </c>
    </row>
    <row r="410" spans="1:7" x14ac:dyDescent="0.35">
      <c r="A410" s="3" t="s">
        <v>2007</v>
      </c>
      <c r="B410" s="3" t="s">
        <v>24</v>
      </c>
      <c r="C410" s="3" t="s">
        <v>6</v>
      </c>
      <c r="D410" s="3" t="s">
        <v>2741</v>
      </c>
      <c r="E410" s="46">
        <v>2E-3</v>
      </c>
      <c r="F410" s="3" t="s">
        <v>287</v>
      </c>
      <c r="G410" s="3" t="s">
        <v>287</v>
      </c>
    </row>
    <row r="411" spans="1:7" x14ac:dyDescent="0.35">
      <c r="A411" s="3" t="s">
        <v>2008</v>
      </c>
      <c r="B411" s="3" t="s">
        <v>101</v>
      </c>
      <c r="C411" s="3" t="s">
        <v>4</v>
      </c>
      <c r="D411" s="3" t="s">
        <v>2587</v>
      </c>
      <c r="E411" s="46">
        <v>1.4999999999999999E-2</v>
      </c>
      <c r="F411" s="3" t="s">
        <v>287</v>
      </c>
      <c r="G411" s="3" t="s">
        <v>287</v>
      </c>
    </row>
    <row r="412" spans="1:7" x14ac:dyDescent="0.35">
      <c r="A412" s="3" t="s">
        <v>2008</v>
      </c>
      <c r="B412" s="3" t="s">
        <v>5</v>
      </c>
      <c r="C412" s="3" t="s">
        <v>6</v>
      </c>
      <c r="D412" s="3" t="s">
        <v>2741</v>
      </c>
      <c r="E412" s="46">
        <v>3.0000000000000001E-3</v>
      </c>
      <c r="F412" s="3" t="s">
        <v>287</v>
      </c>
      <c r="G412" s="3" t="s">
        <v>287</v>
      </c>
    </row>
    <row r="413" spans="1:7" x14ac:dyDescent="0.35">
      <c r="A413" s="3" t="s">
        <v>2009</v>
      </c>
      <c r="B413" s="3" t="s">
        <v>99</v>
      </c>
      <c r="C413" s="3" t="s">
        <v>2719</v>
      </c>
      <c r="D413" s="3" t="s">
        <v>2587</v>
      </c>
      <c r="E413" s="46">
        <v>1.6E-2</v>
      </c>
      <c r="F413" s="3" t="s">
        <v>287</v>
      </c>
      <c r="G413" s="3" t="s">
        <v>287</v>
      </c>
    </row>
    <row r="414" spans="1:7" x14ac:dyDescent="0.35">
      <c r="A414" s="3" t="s">
        <v>2009</v>
      </c>
      <c r="B414" s="3" t="s">
        <v>100</v>
      </c>
      <c r="C414" s="3" t="s">
        <v>2719</v>
      </c>
      <c r="D414" s="3" t="s">
        <v>2741</v>
      </c>
      <c r="E414" s="46">
        <v>2E-3</v>
      </c>
      <c r="F414" s="3" t="s">
        <v>287</v>
      </c>
      <c r="G414" s="3" t="s">
        <v>287</v>
      </c>
    </row>
    <row r="415" spans="1:7" x14ac:dyDescent="0.35">
      <c r="A415" s="3" t="s">
        <v>2010</v>
      </c>
      <c r="B415" s="3" t="s">
        <v>31</v>
      </c>
      <c r="C415" s="3" t="s">
        <v>4</v>
      </c>
      <c r="D415" s="3" t="s">
        <v>2587</v>
      </c>
      <c r="E415" s="46">
        <v>1.6E-2</v>
      </c>
      <c r="F415" s="3" t="s">
        <v>287</v>
      </c>
      <c r="G415" s="3" t="s">
        <v>287</v>
      </c>
    </row>
    <row r="416" spans="1:7" x14ac:dyDescent="0.35">
      <c r="A416" s="3" t="s">
        <v>2010</v>
      </c>
      <c r="B416" s="3" t="s">
        <v>24</v>
      </c>
      <c r="C416" s="3" t="s">
        <v>6</v>
      </c>
      <c r="D416" s="3" t="s">
        <v>2741</v>
      </c>
      <c r="E416" s="46">
        <v>2E-3</v>
      </c>
      <c r="F416" s="3" t="s">
        <v>287</v>
      </c>
      <c r="G416" s="3" t="s">
        <v>287</v>
      </c>
    </row>
    <row r="417" spans="1:7" x14ac:dyDescent="0.35">
      <c r="A417" s="3" t="s">
        <v>2011</v>
      </c>
      <c r="B417" s="3" t="s">
        <v>31</v>
      </c>
      <c r="C417" s="3" t="s">
        <v>4</v>
      </c>
      <c r="D417" s="3" t="s">
        <v>2587</v>
      </c>
      <c r="E417" s="46">
        <v>1.6E-2</v>
      </c>
      <c r="F417" s="3" t="s">
        <v>287</v>
      </c>
      <c r="G417" s="3" t="s">
        <v>287</v>
      </c>
    </row>
    <row r="418" spans="1:7" x14ac:dyDescent="0.35">
      <c r="A418" s="3" t="s">
        <v>2011</v>
      </c>
      <c r="B418" s="3" t="s">
        <v>24</v>
      </c>
      <c r="C418" s="3" t="s">
        <v>6</v>
      </c>
      <c r="D418" s="3" t="s">
        <v>2741</v>
      </c>
      <c r="E418" s="46">
        <v>2E-3</v>
      </c>
      <c r="F418" s="3" t="s">
        <v>287</v>
      </c>
      <c r="G418" s="3" t="s">
        <v>287</v>
      </c>
    </row>
    <row r="419" spans="1:7" x14ac:dyDescent="0.35">
      <c r="A419" s="3" t="s">
        <v>2012</v>
      </c>
      <c r="B419" s="3" t="s">
        <v>101</v>
      </c>
      <c r="C419" s="3" t="s">
        <v>4</v>
      </c>
      <c r="D419" s="3" t="s">
        <v>2587</v>
      </c>
      <c r="E419" s="46">
        <v>1.4E-2</v>
      </c>
      <c r="F419" s="3" t="s">
        <v>287</v>
      </c>
      <c r="G419" s="3" t="s">
        <v>287</v>
      </c>
    </row>
    <row r="420" spans="1:7" x14ac:dyDescent="0.35">
      <c r="A420" s="3" t="s">
        <v>2012</v>
      </c>
      <c r="B420" s="3" t="s">
        <v>5</v>
      </c>
      <c r="C420" s="3" t="s">
        <v>6</v>
      </c>
      <c r="D420" s="3" t="s">
        <v>2741</v>
      </c>
      <c r="E420" s="46">
        <v>3.0000000000000001E-3</v>
      </c>
      <c r="F420" s="3" t="s">
        <v>287</v>
      </c>
      <c r="G420" s="3" t="s">
        <v>287</v>
      </c>
    </row>
    <row r="421" spans="1:7" x14ac:dyDescent="0.35">
      <c r="A421" s="3" t="s">
        <v>2013</v>
      </c>
      <c r="B421" s="3" t="s">
        <v>99</v>
      </c>
      <c r="C421" s="3" t="s">
        <v>2719</v>
      </c>
      <c r="D421" s="3" t="s">
        <v>2587</v>
      </c>
      <c r="E421" s="46">
        <v>0.04</v>
      </c>
      <c r="F421" s="3" t="s">
        <v>287</v>
      </c>
      <c r="G421" s="3" t="s">
        <v>287</v>
      </c>
    </row>
    <row r="422" spans="1:7" x14ac:dyDescent="0.35">
      <c r="A422" s="3" t="s">
        <v>2013</v>
      </c>
      <c r="B422" s="3" t="s">
        <v>100</v>
      </c>
      <c r="C422" s="3" t="s">
        <v>2719</v>
      </c>
      <c r="D422" s="3" t="s">
        <v>2741</v>
      </c>
      <c r="E422" s="46">
        <v>6.0000000000000001E-3</v>
      </c>
      <c r="F422" s="3" t="s">
        <v>287</v>
      </c>
      <c r="G422" s="3" t="s">
        <v>287</v>
      </c>
    </row>
    <row r="423" spans="1:7" x14ac:dyDescent="0.35">
      <c r="A423" s="3" t="s">
        <v>2014</v>
      </c>
      <c r="B423" s="3" t="s">
        <v>31</v>
      </c>
      <c r="C423" s="3" t="s">
        <v>4</v>
      </c>
      <c r="D423" s="3" t="s">
        <v>2587</v>
      </c>
      <c r="E423" s="46">
        <v>0.04</v>
      </c>
      <c r="F423" s="3" t="s">
        <v>287</v>
      </c>
      <c r="G423" s="3" t="s">
        <v>287</v>
      </c>
    </row>
    <row r="424" spans="1:7" x14ac:dyDescent="0.35">
      <c r="A424" s="3" t="s">
        <v>2014</v>
      </c>
      <c r="B424" s="3" t="s">
        <v>24</v>
      </c>
      <c r="C424" s="3" t="s">
        <v>6</v>
      </c>
      <c r="D424" s="3" t="s">
        <v>2741</v>
      </c>
      <c r="E424" s="46">
        <v>6.0000000000000001E-3</v>
      </c>
      <c r="F424" s="3" t="s">
        <v>287</v>
      </c>
      <c r="G424" s="3" t="s">
        <v>287</v>
      </c>
    </row>
    <row r="425" spans="1:7" x14ac:dyDescent="0.35">
      <c r="A425" s="3" t="s">
        <v>2015</v>
      </c>
      <c r="B425" s="3" t="s">
        <v>31</v>
      </c>
      <c r="C425" s="3" t="s">
        <v>4</v>
      </c>
      <c r="D425" s="3" t="s">
        <v>2587</v>
      </c>
      <c r="E425" s="46">
        <v>0.04</v>
      </c>
      <c r="F425" s="3" t="s">
        <v>287</v>
      </c>
      <c r="G425" s="3" t="s">
        <v>287</v>
      </c>
    </row>
    <row r="426" spans="1:7" x14ac:dyDescent="0.35">
      <c r="A426" s="3" t="s">
        <v>2015</v>
      </c>
      <c r="B426" s="3" t="s">
        <v>11</v>
      </c>
      <c r="C426" s="3" t="s">
        <v>6</v>
      </c>
      <c r="D426" s="3" t="s">
        <v>2741</v>
      </c>
      <c r="E426" s="46">
        <v>6.0000000000000001E-3</v>
      </c>
      <c r="F426" s="3" t="s">
        <v>287</v>
      </c>
      <c r="G426" s="3" t="s">
        <v>287</v>
      </c>
    </row>
    <row r="427" spans="1:7" x14ac:dyDescent="0.35">
      <c r="A427" s="3" t="s">
        <v>2016</v>
      </c>
      <c r="B427" s="3" t="s">
        <v>101</v>
      </c>
      <c r="C427" s="3" t="s">
        <v>4</v>
      </c>
      <c r="D427" s="3" t="s">
        <v>2587</v>
      </c>
      <c r="E427" s="46">
        <v>3.5000000000000003E-2</v>
      </c>
      <c r="F427" s="3" t="s">
        <v>287</v>
      </c>
      <c r="G427" s="3" t="s">
        <v>287</v>
      </c>
    </row>
    <row r="428" spans="1:7" x14ac:dyDescent="0.35">
      <c r="A428" s="3" t="s">
        <v>2016</v>
      </c>
      <c r="B428" s="3" t="s">
        <v>5</v>
      </c>
      <c r="C428" s="3" t="s">
        <v>6</v>
      </c>
      <c r="D428" s="3" t="s">
        <v>2741</v>
      </c>
      <c r="E428" s="46">
        <v>7.0000000000000001E-3</v>
      </c>
      <c r="F428" s="3" t="s">
        <v>287</v>
      </c>
      <c r="G428" s="3" t="s">
        <v>287</v>
      </c>
    </row>
    <row r="429" spans="1:7" x14ac:dyDescent="0.35">
      <c r="A429" s="3" t="s">
        <v>2017</v>
      </c>
      <c r="B429" s="3" t="s">
        <v>102</v>
      </c>
      <c r="C429" s="3" t="s">
        <v>2719</v>
      </c>
      <c r="D429" s="3" t="s">
        <v>2587</v>
      </c>
      <c r="E429" s="46">
        <v>6099</v>
      </c>
      <c r="F429" s="3" t="s">
        <v>287</v>
      </c>
      <c r="G429" s="3" t="s">
        <v>287</v>
      </c>
    </row>
    <row r="430" spans="1:7" x14ac:dyDescent="0.35">
      <c r="A430" s="3" t="s">
        <v>2017</v>
      </c>
      <c r="B430" s="3" t="s">
        <v>104</v>
      </c>
      <c r="C430" s="3" t="s">
        <v>2719</v>
      </c>
      <c r="D430" s="3" t="s">
        <v>2741</v>
      </c>
      <c r="E430" s="46">
        <v>54</v>
      </c>
      <c r="F430" s="3" t="s">
        <v>287</v>
      </c>
      <c r="G430" s="3" t="s">
        <v>287</v>
      </c>
    </row>
    <row r="431" spans="1:7" x14ac:dyDescent="0.35">
      <c r="A431" s="3" t="s">
        <v>2017</v>
      </c>
      <c r="B431" s="3" t="s">
        <v>103</v>
      </c>
      <c r="C431" s="3" t="s">
        <v>2719</v>
      </c>
      <c r="D431" s="3" t="s">
        <v>2588</v>
      </c>
      <c r="E431" s="46">
        <v>3277</v>
      </c>
      <c r="F431" s="3" t="s">
        <v>287</v>
      </c>
      <c r="G431" s="3" t="s">
        <v>287</v>
      </c>
    </row>
    <row r="432" spans="1:7" x14ac:dyDescent="0.35">
      <c r="A432" s="3" t="s">
        <v>2017</v>
      </c>
      <c r="B432" s="3" t="s">
        <v>105</v>
      </c>
      <c r="C432" s="3" t="s">
        <v>2719</v>
      </c>
      <c r="D432" s="3" t="s">
        <v>2588</v>
      </c>
      <c r="E432" s="46">
        <v>8</v>
      </c>
      <c r="F432" s="3" t="s">
        <v>266</v>
      </c>
      <c r="G432" s="3" t="s">
        <v>287</v>
      </c>
    </row>
    <row r="433" spans="1:7" x14ac:dyDescent="0.35">
      <c r="A433" s="3" t="s">
        <v>2017</v>
      </c>
      <c r="B433" s="3" t="s">
        <v>106</v>
      </c>
      <c r="C433" s="3" t="s">
        <v>2719</v>
      </c>
      <c r="D433" s="3" t="s">
        <v>2588</v>
      </c>
      <c r="E433" s="46">
        <v>0</v>
      </c>
      <c r="F433" s="3" t="s">
        <v>287</v>
      </c>
      <c r="G433" s="3" t="s">
        <v>266</v>
      </c>
    </row>
    <row r="434" spans="1:7" x14ac:dyDescent="0.35">
      <c r="A434" s="3" t="s">
        <v>2018</v>
      </c>
      <c r="B434" s="3" t="s">
        <v>18</v>
      </c>
      <c r="C434" s="3" t="s">
        <v>8</v>
      </c>
      <c r="D434" s="3" t="s">
        <v>2587</v>
      </c>
      <c r="E434" s="46">
        <v>6099</v>
      </c>
      <c r="F434" s="3" t="s">
        <v>287</v>
      </c>
      <c r="G434" s="3" t="s">
        <v>287</v>
      </c>
    </row>
    <row r="435" spans="1:7" x14ac:dyDescent="0.35">
      <c r="A435" s="3" t="s">
        <v>2018</v>
      </c>
      <c r="B435" s="3" t="s">
        <v>24</v>
      </c>
      <c r="C435" s="3" t="s">
        <v>8</v>
      </c>
      <c r="D435" s="3" t="s">
        <v>2741</v>
      </c>
      <c r="E435" s="46">
        <v>54</v>
      </c>
      <c r="F435" s="3" t="s">
        <v>287</v>
      </c>
      <c r="G435" s="3" t="s">
        <v>287</v>
      </c>
    </row>
    <row r="436" spans="1:7" x14ac:dyDescent="0.35">
      <c r="A436" s="3" t="s">
        <v>2018</v>
      </c>
      <c r="B436" s="3" t="s">
        <v>9</v>
      </c>
      <c r="C436" s="3" t="s">
        <v>6</v>
      </c>
      <c r="D436" s="3" t="s">
        <v>2588</v>
      </c>
      <c r="E436" s="46">
        <v>3277</v>
      </c>
      <c r="F436" s="3" t="s">
        <v>287</v>
      </c>
      <c r="G436" s="3" t="s">
        <v>287</v>
      </c>
    </row>
    <row r="437" spans="1:7" x14ac:dyDescent="0.35">
      <c r="A437" s="3" t="s">
        <v>2018</v>
      </c>
      <c r="B437" s="3" t="s">
        <v>1</v>
      </c>
      <c r="C437" s="3" t="s">
        <v>4</v>
      </c>
      <c r="D437" s="3" t="s">
        <v>2588</v>
      </c>
      <c r="E437" s="46">
        <v>8</v>
      </c>
      <c r="F437" s="3" t="s">
        <v>266</v>
      </c>
      <c r="G437" s="3" t="s">
        <v>287</v>
      </c>
    </row>
    <row r="438" spans="1:7" x14ac:dyDescent="0.35">
      <c r="A438" s="3" t="s">
        <v>2018</v>
      </c>
      <c r="B438" s="3" t="s">
        <v>10</v>
      </c>
      <c r="C438" s="3" t="s">
        <v>4</v>
      </c>
      <c r="D438" s="3" t="s">
        <v>2588</v>
      </c>
      <c r="E438" s="46">
        <v>0</v>
      </c>
      <c r="F438" s="3" t="s">
        <v>287</v>
      </c>
      <c r="G438" s="3" t="s">
        <v>266</v>
      </c>
    </row>
    <row r="439" spans="1:7" x14ac:dyDescent="0.35">
      <c r="A439" s="3" t="s">
        <v>2019</v>
      </c>
      <c r="B439" s="3" t="s">
        <v>18</v>
      </c>
      <c r="C439" s="3" t="s">
        <v>8</v>
      </c>
      <c r="D439" s="3" t="s">
        <v>2587</v>
      </c>
      <c r="E439" s="46">
        <v>334</v>
      </c>
      <c r="F439" s="3" t="s">
        <v>287</v>
      </c>
      <c r="G439" s="3" t="s">
        <v>287</v>
      </c>
    </row>
    <row r="440" spans="1:7" x14ac:dyDescent="0.35">
      <c r="A440" s="3" t="s">
        <v>2019</v>
      </c>
      <c r="B440" s="3" t="s">
        <v>3</v>
      </c>
      <c r="C440" s="3" t="s">
        <v>4</v>
      </c>
      <c r="D440" s="3" t="s">
        <v>2587</v>
      </c>
      <c r="E440" s="46">
        <v>12</v>
      </c>
      <c r="F440" s="3" t="s">
        <v>287</v>
      </c>
      <c r="G440" s="3" t="s">
        <v>287</v>
      </c>
    </row>
    <row r="441" spans="1:7" x14ac:dyDescent="0.35">
      <c r="A441" s="3" t="s">
        <v>2019</v>
      </c>
      <c r="B441" s="3" t="s">
        <v>19</v>
      </c>
      <c r="C441" s="3" t="s">
        <v>8</v>
      </c>
      <c r="D441" s="3" t="s">
        <v>2741</v>
      </c>
      <c r="E441" s="46">
        <v>16</v>
      </c>
      <c r="F441" s="3" t="s">
        <v>287</v>
      </c>
      <c r="G441" s="3" t="s">
        <v>287</v>
      </c>
    </row>
    <row r="442" spans="1:7" x14ac:dyDescent="0.35">
      <c r="A442" s="3" t="s">
        <v>2019</v>
      </c>
      <c r="B442" s="3" t="s">
        <v>20</v>
      </c>
      <c r="C442" s="3" t="s">
        <v>8</v>
      </c>
      <c r="D442" s="3" t="s">
        <v>2741</v>
      </c>
      <c r="E442" s="46">
        <v>2</v>
      </c>
      <c r="F442" s="3" t="s">
        <v>287</v>
      </c>
      <c r="G442" s="3" t="s">
        <v>287</v>
      </c>
    </row>
    <row r="443" spans="1:7" x14ac:dyDescent="0.35">
      <c r="A443" s="3" t="s">
        <v>2019</v>
      </c>
      <c r="B443" s="3" t="s">
        <v>9</v>
      </c>
      <c r="C443" s="3" t="s">
        <v>6</v>
      </c>
      <c r="D443" s="3" t="s">
        <v>2588</v>
      </c>
      <c r="E443" s="46">
        <v>1389</v>
      </c>
      <c r="F443" s="3" t="s">
        <v>287</v>
      </c>
      <c r="G443" s="3" t="s">
        <v>287</v>
      </c>
    </row>
    <row r="444" spans="1:7" x14ac:dyDescent="0.35">
      <c r="A444" s="3" t="s">
        <v>2019</v>
      </c>
      <c r="B444" s="3" t="s">
        <v>1</v>
      </c>
      <c r="C444" s="3" t="s">
        <v>4</v>
      </c>
      <c r="D444" s="3" t="s">
        <v>2588</v>
      </c>
      <c r="E444" s="46">
        <v>19</v>
      </c>
      <c r="F444" s="3" t="s">
        <v>266</v>
      </c>
      <c r="G444" s="3" t="s">
        <v>287</v>
      </c>
    </row>
    <row r="445" spans="1:7" x14ac:dyDescent="0.35">
      <c r="A445" s="3" t="s">
        <v>2019</v>
      </c>
      <c r="B445" s="3" t="s">
        <v>10</v>
      </c>
      <c r="C445" s="3" t="s">
        <v>4</v>
      </c>
      <c r="D445" s="3" t="s">
        <v>2588</v>
      </c>
      <c r="E445" s="46">
        <v>-4</v>
      </c>
      <c r="F445" s="3" t="s">
        <v>287</v>
      </c>
      <c r="G445" s="3" t="s">
        <v>266</v>
      </c>
    </row>
    <row r="446" spans="1:7" x14ac:dyDescent="0.35">
      <c r="A446" s="3" t="s">
        <v>2020</v>
      </c>
      <c r="B446" s="3" t="s">
        <v>18</v>
      </c>
      <c r="C446" s="3" t="s">
        <v>8</v>
      </c>
      <c r="D446" s="3" t="s">
        <v>2587</v>
      </c>
      <c r="E446" s="46">
        <v>334</v>
      </c>
      <c r="F446" s="3" t="s">
        <v>287</v>
      </c>
      <c r="G446" s="3" t="s">
        <v>287</v>
      </c>
    </row>
    <row r="447" spans="1:7" x14ac:dyDescent="0.35">
      <c r="A447" s="3" t="s">
        <v>2020</v>
      </c>
      <c r="B447" s="3" t="s">
        <v>3</v>
      </c>
      <c r="C447" s="3" t="s">
        <v>4</v>
      </c>
      <c r="D447" s="3" t="s">
        <v>2587</v>
      </c>
      <c r="E447" s="46">
        <v>12</v>
      </c>
      <c r="F447" s="3" t="s">
        <v>287</v>
      </c>
      <c r="G447" s="3" t="s">
        <v>287</v>
      </c>
    </row>
    <row r="448" spans="1:7" x14ac:dyDescent="0.35">
      <c r="A448" s="3" t="s">
        <v>2020</v>
      </c>
      <c r="B448" s="3" t="s">
        <v>19</v>
      </c>
      <c r="C448" s="3" t="s">
        <v>8</v>
      </c>
      <c r="D448" s="3" t="s">
        <v>2741</v>
      </c>
      <c r="E448" s="46">
        <v>16</v>
      </c>
      <c r="F448" s="3" t="s">
        <v>287</v>
      </c>
      <c r="G448" s="3" t="s">
        <v>287</v>
      </c>
    </row>
    <row r="449" spans="1:7" x14ac:dyDescent="0.35">
      <c r="A449" s="3" t="s">
        <v>2020</v>
      </c>
      <c r="B449" s="3" t="s">
        <v>20</v>
      </c>
      <c r="C449" s="3" t="s">
        <v>8</v>
      </c>
      <c r="D449" s="3" t="s">
        <v>2741</v>
      </c>
      <c r="E449" s="46">
        <v>2</v>
      </c>
      <c r="F449" s="3" t="s">
        <v>287</v>
      </c>
      <c r="G449" s="3" t="s">
        <v>287</v>
      </c>
    </row>
    <row r="450" spans="1:7" x14ac:dyDescent="0.35">
      <c r="A450" s="3" t="s">
        <v>2020</v>
      </c>
      <c r="B450" s="3" t="s">
        <v>9</v>
      </c>
      <c r="C450" s="3" t="s">
        <v>6</v>
      </c>
      <c r="D450" s="3" t="s">
        <v>2588</v>
      </c>
      <c r="E450" s="46">
        <v>1389</v>
      </c>
      <c r="F450" s="3" t="s">
        <v>287</v>
      </c>
      <c r="G450" s="3" t="s">
        <v>287</v>
      </c>
    </row>
    <row r="451" spans="1:7" x14ac:dyDescent="0.35">
      <c r="A451" s="3" t="s">
        <v>2020</v>
      </c>
      <c r="B451" s="3" t="s">
        <v>1</v>
      </c>
      <c r="C451" s="3" t="s">
        <v>4</v>
      </c>
      <c r="D451" s="3" t="s">
        <v>2588</v>
      </c>
      <c r="E451" s="46">
        <v>19</v>
      </c>
      <c r="F451" s="3" t="s">
        <v>266</v>
      </c>
      <c r="G451" s="3" t="s">
        <v>287</v>
      </c>
    </row>
    <row r="452" spans="1:7" x14ac:dyDescent="0.35">
      <c r="A452" s="3" t="s">
        <v>2020</v>
      </c>
      <c r="B452" s="3" t="s">
        <v>10</v>
      </c>
      <c r="C452" s="3" t="s">
        <v>4</v>
      </c>
      <c r="D452" s="3" t="s">
        <v>2588</v>
      </c>
      <c r="E452" s="46">
        <v>-4</v>
      </c>
      <c r="F452" s="3" t="s">
        <v>287</v>
      </c>
      <c r="G452" s="3" t="s">
        <v>266</v>
      </c>
    </row>
    <row r="453" spans="1:7" x14ac:dyDescent="0.35">
      <c r="A453" s="3" t="s">
        <v>2021</v>
      </c>
      <c r="B453" s="3" t="s">
        <v>92</v>
      </c>
      <c r="C453" s="3" t="s">
        <v>2719</v>
      </c>
      <c r="D453" s="3" t="s">
        <v>2587</v>
      </c>
      <c r="E453" s="46">
        <v>30.75</v>
      </c>
      <c r="F453" s="3" t="s">
        <v>287</v>
      </c>
      <c r="G453" s="3" t="s">
        <v>287</v>
      </c>
    </row>
    <row r="454" spans="1:7" x14ac:dyDescent="0.35">
      <c r="A454" s="3" t="s">
        <v>2021</v>
      </c>
      <c r="B454" s="3" t="s">
        <v>3</v>
      </c>
      <c r="C454" s="3" t="s">
        <v>2719</v>
      </c>
      <c r="D454" s="3" t="s">
        <v>2587</v>
      </c>
      <c r="E454" s="46">
        <v>1.06</v>
      </c>
      <c r="F454" s="3" t="s">
        <v>287</v>
      </c>
      <c r="G454" s="3" t="s">
        <v>287</v>
      </c>
    </row>
    <row r="455" spans="1:7" x14ac:dyDescent="0.35">
      <c r="A455" s="3" t="s">
        <v>2021</v>
      </c>
      <c r="B455" s="3" t="s">
        <v>108</v>
      </c>
      <c r="C455" s="3" t="s">
        <v>2719</v>
      </c>
      <c r="D455" s="3" t="s">
        <v>2741</v>
      </c>
      <c r="E455" s="46">
        <v>8.4</v>
      </c>
      <c r="F455" s="3" t="s">
        <v>287</v>
      </c>
      <c r="G455" s="3" t="s">
        <v>287</v>
      </c>
    </row>
    <row r="456" spans="1:7" x14ac:dyDescent="0.35">
      <c r="A456" s="3" t="s">
        <v>2021</v>
      </c>
      <c r="B456" s="3" t="s">
        <v>20</v>
      </c>
      <c r="C456" s="3" t="s">
        <v>2719</v>
      </c>
      <c r="D456" s="3" t="s">
        <v>2741</v>
      </c>
      <c r="E456" s="46">
        <v>2.02</v>
      </c>
      <c r="F456" s="3" t="s">
        <v>287</v>
      </c>
      <c r="G456" s="3" t="s">
        <v>287</v>
      </c>
    </row>
    <row r="457" spans="1:7" x14ac:dyDescent="0.35">
      <c r="A457" s="3" t="s">
        <v>2021</v>
      </c>
      <c r="B457" s="3" t="s">
        <v>107</v>
      </c>
      <c r="C457" s="3" t="s">
        <v>2719</v>
      </c>
      <c r="D457" s="3" t="s">
        <v>2588</v>
      </c>
      <c r="E457" s="46">
        <v>49.12</v>
      </c>
      <c r="F457" s="3" t="s">
        <v>287</v>
      </c>
      <c r="G457" s="3" t="s">
        <v>287</v>
      </c>
    </row>
    <row r="458" spans="1:7" x14ac:dyDescent="0.35">
      <c r="A458" s="3" t="s">
        <v>2021</v>
      </c>
      <c r="B458" s="3" t="s">
        <v>1</v>
      </c>
      <c r="C458" s="3" t="s">
        <v>2719</v>
      </c>
      <c r="D458" s="3" t="s">
        <v>2588</v>
      </c>
      <c r="E458" s="46">
        <v>1.24</v>
      </c>
      <c r="F458" s="3" t="s">
        <v>266</v>
      </c>
      <c r="G458" s="3" t="s">
        <v>287</v>
      </c>
    </row>
    <row r="459" spans="1:7" x14ac:dyDescent="0.35">
      <c r="A459" s="3" t="s">
        <v>2021</v>
      </c>
      <c r="B459" s="3" t="s">
        <v>109</v>
      </c>
      <c r="C459" s="3" t="s">
        <v>2719</v>
      </c>
      <c r="D459" s="3" t="s">
        <v>2588</v>
      </c>
      <c r="E459" s="46">
        <v>1.0900000000000001</v>
      </c>
      <c r="F459" s="3" t="s">
        <v>287</v>
      </c>
      <c r="G459" s="3" t="s">
        <v>266</v>
      </c>
    </row>
    <row r="460" spans="1:7" x14ac:dyDescent="0.35">
      <c r="A460" s="3" t="s">
        <v>2022</v>
      </c>
      <c r="B460" s="3" t="s">
        <v>18</v>
      </c>
      <c r="C460" s="3" t="s">
        <v>8</v>
      </c>
      <c r="D460" s="3" t="s">
        <v>2587</v>
      </c>
      <c r="E460" s="46">
        <v>30.75</v>
      </c>
      <c r="F460" s="3" t="s">
        <v>287</v>
      </c>
      <c r="G460" s="3" t="s">
        <v>287</v>
      </c>
    </row>
    <row r="461" spans="1:7" x14ac:dyDescent="0.35">
      <c r="A461" s="3" t="s">
        <v>2022</v>
      </c>
      <c r="B461" s="3" t="s">
        <v>3</v>
      </c>
      <c r="C461" s="3" t="s">
        <v>4</v>
      </c>
      <c r="D461" s="3" t="s">
        <v>2587</v>
      </c>
      <c r="E461" s="46">
        <v>1.06</v>
      </c>
      <c r="F461" s="3" t="s">
        <v>287</v>
      </c>
      <c r="G461" s="3" t="s">
        <v>287</v>
      </c>
    </row>
    <row r="462" spans="1:7" x14ac:dyDescent="0.35">
      <c r="A462" s="3" t="s">
        <v>2022</v>
      </c>
      <c r="B462" s="3" t="s">
        <v>19</v>
      </c>
      <c r="C462" s="3" t="s">
        <v>8</v>
      </c>
      <c r="D462" s="3" t="s">
        <v>2741</v>
      </c>
      <c r="E462" s="46">
        <v>8.4</v>
      </c>
      <c r="F462" s="3" t="s">
        <v>287</v>
      </c>
      <c r="G462" s="3" t="s">
        <v>287</v>
      </c>
    </row>
    <row r="463" spans="1:7" x14ac:dyDescent="0.35">
      <c r="A463" s="3" t="s">
        <v>2022</v>
      </c>
      <c r="B463" s="3" t="s">
        <v>20</v>
      </c>
      <c r="C463" s="3" t="s">
        <v>8</v>
      </c>
      <c r="D463" s="3" t="s">
        <v>2741</v>
      </c>
      <c r="E463" s="46">
        <v>2.02</v>
      </c>
      <c r="F463" s="3" t="s">
        <v>287</v>
      </c>
      <c r="G463" s="3" t="s">
        <v>287</v>
      </c>
    </row>
    <row r="464" spans="1:7" x14ac:dyDescent="0.35">
      <c r="A464" s="3" t="s">
        <v>2022</v>
      </c>
      <c r="B464" s="3" t="s">
        <v>9</v>
      </c>
      <c r="C464" s="3" t="s">
        <v>6</v>
      </c>
      <c r="D464" s="3" t="s">
        <v>2588</v>
      </c>
      <c r="E464" s="46">
        <v>49.12</v>
      </c>
      <c r="F464" s="3" t="s">
        <v>287</v>
      </c>
      <c r="G464" s="3" t="s">
        <v>287</v>
      </c>
    </row>
    <row r="465" spans="1:7" x14ac:dyDescent="0.35">
      <c r="A465" s="3" t="s">
        <v>2022</v>
      </c>
      <c r="B465" s="3" t="s">
        <v>1</v>
      </c>
      <c r="C465" s="3" t="s">
        <v>4</v>
      </c>
      <c r="D465" s="3" t="s">
        <v>2588</v>
      </c>
      <c r="E465" s="46">
        <v>1.24</v>
      </c>
      <c r="F465" s="3" t="s">
        <v>266</v>
      </c>
      <c r="G465" s="3" t="s">
        <v>287</v>
      </c>
    </row>
    <row r="466" spans="1:7" x14ac:dyDescent="0.35">
      <c r="A466" s="3" t="s">
        <v>2022</v>
      </c>
      <c r="B466" s="3" t="s">
        <v>10</v>
      </c>
      <c r="C466" s="3" t="s">
        <v>4</v>
      </c>
      <c r="D466" s="3" t="s">
        <v>2588</v>
      </c>
      <c r="E466" s="46">
        <v>1.0900000000000001</v>
      </c>
      <c r="F466" s="3" t="s">
        <v>287</v>
      </c>
      <c r="G466" s="3" t="s">
        <v>266</v>
      </c>
    </row>
    <row r="467" spans="1:7" x14ac:dyDescent="0.35">
      <c r="A467" s="3" t="s">
        <v>2023</v>
      </c>
      <c r="B467" s="3" t="s">
        <v>18</v>
      </c>
      <c r="C467" s="3" t="s">
        <v>8</v>
      </c>
      <c r="D467" s="3" t="s">
        <v>2587</v>
      </c>
      <c r="E467" s="46">
        <v>22</v>
      </c>
      <c r="F467" s="3" t="s">
        <v>287</v>
      </c>
      <c r="G467" s="3" t="s">
        <v>287</v>
      </c>
    </row>
    <row r="468" spans="1:7" x14ac:dyDescent="0.35">
      <c r="A468" s="3" t="s">
        <v>2023</v>
      </c>
      <c r="B468" s="3" t="s">
        <v>3</v>
      </c>
      <c r="C468" s="3" t="s">
        <v>4</v>
      </c>
      <c r="D468" s="3" t="s">
        <v>2587</v>
      </c>
      <c r="E468" s="46">
        <v>0.65</v>
      </c>
      <c r="F468" s="3" t="s">
        <v>287</v>
      </c>
      <c r="G468" s="3" t="s">
        <v>287</v>
      </c>
    </row>
    <row r="469" spans="1:7" x14ac:dyDescent="0.35">
      <c r="A469" s="3" t="s">
        <v>2023</v>
      </c>
      <c r="B469" s="3" t="s">
        <v>19</v>
      </c>
      <c r="C469" s="3" t="s">
        <v>8</v>
      </c>
      <c r="D469" s="3" t="s">
        <v>2741</v>
      </c>
      <c r="E469" s="46">
        <v>1.58</v>
      </c>
      <c r="F469" s="3" t="s">
        <v>287</v>
      </c>
      <c r="G469" s="3" t="s">
        <v>287</v>
      </c>
    </row>
    <row r="470" spans="1:7" x14ac:dyDescent="0.35">
      <c r="A470" s="3" t="s">
        <v>2023</v>
      </c>
      <c r="B470" s="3" t="s">
        <v>20</v>
      </c>
      <c r="C470" s="3" t="s">
        <v>8</v>
      </c>
      <c r="D470" s="3" t="s">
        <v>2741</v>
      </c>
      <c r="E470" s="46">
        <v>0.15</v>
      </c>
      <c r="F470" s="3" t="s">
        <v>287</v>
      </c>
      <c r="G470" s="3" t="s">
        <v>287</v>
      </c>
    </row>
    <row r="471" spans="1:7" x14ac:dyDescent="0.35">
      <c r="A471" s="3" t="s">
        <v>2023</v>
      </c>
      <c r="B471" s="3" t="s">
        <v>9</v>
      </c>
      <c r="C471" s="3" t="s">
        <v>6</v>
      </c>
      <c r="D471" s="3" t="s">
        <v>2588</v>
      </c>
      <c r="E471" s="46">
        <v>13</v>
      </c>
      <c r="F471" s="3" t="s">
        <v>287</v>
      </c>
      <c r="G471" s="3" t="s">
        <v>287</v>
      </c>
    </row>
    <row r="472" spans="1:7" x14ac:dyDescent="0.35">
      <c r="A472" s="3" t="s">
        <v>2023</v>
      </c>
      <c r="B472" s="3" t="s">
        <v>10</v>
      </c>
      <c r="C472" s="3" t="s">
        <v>4</v>
      </c>
      <c r="D472" s="3" t="s">
        <v>2588</v>
      </c>
      <c r="E472" s="46">
        <v>1.45</v>
      </c>
      <c r="F472" s="3" t="s">
        <v>287</v>
      </c>
      <c r="G472" s="3" t="s">
        <v>266</v>
      </c>
    </row>
    <row r="473" spans="1:7" x14ac:dyDescent="0.35">
      <c r="A473" s="3" t="s">
        <v>2023</v>
      </c>
      <c r="B473" s="3" t="s">
        <v>1</v>
      </c>
      <c r="C473" s="3" t="s">
        <v>4</v>
      </c>
      <c r="D473" s="3" t="s">
        <v>2588</v>
      </c>
      <c r="E473" s="46">
        <v>1.31</v>
      </c>
      <c r="F473" s="3" t="s">
        <v>266</v>
      </c>
      <c r="G473" s="3" t="s">
        <v>287</v>
      </c>
    </row>
    <row r="474" spans="1:7" x14ac:dyDescent="0.35">
      <c r="A474" s="3" t="s">
        <v>2024</v>
      </c>
      <c r="B474" s="3" t="s">
        <v>18</v>
      </c>
      <c r="C474" s="3" t="s">
        <v>8</v>
      </c>
      <c r="D474" s="3" t="s">
        <v>2587</v>
      </c>
      <c r="E474" s="46">
        <v>22</v>
      </c>
      <c r="F474" s="3" t="s">
        <v>287</v>
      </c>
      <c r="G474" s="3" t="s">
        <v>287</v>
      </c>
    </row>
    <row r="475" spans="1:7" x14ac:dyDescent="0.35">
      <c r="A475" s="3" t="s">
        <v>2024</v>
      </c>
      <c r="B475" s="3" t="s">
        <v>3</v>
      </c>
      <c r="C475" s="3" t="s">
        <v>4</v>
      </c>
      <c r="D475" s="3" t="s">
        <v>2587</v>
      </c>
      <c r="E475" s="46">
        <v>0.65</v>
      </c>
      <c r="F475" s="3" t="s">
        <v>287</v>
      </c>
      <c r="G475" s="3" t="s">
        <v>287</v>
      </c>
    </row>
    <row r="476" spans="1:7" x14ac:dyDescent="0.35">
      <c r="A476" s="3" t="s">
        <v>2024</v>
      </c>
      <c r="B476" s="3" t="s">
        <v>19</v>
      </c>
      <c r="C476" s="3" t="s">
        <v>8</v>
      </c>
      <c r="D476" s="3" t="s">
        <v>2741</v>
      </c>
      <c r="E476" s="46">
        <v>1.58</v>
      </c>
      <c r="F476" s="3" t="s">
        <v>287</v>
      </c>
      <c r="G476" s="3" t="s">
        <v>287</v>
      </c>
    </row>
    <row r="477" spans="1:7" x14ac:dyDescent="0.35">
      <c r="A477" s="3" t="s">
        <v>2024</v>
      </c>
      <c r="B477" s="3" t="s">
        <v>20</v>
      </c>
      <c r="C477" s="3" t="s">
        <v>8</v>
      </c>
      <c r="D477" s="3" t="s">
        <v>2741</v>
      </c>
      <c r="E477" s="46">
        <v>0.15</v>
      </c>
      <c r="F477" s="3" t="s">
        <v>287</v>
      </c>
      <c r="G477" s="3" t="s">
        <v>287</v>
      </c>
    </row>
    <row r="478" spans="1:7" x14ac:dyDescent="0.35">
      <c r="A478" s="3" t="s">
        <v>2024</v>
      </c>
      <c r="B478" s="3" t="s">
        <v>9</v>
      </c>
      <c r="C478" s="3" t="s">
        <v>6</v>
      </c>
      <c r="D478" s="3" t="s">
        <v>2588</v>
      </c>
      <c r="E478" s="46">
        <v>13</v>
      </c>
      <c r="F478" s="3" t="s">
        <v>287</v>
      </c>
      <c r="G478" s="3" t="s">
        <v>287</v>
      </c>
    </row>
    <row r="479" spans="1:7" x14ac:dyDescent="0.35">
      <c r="A479" s="3" t="s">
        <v>2024</v>
      </c>
      <c r="B479" s="3" t="s">
        <v>10</v>
      </c>
      <c r="C479" s="3" t="s">
        <v>4</v>
      </c>
      <c r="D479" s="3" t="s">
        <v>2588</v>
      </c>
      <c r="E479" s="46">
        <v>1.45</v>
      </c>
      <c r="F479" s="3" t="s">
        <v>287</v>
      </c>
      <c r="G479" s="3" t="s">
        <v>266</v>
      </c>
    </row>
    <row r="480" spans="1:7" x14ac:dyDescent="0.35">
      <c r="A480" s="3" t="s">
        <v>2024</v>
      </c>
      <c r="B480" s="3" t="s">
        <v>1</v>
      </c>
      <c r="C480" s="3" t="s">
        <v>4</v>
      </c>
      <c r="D480" s="3" t="s">
        <v>2588</v>
      </c>
      <c r="E480" s="46">
        <v>1.31</v>
      </c>
      <c r="F480" s="3" t="s">
        <v>266</v>
      </c>
      <c r="G480" s="3" t="s">
        <v>287</v>
      </c>
    </row>
    <row r="481" spans="1:7" x14ac:dyDescent="0.35">
      <c r="A481" s="3" t="s">
        <v>2025</v>
      </c>
      <c r="B481" s="3" t="s">
        <v>92</v>
      </c>
      <c r="C481" s="3" t="s">
        <v>2719</v>
      </c>
      <c r="D481" s="3" t="s">
        <v>2587</v>
      </c>
      <c r="E481" s="46">
        <v>1.63</v>
      </c>
      <c r="F481" s="3" t="s">
        <v>287</v>
      </c>
      <c r="G481" s="3" t="s">
        <v>287</v>
      </c>
    </row>
    <row r="482" spans="1:7" x14ac:dyDescent="0.35">
      <c r="A482" s="3" t="s">
        <v>2025</v>
      </c>
      <c r="B482" s="3" t="s">
        <v>3</v>
      </c>
      <c r="C482" s="3" t="s">
        <v>2719</v>
      </c>
      <c r="D482" s="3" t="s">
        <v>2587</v>
      </c>
      <c r="E482" s="46">
        <v>0.2</v>
      </c>
      <c r="F482" s="3" t="s">
        <v>287</v>
      </c>
      <c r="G482" s="3" t="s">
        <v>287</v>
      </c>
    </row>
    <row r="483" spans="1:7" x14ac:dyDescent="0.35">
      <c r="A483" s="3" t="s">
        <v>2025</v>
      </c>
      <c r="B483" s="3" t="s">
        <v>108</v>
      </c>
      <c r="C483" s="3" t="s">
        <v>2719</v>
      </c>
      <c r="D483" s="3" t="s">
        <v>2741</v>
      </c>
      <c r="E483" s="46">
        <v>0.09</v>
      </c>
      <c r="F483" s="3" t="s">
        <v>287</v>
      </c>
      <c r="G483" s="3" t="s">
        <v>287</v>
      </c>
    </row>
    <row r="484" spans="1:7" x14ac:dyDescent="0.35">
      <c r="A484" s="3" t="s">
        <v>2025</v>
      </c>
      <c r="B484" s="3" t="s">
        <v>20</v>
      </c>
      <c r="C484" s="3" t="s">
        <v>2719</v>
      </c>
      <c r="D484" s="3" t="s">
        <v>2741</v>
      </c>
      <c r="E484" s="46">
        <v>0.06</v>
      </c>
      <c r="F484" s="3" t="s">
        <v>287</v>
      </c>
      <c r="G484" s="3" t="s">
        <v>287</v>
      </c>
    </row>
    <row r="485" spans="1:7" x14ac:dyDescent="0.35">
      <c r="A485" s="3" t="s">
        <v>2025</v>
      </c>
      <c r="B485" s="3" t="s">
        <v>109</v>
      </c>
      <c r="C485" s="3" t="s">
        <v>2719</v>
      </c>
      <c r="D485" s="3" t="s">
        <v>2588</v>
      </c>
      <c r="E485" s="46">
        <v>0.09</v>
      </c>
      <c r="F485" s="3" t="s">
        <v>287</v>
      </c>
      <c r="G485" s="3" t="s">
        <v>266</v>
      </c>
    </row>
    <row r="486" spans="1:7" x14ac:dyDescent="0.35">
      <c r="A486" s="3" t="s">
        <v>2025</v>
      </c>
      <c r="B486" s="3" t="s">
        <v>107</v>
      </c>
      <c r="C486" s="3" t="s">
        <v>2719</v>
      </c>
      <c r="D486" s="3" t="s">
        <v>2588</v>
      </c>
      <c r="E486" s="46">
        <v>7.0000000000000007E-2</v>
      </c>
      <c r="F486" s="3" t="s">
        <v>287</v>
      </c>
      <c r="G486" s="3" t="s">
        <v>287</v>
      </c>
    </row>
    <row r="487" spans="1:7" x14ac:dyDescent="0.35">
      <c r="A487" s="3" t="s">
        <v>2025</v>
      </c>
      <c r="B487" s="3" t="s">
        <v>1</v>
      </c>
      <c r="C487" s="3" t="s">
        <v>2719</v>
      </c>
      <c r="D487" s="3" t="s">
        <v>2588</v>
      </c>
      <c r="E487" s="46">
        <v>0.03</v>
      </c>
      <c r="F487" s="3" t="s">
        <v>266</v>
      </c>
      <c r="G487" s="3" t="s">
        <v>287</v>
      </c>
    </row>
    <row r="488" spans="1:7" x14ac:dyDescent="0.35">
      <c r="A488" s="3" t="s">
        <v>2026</v>
      </c>
      <c r="B488" s="3" t="s">
        <v>18</v>
      </c>
      <c r="C488" s="3" t="s">
        <v>8</v>
      </c>
      <c r="D488" s="3" t="s">
        <v>2587</v>
      </c>
      <c r="E488" s="46">
        <v>1.63</v>
      </c>
      <c r="F488" s="3" t="s">
        <v>287</v>
      </c>
      <c r="G488" s="3" t="s">
        <v>287</v>
      </c>
    </row>
    <row r="489" spans="1:7" x14ac:dyDescent="0.35">
      <c r="A489" s="3" t="s">
        <v>2026</v>
      </c>
      <c r="B489" s="3" t="s">
        <v>3</v>
      </c>
      <c r="C489" s="3" t="s">
        <v>4</v>
      </c>
      <c r="D489" s="3" t="s">
        <v>2587</v>
      </c>
      <c r="E489" s="46">
        <v>0.2</v>
      </c>
      <c r="F489" s="3" t="s">
        <v>287</v>
      </c>
      <c r="G489" s="3" t="s">
        <v>287</v>
      </c>
    </row>
    <row r="490" spans="1:7" x14ac:dyDescent="0.35">
      <c r="A490" s="3" t="s">
        <v>2026</v>
      </c>
      <c r="B490" s="3" t="s">
        <v>19</v>
      </c>
      <c r="C490" s="3" t="s">
        <v>8</v>
      </c>
      <c r="D490" s="3" t="s">
        <v>2741</v>
      </c>
      <c r="E490" s="46">
        <v>0.09</v>
      </c>
      <c r="F490" s="3" t="s">
        <v>287</v>
      </c>
      <c r="G490" s="3" t="s">
        <v>287</v>
      </c>
    </row>
    <row r="491" spans="1:7" x14ac:dyDescent="0.35">
      <c r="A491" s="3" t="s">
        <v>2026</v>
      </c>
      <c r="B491" s="3" t="s">
        <v>20</v>
      </c>
      <c r="C491" s="3" t="s">
        <v>8</v>
      </c>
      <c r="D491" s="3" t="s">
        <v>2741</v>
      </c>
      <c r="E491" s="46">
        <v>0.06</v>
      </c>
      <c r="F491" s="3" t="s">
        <v>287</v>
      </c>
      <c r="G491" s="3" t="s">
        <v>287</v>
      </c>
    </row>
    <row r="492" spans="1:7" x14ac:dyDescent="0.35">
      <c r="A492" s="3" t="s">
        <v>2026</v>
      </c>
      <c r="B492" s="3" t="s">
        <v>10</v>
      </c>
      <c r="C492" s="3" t="s">
        <v>4</v>
      </c>
      <c r="D492" s="3" t="s">
        <v>2588</v>
      </c>
      <c r="E492" s="46">
        <v>0.09</v>
      </c>
      <c r="F492" s="3" t="s">
        <v>287</v>
      </c>
      <c r="G492" s="3" t="s">
        <v>266</v>
      </c>
    </row>
    <row r="493" spans="1:7" x14ac:dyDescent="0.35">
      <c r="A493" s="3" t="s">
        <v>2026</v>
      </c>
      <c r="B493" s="3" t="s">
        <v>9</v>
      </c>
      <c r="C493" s="3" t="s">
        <v>8</v>
      </c>
      <c r="D493" s="3" t="s">
        <v>2588</v>
      </c>
      <c r="E493" s="46">
        <v>7.0000000000000007E-2</v>
      </c>
      <c r="F493" s="3" t="s">
        <v>287</v>
      </c>
      <c r="G493" s="3" t="s">
        <v>287</v>
      </c>
    </row>
    <row r="494" spans="1:7" x14ac:dyDescent="0.35">
      <c r="A494" s="3" t="s">
        <v>2026</v>
      </c>
      <c r="B494" s="3" t="s">
        <v>1</v>
      </c>
      <c r="C494" s="3" t="s">
        <v>4</v>
      </c>
      <c r="D494" s="3" t="s">
        <v>2588</v>
      </c>
      <c r="E494" s="46">
        <v>0.03</v>
      </c>
      <c r="F494" s="3" t="s">
        <v>266</v>
      </c>
      <c r="G494" s="3" t="s">
        <v>287</v>
      </c>
    </row>
    <row r="495" spans="1:7" x14ac:dyDescent="0.35">
      <c r="A495" s="3" t="s">
        <v>2027</v>
      </c>
      <c r="B495" s="3" t="s">
        <v>18</v>
      </c>
      <c r="C495" s="3" t="s">
        <v>8</v>
      </c>
      <c r="D495" s="3" t="s">
        <v>2587</v>
      </c>
      <c r="E495" s="46">
        <v>1.33</v>
      </c>
      <c r="F495" s="3" t="s">
        <v>287</v>
      </c>
      <c r="G495" s="3" t="s">
        <v>287</v>
      </c>
    </row>
    <row r="496" spans="1:7" x14ac:dyDescent="0.35">
      <c r="A496" s="3" t="s">
        <v>2027</v>
      </c>
      <c r="B496" s="3" t="s">
        <v>3</v>
      </c>
      <c r="C496" s="3" t="s">
        <v>4</v>
      </c>
      <c r="D496" s="3" t="s">
        <v>2587</v>
      </c>
      <c r="E496" s="46">
        <v>0.23</v>
      </c>
      <c r="F496" s="3" t="s">
        <v>287</v>
      </c>
      <c r="G496" s="3" t="s">
        <v>287</v>
      </c>
    </row>
    <row r="497" spans="1:7" x14ac:dyDescent="0.35">
      <c r="A497" s="3" t="s">
        <v>2027</v>
      </c>
      <c r="B497" s="3" t="s">
        <v>20</v>
      </c>
      <c r="C497" s="3" t="s">
        <v>8</v>
      </c>
      <c r="D497" s="3" t="s">
        <v>2741</v>
      </c>
      <c r="E497" s="46">
        <v>0.23</v>
      </c>
      <c r="F497" s="3" t="s">
        <v>287</v>
      </c>
      <c r="G497" s="3" t="s">
        <v>287</v>
      </c>
    </row>
    <row r="498" spans="1:7" x14ac:dyDescent="0.35">
      <c r="A498" s="3" t="s">
        <v>2027</v>
      </c>
      <c r="B498" s="3" t="s">
        <v>19</v>
      </c>
      <c r="C498" s="3" t="s">
        <v>8</v>
      </c>
      <c r="D498" s="3" t="s">
        <v>2741</v>
      </c>
      <c r="E498" s="46">
        <v>0.08</v>
      </c>
      <c r="F498" s="3" t="s">
        <v>287</v>
      </c>
      <c r="G498" s="3" t="s">
        <v>287</v>
      </c>
    </row>
    <row r="499" spans="1:7" x14ac:dyDescent="0.35">
      <c r="A499" s="3" t="s">
        <v>2027</v>
      </c>
      <c r="B499" s="3" t="s">
        <v>1</v>
      </c>
      <c r="C499" s="3" t="s">
        <v>4</v>
      </c>
      <c r="D499" s="3" t="s">
        <v>2588</v>
      </c>
      <c r="E499" s="46">
        <v>0.1</v>
      </c>
      <c r="F499" s="3" t="s">
        <v>266</v>
      </c>
      <c r="G499" s="3" t="s">
        <v>287</v>
      </c>
    </row>
    <row r="500" spans="1:7" x14ac:dyDescent="0.35">
      <c r="A500" s="3" t="s">
        <v>2027</v>
      </c>
      <c r="B500" s="3" t="s">
        <v>10</v>
      </c>
      <c r="C500" s="3" t="s">
        <v>4</v>
      </c>
      <c r="D500" s="3" t="s">
        <v>2588</v>
      </c>
      <c r="E500" s="46">
        <v>0.02</v>
      </c>
      <c r="F500" s="3" t="s">
        <v>287</v>
      </c>
      <c r="G500" s="3" t="s">
        <v>266</v>
      </c>
    </row>
    <row r="501" spans="1:7" x14ac:dyDescent="0.35">
      <c r="A501" s="3" t="s">
        <v>2027</v>
      </c>
      <c r="B501" s="3" t="s">
        <v>9</v>
      </c>
      <c r="C501" s="3" t="s">
        <v>6</v>
      </c>
      <c r="D501" s="3" t="s">
        <v>2588</v>
      </c>
      <c r="E501" s="46">
        <v>0</v>
      </c>
      <c r="F501" s="3" t="s">
        <v>287</v>
      </c>
      <c r="G501" s="3" t="s">
        <v>287</v>
      </c>
    </row>
    <row r="502" spans="1:7" x14ac:dyDescent="0.35">
      <c r="A502" s="3" t="s">
        <v>2028</v>
      </c>
      <c r="B502" s="3" t="s">
        <v>18</v>
      </c>
      <c r="C502" s="3" t="s">
        <v>8</v>
      </c>
      <c r="D502" s="3" t="s">
        <v>2587</v>
      </c>
      <c r="E502" s="46">
        <v>1.33</v>
      </c>
      <c r="F502" s="3" t="s">
        <v>287</v>
      </c>
      <c r="G502" s="3" t="s">
        <v>287</v>
      </c>
    </row>
    <row r="503" spans="1:7" x14ac:dyDescent="0.35">
      <c r="A503" s="3" t="s">
        <v>2028</v>
      </c>
      <c r="B503" s="3" t="s">
        <v>3</v>
      </c>
      <c r="C503" s="3" t="s">
        <v>4</v>
      </c>
      <c r="D503" s="3" t="s">
        <v>2587</v>
      </c>
      <c r="E503" s="46">
        <v>0.23</v>
      </c>
      <c r="F503" s="3" t="s">
        <v>287</v>
      </c>
      <c r="G503" s="3" t="s">
        <v>287</v>
      </c>
    </row>
    <row r="504" spans="1:7" x14ac:dyDescent="0.35">
      <c r="A504" s="3" t="s">
        <v>2028</v>
      </c>
      <c r="B504" s="3" t="s">
        <v>20</v>
      </c>
      <c r="C504" s="3" t="s">
        <v>8</v>
      </c>
      <c r="D504" s="3" t="s">
        <v>2741</v>
      </c>
      <c r="E504" s="46">
        <v>0.23</v>
      </c>
      <c r="F504" s="3" t="s">
        <v>287</v>
      </c>
      <c r="G504" s="3" t="s">
        <v>287</v>
      </c>
    </row>
    <row r="505" spans="1:7" x14ac:dyDescent="0.35">
      <c r="A505" s="3" t="s">
        <v>2028</v>
      </c>
      <c r="B505" s="3" t="s">
        <v>19</v>
      </c>
      <c r="C505" s="3" t="s">
        <v>8</v>
      </c>
      <c r="D505" s="3" t="s">
        <v>2741</v>
      </c>
      <c r="E505" s="46">
        <v>0.08</v>
      </c>
      <c r="F505" s="3" t="s">
        <v>287</v>
      </c>
      <c r="G505" s="3" t="s">
        <v>287</v>
      </c>
    </row>
    <row r="506" spans="1:7" x14ac:dyDescent="0.35">
      <c r="A506" s="3" t="s">
        <v>2028</v>
      </c>
      <c r="B506" s="3" t="s">
        <v>1</v>
      </c>
      <c r="C506" s="3" t="s">
        <v>4</v>
      </c>
      <c r="D506" s="3" t="s">
        <v>2588</v>
      </c>
      <c r="E506" s="46">
        <v>0.1</v>
      </c>
      <c r="F506" s="3" t="s">
        <v>266</v>
      </c>
      <c r="G506" s="3" t="s">
        <v>287</v>
      </c>
    </row>
    <row r="507" spans="1:7" x14ac:dyDescent="0.35">
      <c r="A507" s="3" t="s">
        <v>2028</v>
      </c>
      <c r="B507" s="3" t="s">
        <v>10</v>
      </c>
      <c r="C507" s="3" t="s">
        <v>4</v>
      </c>
      <c r="D507" s="3" t="s">
        <v>2588</v>
      </c>
      <c r="E507" s="46">
        <v>0.02</v>
      </c>
      <c r="F507" s="3" t="s">
        <v>287</v>
      </c>
      <c r="G507" s="3" t="s">
        <v>266</v>
      </c>
    </row>
    <row r="508" spans="1:7" x14ac:dyDescent="0.35">
      <c r="A508" s="3" t="s">
        <v>2028</v>
      </c>
      <c r="B508" s="3" t="s">
        <v>9</v>
      </c>
      <c r="C508" s="3" t="s">
        <v>6</v>
      </c>
      <c r="D508" s="3" t="s">
        <v>2588</v>
      </c>
      <c r="E508" s="46">
        <v>0</v>
      </c>
      <c r="F508" s="3" t="s">
        <v>287</v>
      </c>
      <c r="G508" s="3" t="s">
        <v>287</v>
      </c>
    </row>
    <row r="509" spans="1:7" x14ac:dyDescent="0.35">
      <c r="A509" s="3" t="s">
        <v>2029</v>
      </c>
      <c r="B509" s="3" t="s">
        <v>5</v>
      </c>
      <c r="C509" s="3" t="s">
        <v>2719</v>
      </c>
      <c r="D509" s="3" t="s">
        <v>2741</v>
      </c>
      <c r="E509" s="46">
        <v>6.48</v>
      </c>
      <c r="F509" s="3" t="s">
        <v>287</v>
      </c>
      <c r="G509" s="3" t="s">
        <v>287</v>
      </c>
    </row>
    <row r="510" spans="1:7" x14ac:dyDescent="0.35">
      <c r="A510" s="3" t="s">
        <v>2029</v>
      </c>
      <c r="B510" s="3" t="s">
        <v>110</v>
      </c>
      <c r="C510" s="3" t="s">
        <v>2719</v>
      </c>
      <c r="D510" s="3" t="s">
        <v>2588</v>
      </c>
      <c r="E510" s="46">
        <v>104</v>
      </c>
      <c r="F510" s="3" t="s">
        <v>287</v>
      </c>
      <c r="G510" s="3" t="s">
        <v>287</v>
      </c>
    </row>
    <row r="511" spans="1:7" x14ac:dyDescent="0.35">
      <c r="A511" s="3" t="s">
        <v>2029</v>
      </c>
      <c r="B511" s="3" t="s">
        <v>1</v>
      </c>
      <c r="C511" s="3" t="s">
        <v>2719</v>
      </c>
      <c r="D511" s="3" t="s">
        <v>2588</v>
      </c>
      <c r="E511" s="46">
        <v>1.08</v>
      </c>
      <c r="F511" s="3" t="s">
        <v>266</v>
      </c>
      <c r="G511" s="3" t="s">
        <v>287</v>
      </c>
    </row>
    <row r="512" spans="1:7" x14ac:dyDescent="0.35">
      <c r="A512" s="3" t="s">
        <v>2029</v>
      </c>
      <c r="B512" s="3" t="s">
        <v>111</v>
      </c>
      <c r="C512" s="3" t="s">
        <v>2719</v>
      </c>
      <c r="D512" s="3" t="s">
        <v>2588</v>
      </c>
      <c r="E512" s="46">
        <v>0.33800000000000002</v>
      </c>
      <c r="F512" s="3" t="s">
        <v>287</v>
      </c>
      <c r="G512" s="3" t="s">
        <v>266</v>
      </c>
    </row>
    <row r="513" spans="1:7" x14ac:dyDescent="0.35">
      <c r="A513" s="3" t="s">
        <v>2030</v>
      </c>
      <c r="B513" s="3" t="s">
        <v>5</v>
      </c>
      <c r="C513" s="3" t="s">
        <v>8</v>
      </c>
      <c r="D513" s="3" t="s">
        <v>2741</v>
      </c>
      <c r="E513" s="46">
        <v>6.48</v>
      </c>
      <c r="F513" s="3" t="s">
        <v>287</v>
      </c>
      <c r="G513" s="3" t="s">
        <v>287</v>
      </c>
    </row>
    <row r="514" spans="1:7" x14ac:dyDescent="0.35">
      <c r="A514" s="3" t="s">
        <v>2030</v>
      </c>
      <c r="B514" s="3" t="s">
        <v>112</v>
      </c>
      <c r="C514" s="3" t="s">
        <v>17</v>
      </c>
      <c r="D514" s="3" t="s">
        <v>2588</v>
      </c>
      <c r="E514" s="46">
        <v>104</v>
      </c>
      <c r="F514" s="3" t="s">
        <v>287</v>
      </c>
      <c r="G514" s="3" t="s">
        <v>287</v>
      </c>
    </row>
    <row r="515" spans="1:7" x14ac:dyDescent="0.35">
      <c r="A515" s="3" t="s">
        <v>2030</v>
      </c>
      <c r="B515" s="3" t="s">
        <v>1</v>
      </c>
      <c r="C515" s="3" t="s">
        <v>8</v>
      </c>
      <c r="D515" s="3" t="s">
        <v>2588</v>
      </c>
      <c r="E515" s="46">
        <v>1.08</v>
      </c>
      <c r="F515" s="3" t="s">
        <v>266</v>
      </c>
      <c r="G515" s="3" t="s">
        <v>287</v>
      </c>
    </row>
    <row r="516" spans="1:7" x14ac:dyDescent="0.35">
      <c r="A516" s="3" t="s">
        <v>2030</v>
      </c>
      <c r="B516" s="3" t="s">
        <v>10</v>
      </c>
      <c r="C516" s="3" t="s">
        <v>8</v>
      </c>
      <c r="D516" s="3" t="s">
        <v>2588</v>
      </c>
      <c r="E516" s="46">
        <v>0.33800000000000002</v>
      </c>
      <c r="F516" s="3" t="s">
        <v>287</v>
      </c>
      <c r="G516" s="3" t="s">
        <v>266</v>
      </c>
    </row>
    <row r="517" spans="1:7" x14ac:dyDescent="0.35">
      <c r="A517" s="3" t="s">
        <v>2031</v>
      </c>
      <c r="B517" s="3" t="s">
        <v>5</v>
      </c>
      <c r="C517" s="3" t="s">
        <v>8</v>
      </c>
      <c r="D517" s="3" t="s">
        <v>2741</v>
      </c>
      <c r="E517" s="46">
        <v>6.48</v>
      </c>
      <c r="F517" s="3" t="s">
        <v>287</v>
      </c>
      <c r="G517" s="3" t="s">
        <v>287</v>
      </c>
    </row>
    <row r="518" spans="1:7" x14ac:dyDescent="0.35">
      <c r="A518" s="3" t="s">
        <v>2031</v>
      </c>
      <c r="B518" s="3" t="s">
        <v>113</v>
      </c>
      <c r="C518" s="3" t="s">
        <v>17</v>
      </c>
      <c r="D518" s="3" t="s">
        <v>2588</v>
      </c>
      <c r="E518" s="46">
        <v>104</v>
      </c>
      <c r="F518" s="3" t="s">
        <v>287</v>
      </c>
      <c r="G518" s="3" t="s">
        <v>287</v>
      </c>
    </row>
    <row r="519" spans="1:7" x14ac:dyDescent="0.35">
      <c r="A519" s="3" t="s">
        <v>2031</v>
      </c>
      <c r="B519" s="3" t="s">
        <v>1</v>
      </c>
      <c r="C519" s="3" t="s">
        <v>8</v>
      </c>
      <c r="D519" s="3" t="s">
        <v>2588</v>
      </c>
      <c r="E519" s="46">
        <v>1.08</v>
      </c>
      <c r="F519" s="3" t="s">
        <v>266</v>
      </c>
      <c r="G519" s="3" t="s">
        <v>287</v>
      </c>
    </row>
    <row r="520" spans="1:7" x14ac:dyDescent="0.35">
      <c r="A520" s="3" t="s">
        <v>2031</v>
      </c>
      <c r="B520" s="3" t="s">
        <v>10</v>
      </c>
      <c r="C520" s="3" t="s">
        <v>8</v>
      </c>
      <c r="D520" s="3" t="s">
        <v>2588</v>
      </c>
      <c r="E520" s="46">
        <v>0.33800000000000002</v>
      </c>
      <c r="F520" s="3" t="s">
        <v>287</v>
      </c>
      <c r="G520" s="3" t="s">
        <v>266</v>
      </c>
    </row>
    <row r="521" spans="1:7" x14ac:dyDescent="0.35">
      <c r="A521" s="3" t="s">
        <v>2032</v>
      </c>
      <c r="B521" s="3" t="s">
        <v>31</v>
      </c>
      <c r="C521" s="3" t="s">
        <v>4</v>
      </c>
      <c r="D521" s="3" t="s">
        <v>2587</v>
      </c>
      <c r="E521" s="46">
        <v>264.89999999999998</v>
      </c>
      <c r="F521" s="3" t="s">
        <v>287</v>
      </c>
      <c r="G521" s="3" t="s">
        <v>287</v>
      </c>
    </row>
    <row r="522" spans="1:7" x14ac:dyDescent="0.35">
      <c r="A522" s="3" t="s">
        <v>2032</v>
      </c>
      <c r="B522" s="3" t="s">
        <v>5</v>
      </c>
      <c r="C522" s="3" t="s">
        <v>6</v>
      </c>
      <c r="D522" s="3" t="s">
        <v>2741</v>
      </c>
      <c r="E522" s="46">
        <v>104.4</v>
      </c>
      <c r="F522" s="3" t="s">
        <v>287</v>
      </c>
      <c r="G522" s="3" t="s">
        <v>287</v>
      </c>
    </row>
    <row r="523" spans="1:7" x14ac:dyDescent="0.35">
      <c r="A523" s="3" t="s">
        <v>2032</v>
      </c>
      <c r="B523" s="3" t="s">
        <v>1</v>
      </c>
      <c r="C523" s="3" t="s">
        <v>4</v>
      </c>
      <c r="D523" s="3" t="s">
        <v>2588</v>
      </c>
      <c r="E523" s="46">
        <v>8.3000000000000007</v>
      </c>
      <c r="F523" s="3" t="s">
        <v>266</v>
      </c>
      <c r="G523" s="3" t="s">
        <v>287</v>
      </c>
    </row>
    <row r="524" spans="1:7" x14ac:dyDescent="0.35">
      <c r="A524" s="3" t="s">
        <v>2033</v>
      </c>
      <c r="B524" s="3" t="s">
        <v>31</v>
      </c>
      <c r="C524" s="3" t="s">
        <v>4</v>
      </c>
      <c r="D524" s="3" t="s">
        <v>2587</v>
      </c>
      <c r="E524" s="46">
        <v>250.2</v>
      </c>
      <c r="F524" s="3" t="s">
        <v>287</v>
      </c>
      <c r="G524" s="3" t="s">
        <v>287</v>
      </c>
    </row>
    <row r="525" spans="1:7" x14ac:dyDescent="0.35">
      <c r="A525" s="3" t="s">
        <v>2033</v>
      </c>
      <c r="B525" s="3" t="s">
        <v>5</v>
      </c>
      <c r="C525" s="3" t="s">
        <v>6</v>
      </c>
      <c r="D525" s="3" t="s">
        <v>2741</v>
      </c>
      <c r="E525" s="46">
        <v>104.4</v>
      </c>
      <c r="F525" s="3" t="s">
        <v>287</v>
      </c>
      <c r="G525" s="3" t="s">
        <v>287</v>
      </c>
    </row>
    <row r="526" spans="1:7" x14ac:dyDescent="0.35">
      <c r="A526" s="3" t="s">
        <v>2033</v>
      </c>
      <c r="B526" s="3" t="s">
        <v>17</v>
      </c>
      <c r="C526" s="3" t="s">
        <v>17</v>
      </c>
      <c r="D526" s="3" t="s">
        <v>2741</v>
      </c>
      <c r="E526" s="46">
        <v>8.3000000000000007</v>
      </c>
      <c r="F526" s="3" t="s">
        <v>287</v>
      </c>
      <c r="G526" s="3" t="s">
        <v>287</v>
      </c>
    </row>
    <row r="527" spans="1:7" x14ac:dyDescent="0.35">
      <c r="A527" s="3" t="s">
        <v>2034</v>
      </c>
      <c r="B527" s="3" t="s">
        <v>18</v>
      </c>
      <c r="C527" s="3" t="s">
        <v>4</v>
      </c>
      <c r="D527" s="3" t="s">
        <v>2587</v>
      </c>
      <c r="E527" s="46">
        <v>873.34</v>
      </c>
      <c r="F527" s="3" t="s">
        <v>287</v>
      </c>
      <c r="G527" s="3" t="s">
        <v>287</v>
      </c>
    </row>
    <row r="528" spans="1:7" x14ac:dyDescent="0.35">
      <c r="A528" s="3" t="s">
        <v>2034</v>
      </c>
      <c r="B528" s="3" t="s">
        <v>5</v>
      </c>
      <c r="C528" s="3" t="s">
        <v>6</v>
      </c>
      <c r="D528" s="3" t="s">
        <v>2741</v>
      </c>
      <c r="E528" s="46">
        <v>450.76</v>
      </c>
      <c r="F528" s="3" t="s">
        <v>287</v>
      </c>
      <c r="G528" s="3" t="s">
        <v>287</v>
      </c>
    </row>
    <row r="529" spans="1:7" x14ac:dyDescent="0.35">
      <c r="A529" s="3" t="s">
        <v>2034</v>
      </c>
      <c r="B529" s="3" t="s">
        <v>1</v>
      </c>
      <c r="C529" s="3" t="s">
        <v>4</v>
      </c>
      <c r="D529" s="3" t="s">
        <v>2588</v>
      </c>
      <c r="E529" s="46">
        <v>42.26</v>
      </c>
      <c r="F529" s="3" t="s">
        <v>266</v>
      </c>
      <c r="G529" s="3" t="s">
        <v>287</v>
      </c>
    </row>
    <row r="530" spans="1:7" x14ac:dyDescent="0.35">
      <c r="A530" s="3" t="s">
        <v>2035</v>
      </c>
      <c r="B530" s="3" t="s">
        <v>114</v>
      </c>
      <c r="C530" s="3" t="s">
        <v>2719</v>
      </c>
      <c r="D530" s="3" t="s">
        <v>2587</v>
      </c>
      <c r="E530" s="46">
        <v>2.27</v>
      </c>
      <c r="F530" s="3" t="s">
        <v>287</v>
      </c>
      <c r="G530" s="3" t="s">
        <v>287</v>
      </c>
    </row>
    <row r="531" spans="1:7" x14ac:dyDescent="0.35">
      <c r="A531" s="3" t="s">
        <v>2035</v>
      </c>
      <c r="B531" s="3" t="s">
        <v>3</v>
      </c>
      <c r="C531" s="3" t="s">
        <v>2719</v>
      </c>
      <c r="D531" s="3" t="s">
        <v>2587</v>
      </c>
      <c r="E531" s="46">
        <v>2.5000000000000001E-2</v>
      </c>
      <c r="F531" s="3" t="s">
        <v>287</v>
      </c>
      <c r="G531" s="3" t="s">
        <v>287</v>
      </c>
    </row>
    <row r="532" spans="1:7" x14ac:dyDescent="0.35">
      <c r="A532" s="3" t="s">
        <v>2035</v>
      </c>
      <c r="B532" s="3" t="s">
        <v>117</v>
      </c>
      <c r="C532" s="3" t="s">
        <v>2719</v>
      </c>
      <c r="D532" s="3" t="s">
        <v>2587</v>
      </c>
      <c r="E532" s="46">
        <v>8.0000000000000002E-3</v>
      </c>
      <c r="F532" s="3" t="s">
        <v>266</v>
      </c>
      <c r="G532" s="3" t="s">
        <v>287</v>
      </c>
    </row>
    <row r="533" spans="1:7" x14ac:dyDescent="0.35">
      <c r="A533" s="3" t="s">
        <v>2035</v>
      </c>
      <c r="B533" s="3" t="s">
        <v>115</v>
      </c>
      <c r="C533" s="3" t="s">
        <v>2719</v>
      </c>
      <c r="D533" s="3" t="s">
        <v>2741</v>
      </c>
      <c r="E533" s="46">
        <v>0.2</v>
      </c>
      <c r="F533" s="3" t="s">
        <v>287</v>
      </c>
      <c r="G533" s="3" t="s">
        <v>287</v>
      </c>
    </row>
    <row r="534" spans="1:7" x14ac:dyDescent="0.35">
      <c r="A534" s="3" t="s">
        <v>2035</v>
      </c>
      <c r="B534" s="3" t="s">
        <v>116</v>
      </c>
      <c r="C534" s="3" t="s">
        <v>2719</v>
      </c>
      <c r="D534" s="3" t="s">
        <v>2588</v>
      </c>
      <c r="E534" s="46">
        <v>1.7000000000000001E-2</v>
      </c>
      <c r="F534" s="3" t="s">
        <v>266</v>
      </c>
      <c r="G534" s="3" t="s">
        <v>287</v>
      </c>
    </row>
    <row r="535" spans="1:7" x14ac:dyDescent="0.35">
      <c r="A535" s="3" t="s">
        <v>2036</v>
      </c>
      <c r="B535" s="3" t="s">
        <v>119</v>
      </c>
      <c r="C535" s="3" t="s">
        <v>2719</v>
      </c>
      <c r="D535" s="3" t="s">
        <v>2741</v>
      </c>
      <c r="E535" s="46">
        <v>5297</v>
      </c>
      <c r="F535" s="3" t="s">
        <v>287</v>
      </c>
      <c r="G535" s="3" t="s">
        <v>287</v>
      </c>
    </row>
    <row r="536" spans="1:7" x14ac:dyDescent="0.35">
      <c r="A536" s="3" t="s">
        <v>2036</v>
      </c>
      <c r="B536" s="3" t="s">
        <v>118</v>
      </c>
      <c r="C536" s="3" t="s">
        <v>2719</v>
      </c>
      <c r="D536" s="3" t="s">
        <v>2588</v>
      </c>
      <c r="E536" s="46">
        <v>16313</v>
      </c>
      <c r="F536" s="3" t="s">
        <v>287</v>
      </c>
      <c r="G536" s="3" t="s">
        <v>287</v>
      </c>
    </row>
    <row r="537" spans="1:7" x14ac:dyDescent="0.35">
      <c r="A537" s="3" t="s">
        <v>2036</v>
      </c>
      <c r="B537" s="3" t="s">
        <v>120</v>
      </c>
      <c r="C537" s="3" t="s">
        <v>2719</v>
      </c>
      <c r="D537" s="3" t="s">
        <v>2588</v>
      </c>
      <c r="E537" s="46">
        <v>115</v>
      </c>
      <c r="F537" s="3" t="s">
        <v>287</v>
      </c>
      <c r="G537" s="3" t="s">
        <v>266</v>
      </c>
    </row>
    <row r="538" spans="1:7" x14ac:dyDescent="0.35">
      <c r="A538" s="3" t="s">
        <v>2040</v>
      </c>
      <c r="B538" s="3" t="s">
        <v>119</v>
      </c>
      <c r="C538" s="3" t="s">
        <v>2719</v>
      </c>
      <c r="D538" s="3" t="s">
        <v>2741</v>
      </c>
      <c r="E538" s="46">
        <v>5675</v>
      </c>
      <c r="F538" s="3" t="s">
        <v>287</v>
      </c>
      <c r="G538" s="3" t="s">
        <v>287</v>
      </c>
    </row>
    <row r="539" spans="1:7" x14ac:dyDescent="0.35">
      <c r="A539" s="3" t="s">
        <v>2040</v>
      </c>
      <c r="B539" s="3" t="s">
        <v>118</v>
      </c>
      <c r="C539" s="3" t="s">
        <v>2719</v>
      </c>
      <c r="D539" s="3" t="s">
        <v>2588</v>
      </c>
      <c r="E539" s="46">
        <v>16427</v>
      </c>
      <c r="F539" s="3" t="s">
        <v>287</v>
      </c>
      <c r="G539" s="3" t="s">
        <v>287</v>
      </c>
    </row>
    <row r="540" spans="1:7" x14ac:dyDescent="0.35">
      <c r="A540" s="3" t="s">
        <v>2040</v>
      </c>
      <c r="B540" s="3" t="s">
        <v>120</v>
      </c>
      <c r="C540" s="3" t="s">
        <v>2719</v>
      </c>
      <c r="D540" s="3" t="s">
        <v>2588</v>
      </c>
      <c r="E540" s="46">
        <v>116</v>
      </c>
      <c r="F540" s="3" t="s">
        <v>287</v>
      </c>
      <c r="G540" s="3" t="s">
        <v>266</v>
      </c>
    </row>
    <row r="541" spans="1:7" x14ac:dyDescent="0.35">
      <c r="A541" s="3" t="s">
        <v>2044</v>
      </c>
      <c r="B541" s="3" t="s">
        <v>119</v>
      </c>
      <c r="C541" s="3" t="s">
        <v>2719</v>
      </c>
      <c r="D541" s="3" t="s">
        <v>2741</v>
      </c>
      <c r="E541" s="46">
        <v>7528</v>
      </c>
      <c r="F541" s="3" t="s">
        <v>287</v>
      </c>
      <c r="G541" s="3" t="s">
        <v>287</v>
      </c>
    </row>
    <row r="542" spans="1:7" x14ac:dyDescent="0.35">
      <c r="A542" s="3" t="s">
        <v>2044</v>
      </c>
      <c r="B542" s="3" t="s">
        <v>118</v>
      </c>
      <c r="C542" s="3" t="s">
        <v>2719</v>
      </c>
      <c r="D542" s="3" t="s">
        <v>2588</v>
      </c>
      <c r="E542" s="46">
        <v>20378</v>
      </c>
      <c r="F542" s="3" t="s">
        <v>287</v>
      </c>
      <c r="G542" s="3" t="s">
        <v>287</v>
      </c>
    </row>
    <row r="543" spans="1:7" x14ac:dyDescent="0.35">
      <c r="A543" s="3" t="s">
        <v>2044</v>
      </c>
      <c r="B543" s="3" t="s">
        <v>120</v>
      </c>
      <c r="C543" s="3" t="s">
        <v>2719</v>
      </c>
      <c r="D543" s="3" t="s">
        <v>2588</v>
      </c>
      <c r="E543" s="46">
        <v>105</v>
      </c>
      <c r="F543" s="3" t="s">
        <v>287</v>
      </c>
      <c r="G543" s="3" t="s">
        <v>266</v>
      </c>
    </row>
    <row r="544" spans="1:7" x14ac:dyDescent="0.35">
      <c r="A544" s="3" t="s">
        <v>2048</v>
      </c>
      <c r="B544" s="3" t="s">
        <v>119</v>
      </c>
      <c r="C544" s="3" t="s">
        <v>2719</v>
      </c>
      <c r="D544" s="3" t="s">
        <v>2741</v>
      </c>
      <c r="E544" s="46">
        <v>6289</v>
      </c>
      <c r="F544" s="3" t="s">
        <v>287</v>
      </c>
      <c r="G544" s="3" t="s">
        <v>287</v>
      </c>
    </row>
    <row r="545" spans="1:7" x14ac:dyDescent="0.35">
      <c r="A545" s="3" t="s">
        <v>2048</v>
      </c>
      <c r="B545" s="3" t="s">
        <v>118</v>
      </c>
      <c r="C545" s="3" t="s">
        <v>2719</v>
      </c>
      <c r="D545" s="3" t="s">
        <v>2588</v>
      </c>
      <c r="E545" s="46">
        <v>24226</v>
      </c>
      <c r="F545" s="3" t="s">
        <v>287</v>
      </c>
      <c r="G545" s="3" t="s">
        <v>287</v>
      </c>
    </row>
    <row r="546" spans="1:7" x14ac:dyDescent="0.35">
      <c r="A546" s="3" t="s">
        <v>2048</v>
      </c>
      <c r="B546" s="3" t="s">
        <v>120</v>
      </c>
      <c r="C546" s="3" t="s">
        <v>2719</v>
      </c>
      <c r="D546" s="3" t="s">
        <v>2588</v>
      </c>
      <c r="E546" s="46">
        <v>132</v>
      </c>
      <c r="F546" s="3" t="s">
        <v>287</v>
      </c>
      <c r="G546" s="3" t="s">
        <v>266</v>
      </c>
    </row>
    <row r="547" spans="1:7" x14ac:dyDescent="0.35">
      <c r="A547" s="3" t="s">
        <v>2061</v>
      </c>
      <c r="B547" s="3" t="s">
        <v>24</v>
      </c>
      <c r="C547" s="3" t="s">
        <v>2719</v>
      </c>
      <c r="D547" s="3" t="s">
        <v>2741</v>
      </c>
      <c r="E547" s="46">
        <v>545</v>
      </c>
      <c r="F547" s="3" t="s">
        <v>287</v>
      </c>
      <c r="G547" s="3" t="s">
        <v>287</v>
      </c>
    </row>
    <row r="548" spans="1:7" x14ac:dyDescent="0.35">
      <c r="A548" s="3" t="s">
        <v>2061</v>
      </c>
      <c r="B548" s="3" t="s">
        <v>121</v>
      </c>
      <c r="C548" s="3" t="s">
        <v>2719</v>
      </c>
      <c r="D548" s="3" t="s">
        <v>2588</v>
      </c>
      <c r="E548" s="46">
        <v>9681</v>
      </c>
      <c r="F548" s="3" t="s">
        <v>287</v>
      </c>
      <c r="G548" s="3" t="s">
        <v>266</v>
      </c>
    </row>
    <row r="549" spans="1:7" x14ac:dyDescent="0.35">
      <c r="A549" s="3" t="s">
        <v>2061</v>
      </c>
      <c r="B549" s="3" t="s">
        <v>37</v>
      </c>
      <c r="C549" s="3" t="s">
        <v>2719</v>
      </c>
      <c r="D549" s="3" t="s">
        <v>2588</v>
      </c>
      <c r="E549" s="46">
        <v>4087.6</v>
      </c>
      <c r="F549" s="3" t="s">
        <v>287</v>
      </c>
      <c r="G549" s="3" t="s">
        <v>287</v>
      </c>
    </row>
    <row r="550" spans="1:7" x14ac:dyDescent="0.35">
      <c r="A550" s="3" t="s">
        <v>2061</v>
      </c>
      <c r="B550" s="3" t="s">
        <v>13</v>
      </c>
      <c r="C550" s="3" t="s">
        <v>2719</v>
      </c>
      <c r="D550" s="3" t="s">
        <v>2588</v>
      </c>
      <c r="E550" s="46">
        <v>883</v>
      </c>
      <c r="F550" s="3" t="s">
        <v>266</v>
      </c>
      <c r="G550" s="3" t="s">
        <v>287</v>
      </c>
    </row>
    <row r="551" spans="1:7" x14ac:dyDescent="0.35">
      <c r="A551" s="3" t="s">
        <v>2062</v>
      </c>
      <c r="B551" s="3" t="s">
        <v>5</v>
      </c>
      <c r="C551" s="3" t="s">
        <v>4</v>
      </c>
      <c r="D551" s="3" t="s">
        <v>2741</v>
      </c>
      <c r="E551" s="46">
        <v>690</v>
      </c>
      <c r="F551" s="3" t="s">
        <v>287</v>
      </c>
      <c r="G551" s="3" t="s">
        <v>287</v>
      </c>
    </row>
    <row r="552" spans="1:7" x14ac:dyDescent="0.35">
      <c r="A552" s="3" t="s">
        <v>2062</v>
      </c>
      <c r="B552" s="3" t="s">
        <v>9</v>
      </c>
      <c r="C552" s="3" t="s">
        <v>4</v>
      </c>
      <c r="D552" s="3" t="s">
        <v>2588</v>
      </c>
      <c r="E552" s="46">
        <v>31714</v>
      </c>
      <c r="F552" s="3" t="s">
        <v>287</v>
      </c>
      <c r="G552" s="3" t="s">
        <v>287</v>
      </c>
    </row>
    <row r="553" spans="1:7" x14ac:dyDescent="0.35">
      <c r="A553" s="3" t="s">
        <v>2062</v>
      </c>
      <c r="B553" s="3" t="s">
        <v>14</v>
      </c>
      <c r="C553" s="3" t="s">
        <v>4</v>
      </c>
      <c r="D553" s="3" t="s">
        <v>2588</v>
      </c>
      <c r="E553" s="46">
        <v>6694</v>
      </c>
      <c r="F553" s="3" t="s">
        <v>287</v>
      </c>
      <c r="G553" s="3" t="s">
        <v>266</v>
      </c>
    </row>
    <row r="554" spans="1:7" x14ac:dyDescent="0.35">
      <c r="A554" s="3" t="s">
        <v>2062</v>
      </c>
      <c r="B554" s="3" t="s">
        <v>13</v>
      </c>
      <c r="C554" s="3" t="s">
        <v>4</v>
      </c>
      <c r="D554" s="3" t="s">
        <v>2588</v>
      </c>
      <c r="E554" s="46">
        <v>1117</v>
      </c>
      <c r="F554" s="3" t="s">
        <v>266</v>
      </c>
      <c r="G554" s="3" t="s">
        <v>287</v>
      </c>
    </row>
    <row r="555" spans="1:7" x14ac:dyDescent="0.35">
      <c r="A555" s="3" t="s">
        <v>2063</v>
      </c>
      <c r="B555" s="3" t="s">
        <v>24</v>
      </c>
      <c r="C555" s="3" t="s">
        <v>2719</v>
      </c>
      <c r="D555" s="3" t="s">
        <v>2741</v>
      </c>
      <c r="E555" s="46">
        <v>845</v>
      </c>
      <c r="F555" s="3" t="s">
        <v>287</v>
      </c>
      <c r="G555" s="3" t="s">
        <v>287</v>
      </c>
    </row>
    <row r="556" spans="1:7" x14ac:dyDescent="0.35">
      <c r="A556" s="3" t="s">
        <v>2063</v>
      </c>
      <c r="B556" s="3" t="s">
        <v>30</v>
      </c>
      <c r="C556" s="3" t="s">
        <v>2719</v>
      </c>
      <c r="D556" s="3" t="s">
        <v>2588</v>
      </c>
      <c r="E556" s="46">
        <v>11128</v>
      </c>
      <c r="F556" s="3" t="s">
        <v>287</v>
      </c>
      <c r="G556" s="3" t="s">
        <v>266</v>
      </c>
    </row>
    <row r="557" spans="1:7" x14ac:dyDescent="0.35">
      <c r="A557" s="3" t="s">
        <v>2063</v>
      </c>
      <c r="B557" s="3" t="s">
        <v>37</v>
      </c>
      <c r="C557" s="3" t="s">
        <v>2719</v>
      </c>
      <c r="D557" s="3" t="s">
        <v>2588</v>
      </c>
      <c r="E557" s="46">
        <v>4101.3999999999996</v>
      </c>
      <c r="F557" s="3" t="s">
        <v>287</v>
      </c>
      <c r="G557" s="3" t="s">
        <v>287</v>
      </c>
    </row>
    <row r="558" spans="1:7" x14ac:dyDescent="0.35">
      <c r="A558" s="3" t="s">
        <v>2063</v>
      </c>
      <c r="B558" s="3" t="s">
        <v>13</v>
      </c>
      <c r="C558" s="3" t="s">
        <v>2719</v>
      </c>
      <c r="D558" s="3" t="s">
        <v>2588</v>
      </c>
      <c r="E558" s="46">
        <v>1000</v>
      </c>
      <c r="F558" s="3" t="s">
        <v>266</v>
      </c>
      <c r="G558" s="3" t="s">
        <v>287</v>
      </c>
    </row>
    <row r="559" spans="1:7" x14ac:dyDescent="0.35">
      <c r="A559" s="3" t="s">
        <v>2064</v>
      </c>
      <c r="B559" s="3" t="s">
        <v>123</v>
      </c>
      <c r="C559" s="3" t="s">
        <v>2719</v>
      </c>
      <c r="D559" s="3" t="s">
        <v>2741</v>
      </c>
      <c r="E559" s="46">
        <v>3.5</v>
      </c>
      <c r="F559" s="3" t="s">
        <v>287</v>
      </c>
      <c r="G559" s="3" t="s">
        <v>287</v>
      </c>
    </row>
    <row r="560" spans="1:7" x14ac:dyDescent="0.35">
      <c r="A560" s="3" t="s">
        <v>2064</v>
      </c>
      <c r="B560" s="3" t="s">
        <v>122</v>
      </c>
      <c r="C560" s="3" t="s">
        <v>2719</v>
      </c>
      <c r="D560" s="3" t="s">
        <v>2588</v>
      </c>
      <c r="E560" s="46">
        <v>53054</v>
      </c>
      <c r="F560" s="3" t="s">
        <v>287</v>
      </c>
      <c r="G560" s="3" t="s">
        <v>287</v>
      </c>
    </row>
    <row r="561" spans="1:7" x14ac:dyDescent="0.35">
      <c r="A561" s="3" t="s">
        <v>2065</v>
      </c>
      <c r="B561" s="3" t="s">
        <v>31</v>
      </c>
      <c r="C561" s="3" t="s">
        <v>6</v>
      </c>
      <c r="D561" s="3" t="s">
        <v>2741</v>
      </c>
      <c r="E561" s="46">
        <v>21.72</v>
      </c>
      <c r="F561" s="3" t="s">
        <v>287</v>
      </c>
      <c r="G561" s="3" t="s">
        <v>287</v>
      </c>
    </row>
    <row r="562" spans="1:7" x14ac:dyDescent="0.35">
      <c r="A562" s="3" t="s">
        <v>2065</v>
      </c>
      <c r="B562" s="3" t="s">
        <v>26</v>
      </c>
      <c r="C562" s="3" t="s">
        <v>49</v>
      </c>
      <c r="D562" s="3" t="s">
        <v>2588</v>
      </c>
      <c r="E562" s="46">
        <v>87589.32</v>
      </c>
      <c r="F562" s="3" t="s">
        <v>287</v>
      </c>
      <c r="G562" s="3" t="s">
        <v>287</v>
      </c>
    </row>
    <row r="563" spans="1:7" x14ac:dyDescent="0.35">
      <c r="A563" s="3" t="s">
        <v>2066</v>
      </c>
      <c r="B563" s="3" t="s">
        <v>31</v>
      </c>
      <c r="C563" s="3" t="s">
        <v>6</v>
      </c>
      <c r="D563" s="3" t="s">
        <v>2741</v>
      </c>
      <c r="E563" s="46">
        <v>23.29</v>
      </c>
      <c r="F563" s="3" t="s">
        <v>287</v>
      </c>
      <c r="G563" s="3" t="s">
        <v>287</v>
      </c>
    </row>
    <row r="564" spans="1:7" x14ac:dyDescent="0.35">
      <c r="A564" s="3" t="s">
        <v>2066</v>
      </c>
      <c r="B564" s="3" t="s">
        <v>26</v>
      </c>
      <c r="C564" s="3" t="s">
        <v>49</v>
      </c>
      <c r="D564" s="3" t="s">
        <v>2588</v>
      </c>
      <c r="E564" s="46">
        <v>20007.61</v>
      </c>
      <c r="F564" s="3" t="s">
        <v>287</v>
      </c>
      <c r="G564" s="3" t="s">
        <v>287</v>
      </c>
    </row>
    <row r="565" spans="1:7" x14ac:dyDescent="0.35">
      <c r="A565" s="3" t="s">
        <v>2067</v>
      </c>
      <c r="B565" s="3" t="s">
        <v>3</v>
      </c>
      <c r="C565" s="3" t="s">
        <v>2719</v>
      </c>
      <c r="D565" s="3" t="s">
        <v>2587</v>
      </c>
      <c r="E565" s="46">
        <v>21</v>
      </c>
      <c r="F565" s="3" t="s">
        <v>287</v>
      </c>
      <c r="G565" s="3" t="s">
        <v>287</v>
      </c>
    </row>
    <row r="566" spans="1:7" x14ac:dyDescent="0.35">
      <c r="A566" s="3" t="s">
        <v>2067</v>
      </c>
      <c r="B566" s="3" t="s">
        <v>124</v>
      </c>
      <c r="C566" s="3" t="s">
        <v>2719</v>
      </c>
      <c r="D566" s="3" t="s">
        <v>2741</v>
      </c>
      <c r="E566" s="46">
        <v>279</v>
      </c>
      <c r="F566" s="3" t="s">
        <v>287</v>
      </c>
      <c r="G566" s="3" t="s">
        <v>287</v>
      </c>
    </row>
    <row r="567" spans="1:7" x14ac:dyDescent="0.35">
      <c r="A567" s="3" t="s">
        <v>2067</v>
      </c>
      <c r="B567" s="3" t="s">
        <v>126</v>
      </c>
      <c r="C567" s="3" t="s">
        <v>2719</v>
      </c>
      <c r="D567" s="3" t="s">
        <v>2741</v>
      </c>
      <c r="E567" s="46">
        <v>114</v>
      </c>
      <c r="F567" s="3" t="s">
        <v>287</v>
      </c>
      <c r="G567" s="3" t="s">
        <v>287</v>
      </c>
    </row>
    <row r="568" spans="1:7" x14ac:dyDescent="0.35">
      <c r="A568" s="3" t="s">
        <v>2067</v>
      </c>
      <c r="B568" s="3" t="s">
        <v>125</v>
      </c>
      <c r="C568" s="3" t="s">
        <v>2719</v>
      </c>
      <c r="D568" s="3" t="s">
        <v>2588</v>
      </c>
      <c r="E568" s="46">
        <v>157</v>
      </c>
      <c r="F568" s="3" t="s">
        <v>287</v>
      </c>
      <c r="G568" s="3" t="s">
        <v>287</v>
      </c>
    </row>
    <row r="569" spans="1:7" x14ac:dyDescent="0.35">
      <c r="A569" s="3" t="s">
        <v>2067</v>
      </c>
      <c r="B569" s="3" t="s">
        <v>30</v>
      </c>
      <c r="C569" s="3" t="s">
        <v>2719</v>
      </c>
      <c r="D569" s="3" t="s">
        <v>2588</v>
      </c>
      <c r="E569" s="46">
        <v>13</v>
      </c>
      <c r="F569" s="3" t="s">
        <v>287</v>
      </c>
      <c r="G569" s="3" t="s">
        <v>266</v>
      </c>
    </row>
    <row r="570" spans="1:7" x14ac:dyDescent="0.35">
      <c r="A570" s="3" t="s">
        <v>2068</v>
      </c>
      <c r="B570" s="3" t="s">
        <v>3</v>
      </c>
      <c r="C570" s="3" t="s">
        <v>8</v>
      </c>
      <c r="D570" s="3" t="s">
        <v>2587</v>
      </c>
      <c r="E570" s="46">
        <v>21</v>
      </c>
      <c r="F570" s="3" t="s">
        <v>287</v>
      </c>
      <c r="G570" s="3" t="s">
        <v>287</v>
      </c>
    </row>
    <row r="571" spans="1:7" x14ac:dyDescent="0.35">
      <c r="A571" s="3" t="s">
        <v>2068</v>
      </c>
      <c r="B571" s="3" t="s">
        <v>22</v>
      </c>
      <c r="C571" s="3" t="s">
        <v>6</v>
      </c>
      <c r="D571" s="3" t="s">
        <v>2741</v>
      </c>
      <c r="E571" s="46">
        <v>279</v>
      </c>
      <c r="F571" s="3" t="s">
        <v>287</v>
      </c>
      <c r="G571" s="3" t="s">
        <v>287</v>
      </c>
    </row>
    <row r="572" spans="1:7" x14ac:dyDescent="0.35">
      <c r="A572" s="3" t="s">
        <v>2068</v>
      </c>
      <c r="B572" s="3" t="s">
        <v>23</v>
      </c>
      <c r="C572" s="3" t="s">
        <v>6</v>
      </c>
      <c r="D572" s="3" t="s">
        <v>2741</v>
      </c>
      <c r="E572" s="46">
        <v>114</v>
      </c>
      <c r="F572" s="3" t="s">
        <v>287</v>
      </c>
      <c r="G572" s="3" t="s">
        <v>287</v>
      </c>
    </row>
    <row r="573" spans="1:7" x14ac:dyDescent="0.35">
      <c r="A573" s="3" t="s">
        <v>2068</v>
      </c>
      <c r="B573" s="3" t="s">
        <v>21</v>
      </c>
      <c r="C573" s="3" t="s">
        <v>4</v>
      </c>
      <c r="D573" s="3" t="s">
        <v>2588</v>
      </c>
      <c r="E573" s="46">
        <v>157</v>
      </c>
      <c r="F573" s="3" t="s">
        <v>287</v>
      </c>
      <c r="G573" s="3" t="s">
        <v>287</v>
      </c>
    </row>
    <row r="574" spans="1:7" x14ac:dyDescent="0.35">
      <c r="A574" s="3" t="s">
        <v>2068</v>
      </c>
      <c r="B574" s="3" t="s">
        <v>10</v>
      </c>
      <c r="C574" s="3" t="s">
        <v>4</v>
      </c>
      <c r="D574" s="3" t="s">
        <v>2588</v>
      </c>
      <c r="E574" s="46">
        <v>13</v>
      </c>
      <c r="F574" s="3" t="s">
        <v>287</v>
      </c>
      <c r="G574" s="3" t="s">
        <v>266</v>
      </c>
    </row>
    <row r="575" spans="1:7" x14ac:dyDescent="0.35">
      <c r="A575" s="3" t="s">
        <v>2069</v>
      </c>
      <c r="B575" s="3" t="s">
        <v>3</v>
      </c>
      <c r="C575" s="3" t="s">
        <v>8</v>
      </c>
      <c r="D575" s="3" t="s">
        <v>2587</v>
      </c>
      <c r="E575" s="46">
        <v>21</v>
      </c>
      <c r="F575" s="3" t="s">
        <v>287</v>
      </c>
      <c r="G575" s="3" t="s">
        <v>287</v>
      </c>
    </row>
    <row r="576" spans="1:7" x14ac:dyDescent="0.35">
      <c r="A576" s="3" t="s">
        <v>2069</v>
      </c>
      <c r="B576" s="3" t="s">
        <v>22</v>
      </c>
      <c r="C576" s="3" t="s">
        <v>6</v>
      </c>
      <c r="D576" s="3" t="s">
        <v>2741</v>
      </c>
      <c r="E576" s="46">
        <v>279</v>
      </c>
      <c r="F576" s="3" t="s">
        <v>287</v>
      </c>
      <c r="G576" s="3" t="s">
        <v>287</v>
      </c>
    </row>
    <row r="577" spans="1:7" x14ac:dyDescent="0.35">
      <c r="A577" s="3" t="s">
        <v>2069</v>
      </c>
      <c r="B577" s="3" t="s">
        <v>23</v>
      </c>
      <c r="C577" s="3" t="s">
        <v>6</v>
      </c>
      <c r="D577" s="3" t="s">
        <v>2741</v>
      </c>
      <c r="E577" s="46">
        <v>114</v>
      </c>
      <c r="F577" s="3" t="s">
        <v>287</v>
      </c>
      <c r="G577" s="3" t="s">
        <v>287</v>
      </c>
    </row>
    <row r="578" spans="1:7" x14ac:dyDescent="0.35">
      <c r="A578" s="3" t="s">
        <v>2069</v>
      </c>
      <c r="B578" s="3" t="s">
        <v>9</v>
      </c>
      <c r="C578" s="3" t="s">
        <v>4</v>
      </c>
      <c r="D578" s="3" t="s">
        <v>2588</v>
      </c>
      <c r="E578" s="46">
        <v>157</v>
      </c>
      <c r="F578" s="3" t="s">
        <v>287</v>
      </c>
      <c r="G578" s="3" t="s">
        <v>287</v>
      </c>
    </row>
    <row r="579" spans="1:7" x14ac:dyDescent="0.35">
      <c r="A579" s="3" t="s">
        <v>2069</v>
      </c>
      <c r="B579" s="3" t="s">
        <v>10</v>
      </c>
      <c r="C579" s="3" t="s">
        <v>4</v>
      </c>
      <c r="D579" s="3" t="s">
        <v>2588</v>
      </c>
      <c r="E579" s="46">
        <v>13</v>
      </c>
      <c r="F579" s="3" t="s">
        <v>287</v>
      </c>
      <c r="G579" s="3" t="s">
        <v>266</v>
      </c>
    </row>
    <row r="580" spans="1:7" x14ac:dyDescent="0.35">
      <c r="A580" s="3" t="s">
        <v>2070</v>
      </c>
      <c r="B580" s="3" t="s">
        <v>3</v>
      </c>
      <c r="C580" s="3" t="s">
        <v>8</v>
      </c>
      <c r="D580" s="3" t="s">
        <v>2587</v>
      </c>
      <c r="E580" s="46">
        <v>21</v>
      </c>
      <c r="F580" s="3" t="s">
        <v>287</v>
      </c>
      <c r="G580" s="3" t="s">
        <v>287</v>
      </c>
    </row>
    <row r="581" spans="1:7" x14ac:dyDescent="0.35">
      <c r="A581" s="3" t="s">
        <v>2070</v>
      </c>
      <c r="B581" s="3" t="s">
        <v>22</v>
      </c>
      <c r="C581" s="3" t="s">
        <v>6</v>
      </c>
      <c r="D581" s="3" t="s">
        <v>2741</v>
      </c>
      <c r="E581" s="46">
        <v>279</v>
      </c>
      <c r="F581" s="3" t="s">
        <v>287</v>
      </c>
      <c r="G581" s="3" t="s">
        <v>287</v>
      </c>
    </row>
    <row r="582" spans="1:7" x14ac:dyDescent="0.35">
      <c r="A582" s="3" t="s">
        <v>2070</v>
      </c>
      <c r="B582" s="3" t="s">
        <v>23</v>
      </c>
      <c r="C582" s="3" t="s">
        <v>6</v>
      </c>
      <c r="D582" s="3" t="s">
        <v>2741</v>
      </c>
      <c r="E582" s="46">
        <v>114</v>
      </c>
      <c r="F582" s="3" t="s">
        <v>287</v>
      </c>
      <c r="G582" s="3" t="s">
        <v>287</v>
      </c>
    </row>
    <row r="583" spans="1:7" x14ac:dyDescent="0.35">
      <c r="A583" s="3" t="s">
        <v>2070</v>
      </c>
      <c r="B583" s="3" t="s">
        <v>9</v>
      </c>
      <c r="C583" s="3" t="s">
        <v>4</v>
      </c>
      <c r="D583" s="3" t="s">
        <v>2588</v>
      </c>
      <c r="E583" s="46">
        <v>157</v>
      </c>
      <c r="F583" s="3" t="s">
        <v>287</v>
      </c>
      <c r="G583" s="3" t="s">
        <v>287</v>
      </c>
    </row>
    <row r="584" spans="1:7" x14ac:dyDescent="0.35">
      <c r="A584" s="3" t="s">
        <v>2070</v>
      </c>
      <c r="B584" s="3" t="s">
        <v>10</v>
      </c>
      <c r="C584" s="3" t="s">
        <v>4</v>
      </c>
      <c r="D584" s="3" t="s">
        <v>2588</v>
      </c>
      <c r="E584" s="46">
        <v>13</v>
      </c>
      <c r="F584" s="3" t="s">
        <v>287</v>
      </c>
      <c r="G584" s="3" t="s">
        <v>266</v>
      </c>
    </row>
    <row r="585" spans="1:7" x14ac:dyDescent="0.35">
      <c r="A585" s="3" t="s">
        <v>2071</v>
      </c>
      <c r="B585" s="3" t="s">
        <v>3</v>
      </c>
      <c r="C585" s="3" t="s">
        <v>2719</v>
      </c>
      <c r="D585" s="3" t="s">
        <v>2587</v>
      </c>
      <c r="E585" s="46">
        <v>40</v>
      </c>
      <c r="F585" s="3" t="s">
        <v>287</v>
      </c>
      <c r="G585" s="3" t="s">
        <v>287</v>
      </c>
    </row>
    <row r="586" spans="1:7" x14ac:dyDescent="0.35">
      <c r="A586" s="3" t="s">
        <v>2071</v>
      </c>
      <c r="B586" s="3" t="s">
        <v>124</v>
      </c>
      <c r="C586" s="3" t="s">
        <v>2719</v>
      </c>
      <c r="D586" s="3" t="s">
        <v>2741</v>
      </c>
      <c r="E586" s="46">
        <v>578</v>
      </c>
      <c r="F586" s="3" t="s">
        <v>287</v>
      </c>
      <c r="G586" s="3" t="s">
        <v>287</v>
      </c>
    </row>
    <row r="587" spans="1:7" x14ac:dyDescent="0.35">
      <c r="A587" s="3" t="s">
        <v>2071</v>
      </c>
      <c r="B587" s="3" t="s">
        <v>126</v>
      </c>
      <c r="C587" s="3" t="s">
        <v>2719</v>
      </c>
      <c r="D587" s="3" t="s">
        <v>2741</v>
      </c>
      <c r="E587" s="46">
        <v>116</v>
      </c>
      <c r="F587" s="3" t="s">
        <v>287</v>
      </c>
      <c r="G587" s="3" t="s">
        <v>287</v>
      </c>
    </row>
    <row r="588" spans="1:7" x14ac:dyDescent="0.35">
      <c r="A588" s="3" t="s">
        <v>2071</v>
      </c>
      <c r="B588" s="3" t="s">
        <v>125</v>
      </c>
      <c r="C588" s="3" t="s">
        <v>2719</v>
      </c>
      <c r="D588" s="3" t="s">
        <v>2588</v>
      </c>
      <c r="E588" s="46">
        <v>1430</v>
      </c>
      <c r="F588" s="3" t="s">
        <v>287</v>
      </c>
      <c r="G588" s="3" t="s">
        <v>287</v>
      </c>
    </row>
    <row r="589" spans="1:7" x14ac:dyDescent="0.35">
      <c r="A589" s="3" t="s">
        <v>2071</v>
      </c>
      <c r="B589" s="3" t="s">
        <v>13</v>
      </c>
      <c r="C589" s="3" t="s">
        <v>2719</v>
      </c>
      <c r="D589" s="3" t="s">
        <v>2588</v>
      </c>
      <c r="E589" s="46">
        <v>340</v>
      </c>
      <c r="F589" s="3" t="s">
        <v>266</v>
      </c>
      <c r="G589" s="3" t="s">
        <v>287</v>
      </c>
    </row>
    <row r="590" spans="1:7" x14ac:dyDescent="0.35">
      <c r="A590" s="3" t="s">
        <v>2071</v>
      </c>
      <c r="B590" s="3" t="s">
        <v>30</v>
      </c>
      <c r="C590" s="3" t="s">
        <v>2719</v>
      </c>
      <c r="D590" s="3" t="s">
        <v>2588</v>
      </c>
      <c r="E590" s="46">
        <v>0</v>
      </c>
      <c r="F590" s="3" t="s">
        <v>287</v>
      </c>
      <c r="G590" s="3" t="s">
        <v>266</v>
      </c>
    </row>
    <row r="591" spans="1:7" x14ac:dyDescent="0.35">
      <c r="A591" s="3" t="s">
        <v>2072</v>
      </c>
      <c r="B591" s="3" t="s">
        <v>3</v>
      </c>
      <c r="C591" s="3" t="s">
        <v>4</v>
      </c>
      <c r="D591" s="3" t="s">
        <v>2587</v>
      </c>
      <c r="E591" s="46">
        <v>40</v>
      </c>
      <c r="F591" s="3" t="s">
        <v>287</v>
      </c>
      <c r="G591" s="3" t="s">
        <v>287</v>
      </c>
    </row>
    <row r="592" spans="1:7" x14ac:dyDescent="0.35">
      <c r="A592" s="3" t="s">
        <v>2072</v>
      </c>
      <c r="B592" s="3" t="s">
        <v>22</v>
      </c>
      <c r="C592" s="3" t="s">
        <v>6</v>
      </c>
      <c r="D592" s="3" t="s">
        <v>2741</v>
      </c>
      <c r="E592" s="46">
        <v>578</v>
      </c>
      <c r="F592" s="3" t="s">
        <v>287</v>
      </c>
      <c r="G592" s="3" t="s">
        <v>287</v>
      </c>
    </row>
    <row r="593" spans="1:7" x14ac:dyDescent="0.35">
      <c r="A593" s="3" t="s">
        <v>2072</v>
      </c>
      <c r="B593" s="3" t="s">
        <v>23</v>
      </c>
      <c r="C593" s="3" t="s">
        <v>6</v>
      </c>
      <c r="D593" s="3" t="s">
        <v>2741</v>
      </c>
      <c r="E593" s="46">
        <v>116</v>
      </c>
      <c r="F593" s="3" t="s">
        <v>287</v>
      </c>
      <c r="G593" s="3" t="s">
        <v>287</v>
      </c>
    </row>
    <row r="594" spans="1:7" x14ac:dyDescent="0.35">
      <c r="A594" s="3" t="s">
        <v>2072</v>
      </c>
      <c r="B594" s="3" t="s">
        <v>21</v>
      </c>
      <c r="C594" s="3" t="s">
        <v>4</v>
      </c>
      <c r="D594" s="3" t="s">
        <v>2588</v>
      </c>
      <c r="E594" s="46">
        <v>1430</v>
      </c>
      <c r="F594" s="3" t="s">
        <v>287</v>
      </c>
      <c r="G594" s="3" t="s">
        <v>287</v>
      </c>
    </row>
    <row r="595" spans="1:7" x14ac:dyDescent="0.35">
      <c r="A595" s="3" t="s">
        <v>2072</v>
      </c>
      <c r="B595" s="3" t="s">
        <v>13</v>
      </c>
      <c r="C595" s="3" t="s">
        <v>8</v>
      </c>
      <c r="D595" s="3" t="s">
        <v>2588</v>
      </c>
      <c r="E595" s="46">
        <v>340</v>
      </c>
      <c r="F595" s="3" t="s">
        <v>266</v>
      </c>
      <c r="G595" s="3" t="s">
        <v>287</v>
      </c>
    </row>
    <row r="596" spans="1:7" x14ac:dyDescent="0.35">
      <c r="A596" s="3" t="s">
        <v>2072</v>
      </c>
      <c r="B596" s="3" t="s">
        <v>10</v>
      </c>
      <c r="C596" s="3" t="s">
        <v>6</v>
      </c>
      <c r="D596" s="3" t="s">
        <v>2588</v>
      </c>
      <c r="E596" s="46">
        <v>-59</v>
      </c>
      <c r="F596" s="3" t="s">
        <v>287</v>
      </c>
      <c r="G596" s="3" t="s">
        <v>266</v>
      </c>
    </row>
    <row r="597" spans="1:7" x14ac:dyDescent="0.35">
      <c r="A597" s="3" t="s">
        <v>2073</v>
      </c>
      <c r="B597" s="3" t="s">
        <v>3</v>
      </c>
      <c r="C597" s="3" t="s">
        <v>4</v>
      </c>
      <c r="D597" s="3" t="s">
        <v>2587</v>
      </c>
      <c r="E597" s="46">
        <v>40</v>
      </c>
      <c r="F597" s="3" t="s">
        <v>287</v>
      </c>
      <c r="G597" s="3" t="s">
        <v>287</v>
      </c>
    </row>
    <row r="598" spans="1:7" x14ac:dyDescent="0.35">
      <c r="A598" s="3" t="s">
        <v>2073</v>
      </c>
      <c r="B598" s="3" t="s">
        <v>22</v>
      </c>
      <c r="C598" s="3" t="s">
        <v>6</v>
      </c>
      <c r="D598" s="3" t="s">
        <v>2741</v>
      </c>
      <c r="E598" s="46">
        <v>578</v>
      </c>
      <c r="F598" s="3" t="s">
        <v>287</v>
      </c>
      <c r="G598" s="3" t="s">
        <v>287</v>
      </c>
    </row>
    <row r="599" spans="1:7" x14ac:dyDescent="0.35">
      <c r="A599" s="3" t="s">
        <v>2073</v>
      </c>
      <c r="B599" s="3" t="s">
        <v>23</v>
      </c>
      <c r="C599" s="3" t="s">
        <v>6</v>
      </c>
      <c r="D599" s="3" t="s">
        <v>2741</v>
      </c>
      <c r="E599" s="46">
        <v>116</v>
      </c>
      <c r="F599" s="3" t="s">
        <v>287</v>
      </c>
      <c r="G599" s="3" t="s">
        <v>287</v>
      </c>
    </row>
    <row r="600" spans="1:7" x14ac:dyDescent="0.35">
      <c r="A600" s="3" t="s">
        <v>2073</v>
      </c>
      <c r="B600" s="3" t="s">
        <v>9</v>
      </c>
      <c r="C600" s="3" t="s">
        <v>4</v>
      </c>
      <c r="D600" s="3" t="s">
        <v>2588</v>
      </c>
      <c r="E600" s="46">
        <v>1430</v>
      </c>
      <c r="F600" s="3" t="s">
        <v>287</v>
      </c>
      <c r="G600" s="3" t="s">
        <v>287</v>
      </c>
    </row>
    <row r="601" spans="1:7" x14ac:dyDescent="0.35">
      <c r="A601" s="3" t="s">
        <v>2073</v>
      </c>
      <c r="B601" s="3" t="s">
        <v>13</v>
      </c>
      <c r="C601" s="3" t="s">
        <v>8</v>
      </c>
      <c r="D601" s="3" t="s">
        <v>2588</v>
      </c>
      <c r="E601" s="46">
        <v>340</v>
      </c>
      <c r="F601" s="3" t="s">
        <v>266</v>
      </c>
      <c r="G601" s="3" t="s">
        <v>287</v>
      </c>
    </row>
    <row r="602" spans="1:7" x14ac:dyDescent="0.35">
      <c r="A602" s="3" t="s">
        <v>2073</v>
      </c>
      <c r="B602" s="3" t="s">
        <v>1</v>
      </c>
      <c r="C602" s="3" t="s">
        <v>4</v>
      </c>
      <c r="D602" s="3" t="s">
        <v>2588</v>
      </c>
      <c r="E602" s="46">
        <v>-59</v>
      </c>
      <c r="F602" s="3" t="s">
        <v>266</v>
      </c>
      <c r="G602" s="3" t="s">
        <v>287</v>
      </c>
    </row>
    <row r="603" spans="1:7" x14ac:dyDescent="0.35">
      <c r="A603" s="3" t="s">
        <v>2074</v>
      </c>
      <c r="B603" s="3" t="s">
        <v>3</v>
      </c>
      <c r="C603" s="3" t="s">
        <v>4</v>
      </c>
      <c r="D603" s="3" t="s">
        <v>2587</v>
      </c>
      <c r="E603" s="46">
        <v>40</v>
      </c>
      <c r="F603" s="3" t="s">
        <v>287</v>
      </c>
      <c r="G603" s="3" t="s">
        <v>287</v>
      </c>
    </row>
    <row r="604" spans="1:7" x14ac:dyDescent="0.35">
      <c r="A604" s="3" t="s">
        <v>2074</v>
      </c>
      <c r="B604" s="3" t="s">
        <v>22</v>
      </c>
      <c r="C604" s="3" t="s">
        <v>6</v>
      </c>
      <c r="D604" s="3" t="s">
        <v>2741</v>
      </c>
      <c r="E604" s="46">
        <v>578</v>
      </c>
      <c r="F604" s="3" t="s">
        <v>287</v>
      </c>
      <c r="G604" s="3" t="s">
        <v>287</v>
      </c>
    </row>
    <row r="605" spans="1:7" x14ac:dyDescent="0.35">
      <c r="A605" s="3" t="s">
        <v>2074</v>
      </c>
      <c r="B605" s="3" t="s">
        <v>23</v>
      </c>
      <c r="C605" s="3" t="s">
        <v>6</v>
      </c>
      <c r="D605" s="3" t="s">
        <v>2741</v>
      </c>
      <c r="E605" s="46">
        <v>116</v>
      </c>
      <c r="F605" s="3" t="s">
        <v>287</v>
      </c>
      <c r="G605" s="3" t="s">
        <v>287</v>
      </c>
    </row>
    <row r="606" spans="1:7" x14ac:dyDescent="0.35">
      <c r="A606" s="3" t="s">
        <v>2074</v>
      </c>
      <c r="B606" s="3" t="s">
        <v>9</v>
      </c>
      <c r="C606" s="3" t="s">
        <v>4</v>
      </c>
      <c r="D606" s="3" t="s">
        <v>2588</v>
      </c>
      <c r="E606" s="46">
        <v>1430</v>
      </c>
      <c r="F606" s="3" t="s">
        <v>287</v>
      </c>
      <c r="G606" s="3" t="s">
        <v>287</v>
      </c>
    </row>
    <row r="607" spans="1:7" x14ac:dyDescent="0.35">
      <c r="A607" s="3" t="s">
        <v>2074</v>
      </c>
      <c r="B607" s="3" t="s">
        <v>13</v>
      </c>
      <c r="C607" s="3" t="s">
        <v>8</v>
      </c>
      <c r="D607" s="3" t="s">
        <v>2588</v>
      </c>
      <c r="E607" s="46">
        <v>340</v>
      </c>
      <c r="F607" s="3" t="s">
        <v>266</v>
      </c>
      <c r="G607" s="3" t="s">
        <v>287</v>
      </c>
    </row>
    <row r="608" spans="1:7" x14ac:dyDescent="0.35">
      <c r="A608" s="3" t="s">
        <v>2074</v>
      </c>
      <c r="B608" s="3" t="s">
        <v>1</v>
      </c>
      <c r="C608" s="3" t="s">
        <v>4</v>
      </c>
      <c r="D608" s="3" t="s">
        <v>2588</v>
      </c>
      <c r="E608" s="46">
        <v>-59</v>
      </c>
      <c r="F608" s="3" t="s">
        <v>266</v>
      </c>
      <c r="G608" s="3" t="s">
        <v>287</v>
      </c>
    </row>
    <row r="609" spans="1:7" x14ac:dyDescent="0.35">
      <c r="A609" s="3" t="s">
        <v>2075</v>
      </c>
      <c r="B609" s="3" t="s">
        <v>3</v>
      </c>
      <c r="C609" s="3" t="s">
        <v>2719</v>
      </c>
      <c r="D609" s="3" t="s">
        <v>2587</v>
      </c>
      <c r="E609" s="46">
        <v>90</v>
      </c>
      <c r="F609" s="3" t="s">
        <v>287</v>
      </c>
      <c r="G609" s="3" t="s">
        <v>287</v>
      </c>
    </row>
    <row r="610" spans="1:7" x14ac:dyDescent="0.35">
      <c r="A610" s="3" t="s">
        <v>2075</v>
      </c>
      <c r="B610" s="3" t="s">
        <v>124</v>
      </c>
      <c r="C610" s="3" t="s">
        <v>2719</v>
      </c>
      <c r="D610" s="3" t="s">
        <v>2741</v>
      </c>
      <c r="E610" s="46">
        <v>1970</v>
      </c>
      <c r="F610" s="3" t="s">
        <v>287</v>
      </c>
      <c r="G610" s="3" t="s">
        <v>287</v>
      </c>
    </row>
    <row r="611" spans="1:7" x14ac:dyDescent="0.35">
      <c r="A611" s="3" t="s">
        <v>2075</v>
      </c>
      <c r="B611" s="3" t="s">
        <v>126</v>
      </c>
      <c r="C611" s="3" t="s">
        <v>2719</v>
      </c>
      <c r="D611" s="3" t="s">
        <v>2741</v>
      </c>
      <c r="E611" s="46">
        <v>339</v>
      </c>
      <c r="F611" s="3" t="s">
        <v>287</v>
      </c>
      <c r="G611" s="3" t="s">
        <v>287</v>
      </c>
    </row>
    <row r="612" spans="1:7" x14ac:dyDescent="0.35">
      <c r="A612" s="3" t="s">
        <v>2075</v>
      </c>
      <c r="B612" s="3" t="s">
        <v>125</v>
      </c>
      <c r="C612" s="3" t="s">
        <v>2719</v>
      </c>
      <c r="D612" s="3" t="s">
        <v>2588</v>
      </c>
      <c r="E612" s="46">
        <v>4130</v>
      </c>
      <c r="F612" s="3" t="s">
        <v>287</v>
      </c>
      <c r="G612" s="3" t="s">
        <v>287</v>
      </c>
    </row>
    <row r="613" spans="1:7" x14ac:dyDescent="0.35">
      <c r="A613" s="3" t="s">
        <v>2075</v>
      </c>
      <c r="B613" s="3" t="s">
        <v>13</v>
      </c>
      <c r="C613" s="3" t="s">
        <v>2719</v>
      </c>
      <c r="D613" s="3" t="s">
        <v>2588</v>
      </c>
      <c r="E613" s="46">
        <v>588</v>
      </c>
      <c r="F613" s="3" t="s">
        <v>266</v>
      </c>
      <c r="G613" s="3" t="s">
        <v>287</v>
      </c>
    </row>
    <row r="614" spans="1:7" x14ac:dyDescent="0.35">
      <c r="A614" s="3" t="s">
        <v>2076</v>
      </c>
      <c r="B614" s="3" t="s">
        <v>3</v>
      </c>
      <c r="C614" s="3" t="s">
        <v>4</v>
      </c>
      <c r="D614" s="3" t="s">
        <v>2587</v>
      </c>
      <c r="E614" s="46">
        <v>90</v>
      </c>
      <c r="F614" s="3" t="s">
        <v>287</v>
      </c>
      <c r="G614" s="3" t="s">
        <v>287</v>
      </c>
    </row>
    <row r="615" spans="1:7" x14ac:dyDescent="0.35">
      <c r="A615" s="3" t="s">
        <v>2076</v>
      </c>
      <c r="B615" s="3" t="s">
        <v>22</v>
      </c>
      <c r="C615" s="3" t="s">
        <v>6</v>
      </c>
      <c r="D615" s="3" t="s">
        <v>2741</v>
      </c>
      <c r="E615" s="46">
        <v>1970</v>
      </c>
      <c r="F615" s="3" t="s">
        <v>287</v>
      </c>
      <c r="G615" s="3" t="s">
        <v>287</v>
      </c>
    </row>
    <row r="616" spans="1:7" x14ac:dyDescent="0.35">
      <c r="A616" s="3" t="s">
        <v>2076</v>
      </c>
      <c r="B616" s="3" t="s">
        <v>23</v>
      </c>
      <c r="C616" s="3" t="s">
        <v>6</v>
      </c>
      <c r="D616" s="3" t="s">
        <v>2741</v>
      </c>
      <c r="E616" s="46">
        <v>339</v>
      </c>
      <c r="F616" s="3" t="s">
        <v>287</v>
      </c>
      <c r="G616" s="3" t="s">
        <v>287</v>
      </c>
    </row>
    <row r="617" spans="1:7" x14ac:dyDescent="0.35">
      <c r="A617" s="3" t="s">
        <v>2076</v>
      </c>
      <c r="B617" s="3" t="s">
        <v>21</v>
      </c>
      <c r="C617" s="3" t="s">
        <v>4</v>
      </c>
      <c r="D617" s="3" t="s">
        <v>2588</v>
      </c>
      <c r="E617" s="46">
        <v>4119</v>
      </c>
      <c r="F617" s="3" t="s">
        <v>287</v>
      </c>
      <c r="G617" s="3" t="s">
        <v>287</v>
      </c>
    </row>
    <row r="618" spans="1:7" x14ac:dyDescent="0.35">
      <c r="A618" s="3" t="s">
        <v>2076</v>
      </c>
      <c r="B618" s="3" t="s">
        <v>13</v>
      </c>
      <c r="C618" s="3" t="s">
        <v>8</v>
      </c>
      <c r="D618" s="3" t="s">
        <v>2588</v>
      </c>
      <c r="E618" s="46">
        <v>572</v>
      </c>
      <c r="F618" s="3" t="s">
        <v>266</v>
      </c>
      <c r="G618" s="3" t="s">
        <v>287</v>
      </c>
    </row>
    <row r="619" spans="1:7" x14ac:dyDescent="0.35">
      <c r="A619" s="3" t="s">
        <v>2077</v>
      </c>
      <c r="B619" s="3" t="s">
        <v>3</v>
      </c>
      <c r="C619" s="3" t="s">
        <v>4</v>
      </c>
      <c r="D619" s="3" t="s">
        <v>2587</v>
      </c>
      <c r="E619" s="46">
        <v>90</v>
      </c>
      <c r="F619" s="3" t="s">
        <v>287</v>
      </c>
      <c r="G619" s="3" t="s">
        <v>287</v>
      </c>
    </row>
    <row r="620" spans="1:7" x14ac:dyDescent="0.35">
      <c r="A620" s="3" t="s">
        <v>2077</v>
      </c>
      <c r="B620" s="3" t="s">
        <v>22</v>
      </c>
      <c r="C620" s="3" t="s">
        <v>6</v>
      </c>
      <c r="D620" s="3" t="s">
        <v>2741</v>
      </c>
      <c r="E620" s="46">
        <v>1970</v>
      </c>
      <c r="F620" s="3" t="s">
        <v>287</v>
      </c>
      <c r="G620" s="3" t="s">
        <v>287</v>
      </c>
    </row>
    <row r="621" spans="1:7" x14ac:dyDescent="0.35">
      <c r="A621" s="3" t="s">
        <v>2077</v>
      </c>
      <c r="B621" s="3" t="s">
        <v>23</v>
      </c>
      <c r="C621" s="3" t="s">
        <v>6</v>
      </c>
      <c r="D621" s="3" t="s">
        <v>2741</v>
      </c>
      <c r="E621" s="46">
        <v>339</v>
      </c>
      <c r="F621" s="3" t="s">
        <v>287</v>
      </c>
      <c r="G621" s="3" t="s">
        <v>287</v>
      </c>
    </row>
    <row r="622" spans="1:7" x14ac:dyDescent="0.35">
      <c r="A622" s="3" t="s">
        <v>2077</v>
      </c>
      <c r="B622" s="3" t="s">
        <v>9</v>
      </c>
      <c r="C622" s="3" t="s">
        <v>4</v>
      </c>
      <c r="D622" s="3" t="s">
        <v>2588</v>
      </c>
      <c r="E622" s="46">
        <v>4119</v>
      </c>
      <c r="F622" s="3" t="s">
        <v>287</v>
      </c>
      <c r="G622" s="3" t="s">
        <v>287</v>
      </c>
    </row>
    <row r="623" spans="1:7" x14ac:dyDescent="0.35">
      <c r="A623" s="3" t="s">
        <v>2077</v>
      </c>
      <c r="B623" s="3" t="s">
        <v>13</v>
      </c>
      <c r="C623" s="3" t="s">
        <v>8</v>
      </c>
      <c r="D623" s="3" t="s">
        <v>2588</v>
      </c>
      <c r="E623" s="46">
        <v>572</v>
      </c>
      <c r="F623" s="3" t="s">
        <v>266</v>
      </c>
      <c r="G623" s="3" t="s">
        <v>287</v>
      </c>
    </row>
    <row r="624" spans="1:7" x14ac:dyDescent="0.35">
      <c r="A624" s="3" t="s">
        <v>2078</v>
      </c>
      <c r="B624" s="3" t="s">
        <v>3</v>
      </c>
      <c r="C624" s="3" t="s">
        <v>4</v>
      </c>
      <c r="D624" s="3" t="s">
        <v>2587</v>
      </c>
      <c r="E624" s="46">
        <v>90</v>
      </c>
      <c r="F624" s="3" t="s">
        <v>287</v>
      </c>
      <c r="G624" s="3" t="s">
        <v>287</v>
      </c>
    </row>
    <row r="625" spans="1:7" x14ac:dyDescent="0.35">
      <c r="A625" s="3" t="s">
        <v>2078</v>
      </c>
      <c r="B625" s="3" t="s">
        <v>22</v>
      </c>
      <c r="C625" s="3" t="s">
        <v>6</v>
      </c>
      <c r="D625" s="3" t="s">
        <v>2741</v>
      </c>
      <c r="E625" s="46">
        <v>1970</v>
      </c>
      <c r="F625" s="3" t="s">
        <v>287</v>
      </c>
      <c r="G625" s="3" t="s">
        <v>287</v>
      </c>
    </row>
    <row r="626" spans="1:7" x14ac:dyDescent="0.35">
      <c r="A626" s="3" t="s">
        <v>2078</v>
      </c>
      <c r="B626" s="3" t="s">
        <v>23</v>
      </c>
      <c r="C626" s="3" t="s">
        <v>6</v>
      </c>
      <c r="D626" s="3" t="s">
        <v>2741</v>
      </c>
      <c r="E626" s="46">
        <v>339</v>
      </c>
      <c r="F626" s="3" t="s">
        <v>287</v>
      </c>
      <c r="G626" s="3" t="s">
        <v>287</v>
      </c>
    </row>
    <row r="627" spans="1:7" x14ac:dyDescent="0.35">
      <c r="A627" s="3" t="s">
        <v>2078</v>
      </c>
      <c r="B627" s="3" t="s">
        <v>9</v>
      </c>
      <c r="C627" s="3" t="s">
        <v>4</v>
      </c>
      <c r="D627" s="3" t="s">
        <v>2588</v>
      </c>
      <c r="E627" s="46">
        <v>4119</v>
      </c>
      <c r="F627" s="3" t="s">
        <v>287</v>
      </c>
      <c r="G627" s="3" t="s">
        <v>287</v>
      </c>
    </row>
    <row r="628" spans="1:7" x14ac:dyDescent="0.35">
      <c r="A628" s="3" t="s">
        <v>2078</v>
      </c>
      <c r="B628" s="3" t="s">
        <v>13</v>
      </c>
      <c r="C628" s="3" t="s">
        <v>8</v>
      </c>
      <c r="D628" s="3" t="s">
        <v>2588</v>
      </c>
      <c r="E628" s="46">
        <v>572</v>
      </c>
      <c r="F628" s="3" t="s">
        <v>266</v>
      </c>
      <c r="G628" s="3" t="s">
        <v>287</v>
      </c>
    </row>
    <row r="629" spans="1:7" x14ac:dyDescent="0.35">
      <c r="A629" s="3" t="s">
        <v>2080</v>
      </c>
      <c r="B629" s="3" t="s">
        <v>3</v>
      </c>
      <c r="C629" s="3" t="s">
        <v>4</v>
      </c>
      <c r="D629" s="3" t="s">
        <v>2587</v>
      </c>
      <c r="E629" s="46">
        <v>78</v>
      </c>
      <c r="F629" s="3" t="s">
        <v>287</v>
      </c>
      <c r="G629" s="3" t="s">
        <v>287</v>
      </c>
    </row>
    <row r="630" spans="1:7" x14ac:dyDescent="0.35">
      <c r="A630" s="3" t="s">
        <v>2080</v>
      </c>
      <c r="B630" s="3" t="s">
        <v>22</v>
      </c>
      <c r="C630" s="3" t="s">
        <v>6</v>
      </c>
      <c r="D630" s="3" t="s">
        <v>2741</v>
      </c>
      <c r="E630" s="46">
        <v>109</v>
      </c>
      <c r="F630" s="3" t="s">
        <v>287</v>
      </c>
      <c r="G630" s="3" t="s">
        <v>287</v>
      </c>
    </row>
    <row r="631" spans="1:7" x14ac:dyDescent="0.35">
      <c r="A631" s="3" t="s">
        <v>2080</v>
      </c>
      <c r="B631" s="3" t="s">
        <v>23</v>
      </c>
      <c r="C631" s="3" t="s">
        <v>6</v>
      </c>
      <c r="D631" s="3" t="s">
        <v>2741</v>
      </c>
      <c r="E631" s="46">
        <v>74</v>
      </c>
      <c r="F631" s="3" t="s">
        <v>287</v>
      </c>
      <c r="G631" s="3" t="s">
        <v>287</v>
      </c>
    </row>
    <row r="632" spans="1:7" x14ac:dyDescent="0.35">
      <c r="A632" s="3" t="s">
        <v>2080</v>
      </c>
      <c r="B632" s="3" t="s">
        <v>127</v>
      </c>
      <c r="C632" s="3" t="s">
        <v>4</v>
      </c>
      <c r="D632" s="3" t="s">
        <v>2588</v>
      </c>
      <c r="E632" s="46">
        <v>1719</v>
      </c>
      <c r="F632" s="3" t="s">
        <v>287</v>
      </c>
      <c r="G632" s="3" t="s">
        <v>287</v>
      </c>
    </row>
    <row r="633" spans="1:7" x14ac:dyDescent="0.35">
      <c r="A633" s="3" t="s">
        <v>2080</v>
      </c>
      <c r="B633" s="3" t="s">
        <v>13</v>
      </c>
      <c r="C633" s="3" t="s">
        <v>8</v>
      </c>
      <c r="D633" s="3" t="s">
        <v>2588</v>
      </c>
      <c r="E633" s="46">
        <v>31</v>
      </c>
      <c r="F633" s="3" t="s">
        <v>266</v>
      </c>
      <c r="G633" s="3" t="s">
        <v>287</v>
      </c>
    </row>
    <row r="634" spans="1:7" x14ac:dyDescent="0.35">
      <c r="A634" s="3" t="s">
        <v>2081</v>
      </c>
      <c r="B634" s="3" t="s">
        <v>3</v>
      </c>
      <c r="C634" s="3" t="s">
        <v>4</v>
      </c>
      <c r="D634" s="3" t="s">
        <v>2587</v>
      </c>
      <c r="E634" s="46">
        <v>78</v>
      </c>
      <c r="F634" s="3" t="s">
        <v>287</v>
      </c>
      <c r="G634" s="3" t="s">
        <v>287</v>
      </c>
    </row>
    <row r="635" spans="1:7" x14ac:dyDescent="0.35">
      <c r="A635" s="3" t="s">
        <v>2081</v>
      </c>
      <c r="B635" s="3" t="s">
        <v>22</v>
      </c>
      <c r="C635" s="3" t="s">
        <v>6</v>
      </c>
      <c r="D635" s="3" t="s">
        <v>2741</v>
      </c>
      <c r="E635" s="46">
        <v>109</v>
      </c>
      <c r="F635" s="3" t="s">
        <v>287</v>
      </c>
      <c r="G635" s="3" t="s">
        <v>287</v>
      </c>
    </row>
    <row r="636" spans="1:7" x14ac:dyDescent="0.35">
      <c r="A636" s="3" t="s">
        <v>2081</v>
      </c>
      <c r="B636" s="3" t="s">
        <v>23</v>
      </c>
      <c r="C636" s="3" t="s">
        <v>6</v>
      </c>
      <c r="D636" s="3" t="s">
        <v>2741</v>
      </c>
      <c r="E636" s="46">
        <v>74</v>
      </c>
      <c r="F636" s="3" t="s">
        <v>287</v>
      </c>
      <c r="G636" s="3" t="s">
        <v>287</v>
      </c>
    </row>
    <row r="637" spans="1:7" x14ac:dyDescent="0.35">
      <c r="A637" s="3" t="s">
        <v>2081</v>
      </c>
      <c r="B637" s="3" t="s">
        <v>9</v>
      </c>
      <c r="C637" s="3" t="s">
        <v>4</v>
      </c>
      <c r="D637" s="3" t="s">
        <v>2588</v>
      </c>
      <c r="E637" s="46">
        <v>1719</v>
      </c>
      <c r="F637" s="3" t="s">
        <v>287</v>
      </c>
      <c r="G637" s="3" t="s">
        <v>287</v>
      </c>
    </row>
    <row r="638" spans="1:7" x14ac:dyDescent="0.35">
      <c r="A638" s="3" t="s">
        <v>2081</v>
      </c>
      <c r="B638" s="3" t="s">
        <v>13</v>
      </c>
      <c r="C638" s="3" t="s">
        <v>8</v>
      </c>
      <c r="D638" s="3" t="s">
        <v>2588</v>
      </c>
      <c r="E638" s="46">
        <v>31</v>
      </c>
      <c r="F638" s="3" t="s">
        <v>266</v>
      </c>
      <c r="G638" s="3" t="s">
        <v>287</v>
      </c>
    </row>
    <row r="639" spans="1:7" x14ac:dyDescent="0.35">
      <c r="A639" s="3" t="s">
        <v>2082</v>
      </c>
      <c r="B639" s="3" t="s">
        <v>3</v>
      </c>
      <c r="C639" s="3" t="s">
        <v>4</v>
      </c>
      <c r="D639" s="3" t="s">
        <v>2587</v>
      </c>
      <c r="E639" s="46">
        <v>78</v>
      </c>
      <c r="F639" s="3" t="s">
        <v>287</v>
      </c>
      <c r="G639" s="3" t="s">
        <v>287</v>
      </c>
    </row>
    <row r="640" spans="1:7" x14ac:dyDescent="0.35">
      <c r="A640" s="3" t="s">
        <v>2082</v>
      </c>
      <c r="B640" s="3" t="s">
        <v>22</v>
      </c>
      <c r="C640" s="3" t="s">
        <v>6</v>
      </c>
      <c r="D640" s="3" t="s">
        <v>2741</v>
      </c>
      <c r="E640" s="46">
        <v>109</v>
      </c>
      <c r="F640" s="3" t="s">
        <v>287</v>
      </c>
      <c r="G640" s="3" t="s">
        <v>287</v>
      </c>
    </row>
    <row r="641" spans="1:7" x14ac:dyDescent="0.35">
      <c r="A641" s="3" t="s">
        <v>2082</v>
      </c>
      <c r="B641" s="3" t="s">
        <v>23</v>
      </c>
      <c r="C641" s="3" t="s">
        <v>6</v>
      </c>
      <c r="D641" s="3" t="s">
        <v>2741</v>
      </c>
      <c r="E641" s="46">
        <v>74</v>
      </c>
      <c r="F641" s="3" t="s">
        <v>287</v>
      </c>
      <c r="G641" s="3" t="s">
        <v>287</v>
      </c>
    </row>
    <row r="642" spans="1:7" x14ac:dyDescent="0.35">
      <c r="A642" s="3" t="s">
        <v>2082</v>
      </c>
      <c r="B642" s="3" t="s">
        <v>9</v>
      </c>
      <c r="C642" s="3" t="s">
        <v>4</v>
      </c>
      <c r="D642" s="3" t="s">
        <v>2588</v>
      </c>
      <c r="E642" s="46">
        <v>1719</v>
      </c>
      <c r="F642" s="3" t="s">
        <v>287</v>
      </c>
      <c r="G642" s="3" t="s">
        <v>287</v>
      </c>
    </row>
    <row r="643" spans="1:7" x14ac:dyDescent="0.35">
      <c r="A643" s="3" t="s">
        <v>2082</v>
      </c>
      <c r="B643" s="3" t="s">
        <v>13</v>
      </c>
      <c r="C643" s="3" t="s">
        <v>8</v>
      </c>
      <c r="D643" s="3" t="s">
        <v>2588</v>
      </c>
      <c r="E643" s="46">
        <v>31</v>
      </c>
      <c r="F643" s="3" t="s">
        <v>266</v>
      </c>
      <c r="G643" s="3" t="s">
        <v>287</v>
      </c>
    </row>
    <row r="644" spans="1:7" x14ac:dyDescent="0.35">
      <c r="A644" s="3" t="s">
        <v>2083</v>
      </c>
      <c r="B644" s="3" t="s">
        <v>18</v>
      </c>
      <c r="C644" s="3" t="s">
        <v>6</v>
      </c>
      <c r="D644" s="3" t="s">
        <v>2587</v>
      </c>
      <c r="E644" s="46">
        <v>270</v>
      </c>
      <c r="F644" s="3" t="s">
        <v>287</v>
      </c>
      <c r="G644" s="3" t="s">
        <v>287</v>
      </c>
    </row>
    <row r="645" spans="1:7" x14ac:dyDescent="0.35">
      <c r="A645" s="3" t="s">
        <v>2083</v>
      </c>
      <c r="B645" s="3" t="s">
        <v>24</v>
      </c>
      <c r="C645" s="3" t="s">
        <v>6</v>
      </c>
      <c r="D645" s="3" t="s">
        <v>2741</v>
      </c>
      <c r="E645" s="46">
        <v>43</v>
      </c>
      <c r="F645" s="3" t="s">
        <v>287</v>
      </c>
      <c r="G645" s="3" t="s">
        <v>287</v>
      </c>
    </row>
    <row r="646" spans="1:7" x14ac:dyDescent="0.35">
      <c r="A646" s="3" t="s">
        <v>2083</v>
      </c>
      <c r="B646" s="3" t="s">
        <v>128</v>
      </c>
      <c r="C646" s="3" t="s">
        <v>8</v>
      </c>
      <c r="D646" s="3" t="s">
        <v>2588</v>
      </c>
      <c r="E646" s="46">
        <v>1600</v>
      </c>
      <c r="F646" s="3" t="s">
        <v>287</v>
      </c>
      <c r="G646" s="3" t="s">
        <v>287</v>
      </c>
    </row>
    <row r="647" spans="1:7" x14ac:dyDescent="0.35">
      <c r="A647" s="3" t="s">
        <v>2083</v>
      </c>
      <c r="B647" s="3" t="s">
        <v>10</v>
      </c>
      <c r="C647" s="3" t="s">
        <v>4</v>
      </c>
      <c r="D647" s="3" t="s">
        <v>2588</v>
      </c>
      <c r="E647" s="46">
        <v>70</v>
      </c>
      <c r="F647" s="3" t="s">
        <v>287</v>
      </c>
      <c r="G647" s="3" t="s">
        <v>266</v>
      </c>
    </row>
    <row r="648" spans="1:7" x14ac:dyDescent="0.35">
      <c r="A648" s="3" t="s">
        <v>2083</v>
      </c>
      <c r="B648" s="3" t="s">
        <v>1</v>
      </c>
      <c r="C648" s="3" t="s">
        <v>8</v>
      </c>
      <c r="D648" s="3" t="s">
        <v>2588</v>
      </c>
      <c r="E648" s="46">
        <v>46</v>
      </c>
      <c r="F648" s="3" t="s">
        <v>266</v>
      </c>
      <c r="G648" s="3" t="s">
        <v>287</v>
      </c>
    </row>
    <row r="649" spans="1:7" x14ac:dyDescent="0.35">
      <c r="A649" s="3" t="s">
        <v>2084</v>
      </c>
      <c r="B649" s="3" t="s">
        <v>18</v>
      </c>
      <c r="C649" s="3" t="s">
        <v>6</v>
      </c>
      <c r="D649" s="3" t="s">
        <v>2587</v>
      </c>
      <c r="E649" s="46">
        <v>270</v>
      </c>
      <c r="F649" s="3" t="s">
        <v>287</v>
      </c>
      <c r="G649" s="3" t="s">
        <v>287</v>
      </c>
    </row>
    <row r="650" spans="1:7" x14ac:dyDescent="0.35">
      <c r="A650" s="3" t="s">
        <v>2084</v>
      </c>
      <c r="B650" s="3" t="s">
        <v>24</v>
      </c>
      <c r="C650" s="3" t="s">
        <v>6</v>
      </c>
      <c r="D650" s="3" t="s">
        <v>2741</v>
      </c>
      <c r="E650" s="46">
        <v>43</v>
      </c>
      <c r="F650" s="3" t="s">
        <v>287</v>
      </c>
      <c r="G650" s="3" t="s">
        <v>287</v>
      </c>
    </row>
    <row r="651" spans="1:7" x14ac:dyDescent="0.35">
      <c r="A651" s="3" t="s">
        <v>2084</v>
      </c>
      <c r="B651" s="3" t="s">
        <v>129</v>
      </c>
      <c r="C651" s="3" t="s">
        <v>8</v>
      </c>
      <c r="D651" s="3" t="s">
        <v>2588</v>
      </c>
      <c r="E651" s="46">
        <v>1600</v>
      </c>
      <c r="F651" s="3" t="s">
        <v>287</v>
      </c>
      <c r="G651" s="3" t="s">
        <v>287</v>
      </c>
    </row>
    <row r="652" spans="1:7" x14ac:dyDescent="0.35">
      <c r="A652" s="3" t="s">
        <v>2084</v>
      </c>
      <c r="B652" s="3" t="s">
        <v>10</v>
      </c>
      <c r="C652" s="3" t="s">
        <v>4</v>
      </c>
      <c r="D652" s="3" t="s">
        <v>2588</v>
      </c>
      <c r="E652" s="46">
        <v>70</v>
      </c>
      <c r="F652" s="3" t="s">
        <v>287</v>
      </c>
      <c r="G652" s="3" t="s">
        <v>266</v>
      </c>
    </row>
    <row r="653" spans="1:7" x14ac:dyDescent="0.35">
      <c r="A653" s="3" t="s">
        <v>2084</v>
      </c>
      <c r="B653" s="3" t="s">
        <v>1</v>
      </c>
      <c r="C653" s="3" t="s">
        <v>8</v>
      </c>
      <c r="D653" s="3" t="s">
        <v>2588</v>
      </c>
      <c r="E653" s="46">
        <v>46</v>
      </c>
      <c r="F653" s="3" t="s">
        <v>266</v>
      </c>
      <c r="G653" s="3" t="s">
        <v>287</v>
      </c>
    </row>
    <row r="654" spans="1:7" x14ac:dyDescent="0.35">
      <c r="A654" s="3" t="s">
        <v>2085</v>
      </c>
      <c r="B654" s="3" t="s">
        <v>18</v>
      </c>
      <c r="C654" s="3" t="s">
        <v>6</v>
      </c>
      <c r="D654" s="3" t="s">
        <v>2587</v>
      </c>
      <c r="E654" s="46">
        <v>270</v>
      </c>
      <c r="F654" s="3" t="s">
        <v>287</v>
      </c>
      <c r="G654" s="3" t="s">
        <v>287</v>
      </c>
    </row>
    <row r="655" spans="1:7" x14ac:dyDescent="0.35">
      <c r="A655" s="3" t="s">
        <v>2085</v>
      </c>
      <c r="B655" s="3" t="s">
        <v>24</v>
      </c>
      <c r="C655" s="3" t="s">
        <v>6</v>
      </c>
      <c r="D655" s="3" t="s">
        <v>2741</v>
      </c>
      <c r="E655" s="46">
        <v>43</v>
      </c>
      <c r="F655" s="3" t="s">
        <v>287</v>
      </c>
      <c r="G655" s="3" t="s">
        <v>287</v>
      </c>
    </row>
    <row r="656" spans="1:7" x14ac:dyDescent="0.35">
      <c r="A656" s="3" t="s">
        <v>2085</v>
      </c>
      <c r="B656" s="3" t="s">
        <v>129</v>
      </c>
      <c r="C656" s="3" t="s">
        <v>8</v>
      </c>
      <c r="D656" s="3" t="s">
        <v>2588</v>
      </c>
      <c r="E656" s="46">
        <v>1600</v>
      </c>
      <c r="F656" s="3" t="s">
        <v>287</v>
      </c>
      <c r="G656" s="3" t="s">
        <v>287</v>
      </c>
    </row>
    <row r="657" spans="1:7" x14ac:dyDescent="0.35">
      <c r="A657" s="3" t="s">
        <v>2085</v>
      </c>
      <c r="B657" s="3" t="s">
        <v>10</v>
      </c>
      <c r="C657" s="3" t="s">
        <v>4</v>
      </c>
      <c r="D657" s="3" t="s">
        <v>2588</v>
      </c>
      <c r="E657" s="46">
        <v>70</v>
      </c>
      <c r="F657" s="3" t="s">
        <v>287</v>
      </c>
      <c r="G657" s="3" t="s">
        <v>266</v>
      </c>
    </row>
    <row r="658" spans="1:7" x14ac:dyDescent="0.35">
      <c r="A658" s="3" t="s">
        <v>2085</v>
      </c>
      <c r="B658" s="3" t="s">
        <v>1</v>
      </c>
      <c r="C658" s="3" t="s">
        <v>8</v>
      </c>
      <c r="D658" s="3" t="s">
        <v>2588</v>
      </c>
      <c r="E658" s="46">
        <v>46</v>
      </c>
      <c r="F658" s="3" t="s">
        <v>266</v>
      </c>
      <c r="G658" s="3" t="s">
        <v>287</v>
      </c>
    </row>
    <row r="659" spans="1:7" x14ac:dyDescent="0.35">
      <c r="A659" s="3" t="s">
        <v>2086</v>
      </c>
      <c r="B659" s="3" t="s">
        <v>18</v>
      </c>
      <c r="C659" s="3" t="s">
        <v>6</v>
      </c>
      <c r="D659" s="3" t="s">
        <v>2587</v>
      </c>
      <c r="E659" s="46">
        <v>2710</v>
      </c>
      <c r="F659" s="3" t="s">
        <v>287</v>
      </c>
      <c r="G659" s="3" t="s">
        <v>287</v>
      </c>
    </row>
    <row r="660" spans="1:7" x14ac:dyDescent="0.35">
      <c r="A660" s="3" t="s">
        <v>2086</v>
      </c>
      <c r="B660" s="3" t="s">
        <v>9</v>
      </c>
      <c r="C660" s="3" t="s">
        <v>4</v>
      </c>
      <c r="D660" s="3" t="s">
        <v>2588</v>
      </c>
      <c r="E660" s="46">
        <v>1140</v>
      </c>
      <c r="F660" s="3" t="s">
        <v>287</v>
      </c>
      <c r="G660" s="3" t="s">
        <v>287</v>
      </c>
    </row>
    <row r="661" spans="1:7" x14ac:dyDescent="0.35">
      <c r="A661" s="3" t="s">
        <v>2086</v>
      </c>
      <c r="B661" s="3" t="s">
        <v>130</v>
      </c>
      <c r="C661" s="3" t="s">
        <v>8</v>
      </c>
      <c r="D661" s="3" t="s">
        <v>2588</v>
      </c>
      <c r="E661" s="46">
        <v>290</v>
      </c>
      <c r="F661" s="3" t="s">
        <v>287</v>
      </c>
      <c r="G661" s="3" t="s">
        <v>287</v>
      </c>
    </row>
    <row r="662" spans="1:7" x14ac:dyDescent="0.35">
      <c r="A662" s="3" t="s">
        <v>2086</v>
      </c>
      <c r="B662" s="3" t="s">
        <v>1</v>
      </c>
      <c r="C662" s="3" t="s">
        <v>8</v>
      </c>
      <c r="D662" s="3" t="s">
        <v>2588</v>
      </c>
      <c r="E662" s="46">
        <v>73.900000000000006</v>
      </c>
      <c r="F662" s="3" t="s">
        <v>266</v>
      </c>
      <c r="G662" s="3" t="s">
        <v>287</v>
      </c>
    </row>
    <row r="663" spans="1:7" x14ac:dyDescent="0.35">
      <c r="A663" s="3" t="s">
        <v>2086</v>
      </c>
      <c r="B663" s="3" t="s">
        <v>10</v>
      </c>
      <c r="C663" s="3" t="s">
        <v>4</v>
      </c>
      <c r="D663" s="3" t="s">
        <v>2588</v>
      </c>
      <c r="E663" s="46">
        <v>2.58</v>
      </c>
      <c r="F663" s="3" t="s">
        <v>287</v>
      </c>
      <c r="G663" s="3" t="s">
        <v>266</v>
      </c>
    </row>
    <row r="664" spans="1:7" x14ac:dyDescent="0.35">
      <c r="A664" s="3" t="s">
        <v>2087</v>
      </c>
      <c r="B664" s="3" t="s">
        <v>18</v>
      </c>
      <c r="C664" s="3" t="s">
        <v>6</v>
      </c>
      <c r="D664" s="3" t="s">
        <v>2587</v>
      </c>
      <c r="E664" s="46">
        <v>2710</v>
      </c>
      <c r="F664" s="3" t="s">
        <v>287</v>
      </c>
      <c r="G664" s="3" t="s">
        <v>287</v>
      </c>
    </row>
    <row r="665" spans="1:7" x14ac:dyDescent="0.35">
      <c r="A665" s="3" t="s">
        <v>2087</v>
      </c>
      <c r="B665" s="3" t="s">
        <v>9</v>
      </c>
      <c r="C665" s="3" t="s">
        <v>4</v>
      </c>
      <c r="D665" s="3" t="s">
        <v>2588</v>
      </c>
      <c r="E665" s="46">
        <v>1140</v>
      </c>
      <c r="F665" s="3" t="s">
        <v>287</v>
      </c>
      <c r="G665" s="3" t="s">
        <v>287</v>
      </c>
    </row>
    <row r="666" spans="1:7" x14ac:dyDescent="0.35">
      <c r="A666" s="3" t="s">
        <v>2087</v>
      </c>
      <c r="B666" s="3" t="s">
        <v>130</v>
      </c>
      <c r="C666" s="3" t="s">
        <v>8</v>
      </c>
      <c r="D666" s="3" t="s">
        <v>2588</v>
      </c>
      <c r="E666" s="46">
        <v>290</v>
      </c>
      <c r="F666" s="3" t="s">
        <v>287</v>
      </c>
      <c r="G666" s="3" t="s">
        <v>287</v>
      </c>
    </row>
    <row r="667" spans="1:7" x14ac:dyDescent="0.35">
      <c r="A667" s="3" t="s">
        <v>2087</v>
      </c>
      <c r="B667" s="3" t="s">
        <v>1</v>
      </c>
      <c r="C667" s="3" t="s">
        <v>8</v>
      </c>
      <c r="D667" s="3" t="s">
        <v>2588</v>
      </c>
      <c r="E667" s="46">
        <v>72.900000000000006</v>
      </c>
      <c r="F667" s="3" t="s">
        <v>266</v>
      </c>
      <c r="G667" s="3" t="s">
        <v>287</v>
      </c>
    </row>
    <row r="668" spans="1:7" x14ac:dyDescent="0.35">
      <c r="A668" s="3" t="s">
        <v>2087</v>
      </c>
      <c r="B668" s="3" t="s">
        <v>10</v>
      </c>
      <c r="C668" s="3" t="s">
        <v>4</v>
      </c>
      <c r="D668" s="3" t="s">
        <v>2588</v>
      </c>
      <c r="E668" s="46">
        <v>2.58</v>
      </c>
      <c r="F668" s="3" t="s">
        <v>287</v>
      </c>
      <c r="G668" s="3" t="s">
        <v>266</v>
      </c>
    </row>
    <row r="669" spans="1:7" x14ac:dyDescent="0.35">
      <c r="A669" s="3" t="s">
        <v>2088</v>
      </c>
      <c r="B669" s="3" t="s">
        <v>18</v>
      </c>
      <c r="C669" s="3" t="s">
        <v>6</v>
      </c>
      <c r="D669" s="3" t="s">
        <v>2587</v>
      </c>
      <c r="E669" s="46">
        <v>620</v>
      </c>
      <c r="F669" s="3" t="s">
        <v>287</v>
      </c>
      <c r="G669" s="3" t="s">
        <v>287</v>
      </c>
    </row>
    <row r="670" spans="1:7" x14ac:dyDescent="0.35">
      <c r="A670" s="3" t="s">
        <v>2088</v>
      </c>
      <c r="B670" s="3" t="s">
        <v>24</v>
      </c>
      <c r="C670" s="3" t="s">
        <v>6</v>
      </c>
      <c r="D670" s="3" t="s">
        <v>2741</v>
      </c>
      <c r="E670" s="46">
        <v>34</v>
      </c>
      <c r="F670" s="3" t="s">
        <v>287</v>
      </c>
      <c r="G670" s="3" t="s">
        <v>287</v>
      </c>
    </row>
    <row r="671" spans="1:7" x14ac:dyDescent="0.35">
      <c r="A671" s="3" t="s">
        <v>2088</v>
      </c>
      <c r="B671" s="3" t="s">
        <v>129</v>
      </c>
      <c r="C671" s="3" t="s">
        <v>8</v>
      </c>
      <c r="D671" s="3" t="s">
        <v>2588</v>
      </c>
      <c r="E671" s="46">
        <v>500</v>
      </c>
      <c r="F671" s="3" t="s">
        <v>287</v>
      </c>
      <c r="G671" s="3" t="s">
        <v>287</v>
      </c>
    </row>
    <row r="672" spans="1:7" x14ac:dyDescent="0.35">
      <c r="A672" s="3" t="s">
        <v>2088</v>
      </c>
      <c r="B672" s="3" t="s">
        <v>10</v>
      </c>
      <c r="C672" s="3" t="s">
        <v>4</v>
      </c>
      <c r="D672" s="3" t="s">
        <v>2588</v>
      </c>
      <c r="E672" s="46">
        <v>99</v>
      </c>
      <c r="F672" s="3" t="s">
        <v>287</v>
      </c>
      <c r="G672" s="3" t="s">
        <v>266</v>
      </c>
    </row>
    <row r="673" spans="1:7" x14ac:dyDescent="0.35">
      <c r="A673" s="3" t="s">
        <v>2088</v>
      </c>
      <c r="B673" s="3" t="s">
        <v>1</v>
      </c>
      <c r="C673" s="3" t="s">
        <v>8</v>
      </c>
      <c r="D673" s="3" t="s">
        <v>2588</v>
      </c>
      <c r="E673" s="46">
        <v>50</v>
      </c>
      <c r="F673" s="3" t="s">
        <v>266</v>
      </c>
      <c r="G673" s="3" t="s">
        <v>287</v>
      </c>
    </row>
    <row r="674" spans="1:7" x14ac:dyDescent="0.35">
      <c r="A674" s="3" t="s">
        <v>2089</v>
      </c>
      <c r="B674" s="3" t="s">
        <v>18</v>
      </c>
      <c r="C674" s="3" t="s">
        <v>6</v>
      </c>
      <c r="D674" s="3" t="s">
        <v>2587</v>
      </c>
      <c r="E674" s="46">
        <v>620</v>
      </c>
      <c r="F674" s="3" t="s">
        <v>287</v>
      </c>
      <c r="G674" s="3" t="s">
        <v>287</v>
      </c>
    </row>
    <row r="675" spans="1:7" x14ac:dyDescent="0.35">
      <c r="A675" s="3" t="s">
        <v>2089</v>
      </c>
      <c r="B675" s="3" t="s">
        <v>24</v>
      </c>
      <c r="C675" s="3" t="s">
        <v>6</v>
      </c>
      <c r="D675" s="3" t="s">
        <v>2741</v>
      </c>
      <c r="E675" s="46">
        <v>34</v>
      </c>
      <c r="F675" s="3" t="s">
        <v>287</v>
      </c>
      <c r="G675" s="3" t="s">
        <v>287</v>
      </c>
    </row>
    <row r="676" spans="1:7" x14ac:dyDescent="0.35">
      <c r="A676" s="3" t="s">
        <v>2089</v>
      </c>
      <c r="B676" s="3" t="s">
        <v>129</v>
      </c>
      <c r="C676" s="3" t="s">
        <v>8</v>
      </c>
      <c r="D676" s="3" t="s">
        <v>2588</v>
      </c>
      <c r="E676" s="46">
        <v>500</v>
      </c>
      <c r="F676" s="3" t="s">
        <v>287</v>
      </c>
      <c r="G676" s="3" t="s">
        <v>287</v>
      </c>
    </row>
    <row r="677" spans="1:7" x14ac:dyDescent="0.35">
      <c r="A677" s="3" t="s">
        <v>2089</v>
      </c>
      <c r="B677" s="3" t="s">
        <v>10</v>
      </c>
      <c r="C677" s="3" t="s">
        <v>4</v>
      </c>
      <c r="D677" s="3" t="s">
        <v>2588</v>
      </c>
      <c r="E677" s="46">
        <v>99</v>
      </c>
      <c r="F677" s="3" t="s">
        <v>287</v>
      </c>
      <c r="G677" s="3" t="s">
        <v>266</v>
      </c>
    </row>
    <row r="678" spans="1:7" x14ac:dyDescent="0.35">
      <c r="A678" s="3" t="s">
        <v>2089</v>
      </c>
      <c r="B678" s="3" t="s">
        <v>1</v>
      </c>
      <c r="C678" s="3" t="s">
        <v>8</v>
      </c>
      <c r="D678" s="3" t="s">
        <v>2588</v>
      </c>
      <c r="E678" s="46">
        <v>50</v>
      </c>
      <c r="F678" s="3" t="s">
        <v>266</v>
      </c>
      <c r="G678" s="3" t="s">
        <v>287</v>
      </c>
    </row>
    <row r="679" spans="1:7" x14ac:dyDescent="0.35">
      <c r="A679" s="3" t="s">
        <v>2090</v>
      </c>
      <c r="B679" s="3" t="s">
        <v>18</v>
      </c>
      <c r="C679" s="3" t="s">
        <v>6</v>
      </c>
      <c r="D679" s="3" t="s">
        <v>2587</v>
      </c>
      <c r="E679" s="46">
        <v>620</v>
      </c>
      <c r="F679" s="3" t="s">
        <v>287</v>
      </c>
      <c r="G679" s="3" t="s">
        <v>287</v>
      </c>
    </row>
    <row r="680" spans="1:7" x14ac:dyDescent="0.35">
      <c r="A680" s="3" t="s">
        <v>2090</v>
      </c>
      <c r="B680" s="3" t="s">
        <v>24</v>
      </c>
      <c r="C680" s="3" t="s">
        <v>6</v>
      </c>
      <c r="D680" s="3" t="s">
        <v>2741</v>
      </c>
      <c r="E680" s="46">
        <v>34</v>
      </c>
      <c r="F680" s="3" t="s">
        <v>287</v>
      </c>
      <c r="G680" s="3" t="s">
        <v>287</v>
      </c>
    </row>
    <row r="681" spans="1:7" x14ac:dyDescent="0.35">
      <c r="A681" s="3" t="s">
        <v>2090</v>
      </c>
      <c r="B681" s="3" t="s">
        <v>129</v>
      </c>
      <c r="C681" s="3" t="s">
        <v>8</v>
      </c>
      <c r="D681" s="3" t="s">
        <v>2588</v>
      </c>
      <c r="E681" s="46">
        <v>690</v>
      </c>
      <c r="F681" s="3" t="s">
        <v>287</v>
      </c>
      <c r="G681" s="3" t="s">
        <v>287</v>
      </c>
    </row>
    <row r="682" spans="1:7" x14ac:dyDescent="0.35">
      <c r="A682" s="3" t="s">
        <v>2090</v>
      </c>
      <c r="B682" s="3" t="s">
        <v>10</v>
      </c>
      <c r="C682" s="3" t="s">
        <v>4</v>
      </c>
      <c r="D682" s="3" t="s">
        <v>2588</v>
      </c>
      <c r="E682" s="46">
        <v>99</v>
      </c>
      <c r="F682" s="3" t="s">
        <v>287</v>
      </c>
      <c r="G682" s="3" t="s">
        <v>266</v>
      </c>
    </row>
    <row r="683" spans="1:7" x14ac:dyDescent="0.35">
      <c r="A683" s="3" t="s">
        <v>2090</v>
      </c>
      <c r="B683" s="3" t="s">
        <v>1</v>
      </c>
      <c r="C683" s="3" t="s">
        <v>8</v>
      </c>
      <c r="D683" s="3" t="s">
        <v>2588</v>
      </c>
      <c r="E683" s="46">
        <v>50</v>
      </c>
      <c r="F683" s="3" t="s">
        <v>266</v>
      </c>
      <c r="G683" s="3" t="s">
        <v>287</v>
      </c>
    </row>
    <row r="684" spans="1:7" x14ac:dyDescent="0.35">
      <c r="A684" s="3" t="s">
        <v>2091</v>
      </c>
      <c r="B684" s="3" t="s">
        <v>18</v>
      </c>
      <c r="C684" s="3" t="s">
        <v>6</v>
      </c>
      <c r="D684" s="3" t="s">
        <v>2587</v>
      </c>
      <c r="E684" s="46">
        <v>620</v>
      </c>
      <c r="F684" s="3" t="s">
        <v>287</v>
      </c>
      <c r="G684" s="3" t="s">
        <v>287</v>
      </c>
    </row>
    <row r="685" spans="1:7" x14ac:dyDescent="0.35">
      <c r="A685" s="3" t="s">
        <v>2091</v>
      </c>
      <c r="B685" s="3" t="s">
        <v>24</v>
      </c>
      <c r="C685" s="3" t="s">
        <v>6</v>
      </c>
      <c r="D685" s="3" t="s">
        <v>2741</v>
      </c>
      <c r="E685" s="46">
        <v>34</v>
      </c>
      <c r="F685" s="3" t="s">
        <v>287</v>
      </c>
      <c r="G685" s="3" t="s">
        <v>287</v>
      </c>
    </row>
    <row r="686" spans="1:7" x14ac:dyDescent="0.35">
      <c r="A686" s="3" t="s">
        <v>2091</v>
      </c>
      <c r="B686" s="3" t="s">
        <v>129</v>
      </c>
      <c r="C686" s="3" t="s">
        <v>8</v>
      </c>
      <c r="D686" s="3" t="s">
        <v>2588</v>
      </c>
      <c r="E686" s="46">
        <v>690</v>
      </c>
      <c r="F686" s="3" t="s">
        <v>287</v>
      </c>
      <c r="G686" s="3" t="s">
        <v>287</v>
      </c>
    </row>
    <row r="687" spans="1:7" x14ac:dyDescent="0.35">
      <c r="A687" s="3" t="s">
        <v>2091</v>
      </c>
      <c r="B687" s="3" t="s">
        <v>10</v>
      </c>
      <c r="C687" s="3" t="s">
        <v>4</v>
      </c>
      <c r="D687" s="3" t="s">
        <v>2588</v>
      </c>
      <c r="E687" s="46">
        <v>99</v>
      </c>
      <c r="F687" s="3" t="s">
        <v>287</v>
      </c>
      <c r="G687" s="3" t="s">
        <v>266</v>
      </c>
    </row>
    <row r="688" spans="1:7" x14ac:dyDescent="0.35">
      <c r="A688" s="3" t="s">
        <v>2091</v>
      </c>
      <c r="B688" s="3" t="s">
        <v>1</v>
      </c>
      <c r="C688" s="3" t="s">
        <v>8</v>
      </c>
      <c r="D688" s="3" t="s">
        <v>2588</v>
      </c>
      <c r="E688" s="46">
        <v>50</v>
      </c>
      <c r="F688" s="3" t="s">
        <v>266</v>
      </c>
      <c r="G688" s="3" t="s">
        <v>287</v>
      </c>
    </row>
    <row r="689" spans="1:7" x14ac:dyDescent="0.35">
      <c r="A689" s="3" t="s">
        <v>2092</v>
      </c>
      <c r="B689" s="3" t="s">
        <v>18</v>
      </c>
      <c r="C689" s="3" t="s">
        <v>6</v>
      </c>
      <c r="D689" s="3" t="s">
        <v>2587</v>
      </c>
      <c r="E689" s="46">
        <v>620</v>
      </c>
      <c r="F689" s="3" t="s">
        <v>287</v>
      </c>
      <c r="G689" s="3" t="s">
        <v>287</v>
      </c>
    </row>
    <row r="690" spans="1:7" x14ac:dyDescent="0.35">
      <c r="A690" s="3" t="s">
        <v>2092</v>
      </c>
      <c r="B690" s="3" t="s">
        <v>24</v>
      </c>
      <c r="C690" s="3" t="s">
        <v>6</v>
      </c>
      <c r="D690" s="3" t="s">
        <v>2741</v>
      </c>
      <c r="E690" s="46">
        <v>34</v>
      </c>
      <c r="F690" s="3" t="s">
        <v>287</v>
      </c>
      <c r="G690" s="3" t="s">
        <v>287</v>
      </c>
    </row>
    <row r="691" spans="1:7" x14ac:dyDescent="0.35">
      <c r="A691" s="3" t="s">
        <v>2092</v>
      </c>
      <c r="B691" s="3" t="s">
        <v>129</v>
      </c>
      <c r="C691" s="3" t="s">
        <v>8</v>
      </c>
      <c r="D691" s="3" t="s">
        <v>2588</v>
      </c>
      <c r="E691" s="46">
        <v>850</v>
      </c>
      <c r="F691" s="3" t="s">
        <v>287</v>
      </c>
      <c r="G691" s="3" t="s">
        <v>287</v>
      </c>
    </row>
    <row r="692" spans="1:7" x14ac:dyDescent="0.35">
      <c r="A692" s="3" t="s">
        <v>2092</v>
      </c>
      <c r="B692" s="3" t="s">
        <v>10</v>
      </c>
      <c r="C692" s="3" t="s">
        <v>4</v>
      </c>
      <c r="D692" s="3" t="s">
        <v>2588</v>
      </c>
      <c r="E692" s="46">
        <v>99</v>
      </c>
      <c r="F692" s="3" t="s">
        <v>287</v>
      </c>
      <c r="G692" s="3" t="s">
        <v>266</v>
      </c>
    </row>
    <row r="693" spans="1:7" x14ac:dyDescent="0.35">
      <c r="A693" s="3" t="s">
        <v>2092</v>
      </c>
      <c r="B693" s="3" t="s">
        <v>1</v>
      </c>
      <c r="C693" s="3" t="s">
        <v>8</v>
      </c>
      <c r="D693" s="3" t="s">
        <v>2588</v>
      </c>
      <c r="E693" s="46">
        <v>50</v>
      </c>
      <c r="F693" s="3" t="s">
        <v>266</v>
      </c>
      <c r="G693" s="3" t="s">
        <v>287</v>
      </c>
    </row>
    <row r="694" spans="1:7" x14ac:dyDescent="0.35">
      <c r="A694" s="3" t="s">
        <v>2093</v>
      </c>
      <c r="B694" s="3" t="s">
        <v>18</v>
      </c>
      <c r="C694" s="3" t="s">
        <v>6</v>
      </c>
      <c r="D694" s="3" t="s">
        <v>2587</v>
      </c>
      <c r="E694" s="46">
        <v>620</v>
      </c>
      <c r="F694" s="3" t="s">
        <v>287</v>
      </c>
      <c r="G694" s="3" t="s">
        <v>287</v>
      </c>
    </row>
    <row r="695" spans="1:7" x14ac:dyDescent="0.35">
      <c r="A695" s="3" t="s">
        <v>2093</v>
      </c>
      <c r="B695" s="3" t="s">
        <v>24</v>
      </c>
      <c r="C695" s="3" t="s">
        <v>6</v>
      </c>
      <c r="D695" s="3" t="s">
        <v>2741</v>
      </c>
      <c r="E695" s="46">
        <v>34</v>
      </c>
      <c r="F695" s="3" t="s">
        <v>287</v>
      </c>
      <c r="G695" s="3" t="s">
        <v>287</v>
      </c>
    </row>
    <row r="696" spans="1:7" x14ac:dyDescent="0.35">
      <c r="A696" s="3" t="s">
        <v>2093</v>
      </c>
      <c r="B696" s="3" t="s">
        <v>129</v>
      </c>
      <c r="C696" s="3" t="s">
        <v>8</v>
      </c>
      <c r="D696" s="3" t="s">
        <v>2588</v>
      </c>
      <c r="E696" s="46">
        <v>850</v>
      </c>
      <c r="F696" s="3" t="s">
        <v>287</v>
      </c>
      <c r="G696" s="3" t="s">
        <v>287</v>
      </c>
    </row>
    <row r="697" spans="1:7" x14ac:dyDescent="0.35">
      <c r="A697" s="3" t="s">
        <v>2093</v>
      </c>
      <c r="B697" s="3" t="s">
        <v>10</v>
      </c>
      <c r="C697" s="3" t="s">
        <v>4</v>
      </c>
      <c r="D697" s="3" t="s">
        <v>2588</v>
      </c>
      <c r="E697" s="46">
        <v>99</v>
      </c>
      <c r="F697" s="3" t="s">
        <v>287</v>
      </c>
      <c r="G697" s="3" t="s">
        <v>266</v>
      </c>
    </row>
    <row r="698" spans="1:7" x14ac:dyDescent="0.35">
      <c r="A698" s="3" t="s">
        <v>2093</v>
      </c>
      <c r="B698" s="3" t="s">
        <v>1</v>
      </c>
      <c r="C698" s="3" t="s">
        <v>8</v>
      </c>
      <c r="D698" s="3" t="s">
        <v>2588</v>
      </c>
      <c r="E698" s="46">
        <v>50</v>
      </c>
      <c r="F698" s="3" t="s">
        <v>266</v>
      </c>
      <c r="G698" s="3" t="s">
        <v>287</v>
      </c>
    </row>
    <row r="699" spans="1:7" x14ac:dyDescent="0.35">
      <c r="A699" s="3" t="s">
        <v>2094</v>
      </c>
      <c r="B699" s="3" t="s">
        <v>18</v>
      </c>
      <c r="C699" s="3" t="s">
        <v>4</v>
      </c>
      <c r="D699" s="3" t="s">
        <v>2587</v>
      </c>
      <c r="E699" s="46">
        <v>22.9</v>
      </c>
      <c r="F699" s="3" t="s">
        <v>287</v>
      </c>
      <c r="G699" s="3" t="s">
        <v>287</v>
      </c>
    </row>
    <row r="700" spans="1:7" x14ac:dyDescent="0.35">
      <c r="A700" s="3" t="s">
        <v>2094</v>
      </c>
      <c r="B700" s="3" t="s">
        <v>24</v>
      </c>
      <c r="C700" s="3" t="s">
        <v>6</v>
      </c>
      <c r="D700" s="3" t="s">
        <v>2741</v>
      </c>
      <c r="E700" s="46">
        <v>8.6</v>
      </c>
      <c r="F700" s="3" t="s">
        <v>287</v>
      </c>
      <c r="G700" s="3" t="s">
        <v>287</v>
      </c>
    </row>
    <row r="701" spans="1:7" x14ac:dyDescent="0.35">
      <c r="A701" s="3" t="s">
        <v>2094</v>
      </c>
      <c r="B701" s="3" t="s">
        <v>9</v>
      </c>
      <c r="C701" s="3" t="s">
        <v>4</v>
      </c>
      <c r="D701" s="3" t="s">
        <v>2588</v>
      </c>
      <c r="E701" s="46">
        <v>10.7</v>
      </c>
      <c r="F701" s="3" t="s">
        <v>287</v>
      </c>
      <c r="G701" s="3" t="s">
        <v>287</v>
      </c>
    </row>
    <row r="702" spans="1:7" x14ac:dyDescent="0.35">
      <c r="A702" s="3" t="s">
        <v>2094</v>
      </c>
      <c r="B702" s="3" t="s">
        <v>13</v>
      </c>
      <c r="C702" s="3" t="s">
        <v>4</v>
      </c>
      <c r="D702" s="3" t="s">
        <v>2588</v>
      </c>
      <c r="E702" s="46">
        <v>2.3E-2</v>
      </c>
      <c r="F702" s="3" t="s">
        <v>266</v>
      </c>
      <c r="G702" s="3" t="s">
        <v>287</v>
      </c>
    </row>
    <row r="703" spans="1:7" x14ac:dyDescent="0.35">
      <c r="A703" s="3" t="s">
        <v>2094</v>
      </c>
      <c r="B703" s="3" t="s">
        <v>10</v>
      </c>
      <c r="C703" s="3" t="s">
        <v>17</v>
      </c>
      <c r="D703" s="3" t="s">
        <v>2588</v>
      </c>
      <c r="E703" s="46">
        <v>6.6E-3</v>
      </c>
      <c r="F703" s="3" t="s">
        <v>287</v>
      </c>
      <c r="G703" s="3" t="s">
        <v>266</v>
      </c>
    </row>
    <row r="704" spans="1:7" x14ac:dyDescent="0.35">
      <c r="A704" s="3" t="s">
        <v>2095</v>
      </c>
      <c r="B704" s="3" t="s">
        <v>18</v>
      </c>
      <c r="C704" s="3" t="s">
        <v>4</v>
      </c>
      <c r="D704" s="3" t="s">
        <v>2587</v>
      </c>
      <c r="E704" s="46">
        <v>0.23499999999999999</v>
      </c>
      <c r="F704" s="3" t="s">
        <v>287</v>
      </c>
      <c r="G704" s="3" t="s">
        <v>287</v>
      </c>
    </row>
    <row r="705" spans="1:7" x14ac:dyDescent="0.35">
      <c r="A705" s="3" t="s">
        <v>2095</v>
      </c>
      <c r="B705" s="3" t="s">
        <v>24</v>
      </c>
      <c r="C705" s="3" t="s">
        <v>17</v>
      </c>
      <c r="D705" s="3" t="s">
        <v>2741</v>
      </c>
      <c r="E705" s="46">
        <v>1.7999999999999999E-2</v>
      </c>
      <c r="F705" s="3" t="s">
        <v>287</v>
      </c>
      <c r="G705" s="3" t="s">
        <v>287</v>
      </c>
    </row>
    <row r="706" spans="1:7" x14ac:dyDescent="0.35">
      <c r="A706" s="3" t="s">
        <v>2095</v>
      </c>
      <c r="B706" s="3" t="s">
        <v>9</v>
      </c>
      <c r="C706" s="3" t="s">
        <v>4</v>
      </c>
      <c r="D706" s="3" t="s">
        <v>2588</v>
      </c>
      <c r="E706" s="46">
        <v>13.6</v>
      </c>
      <c r="F706" s="3" t="s">
        <v>287</v>
      </c>
      <c r="G706" s="3" t="s">
        <v>287</v>
      </c>
    </row>
    <row r="707" spans="1:7" x14ac:dyDescent="0.35">
      <c r="A707" s="3" t="s">
        <v>2095</v>
      </c>
      <c r="B707" s="3" t="s">
        <v>13</v>
      </c>
      <c r="C707" s="3" t="s">
        <v>4</v>
      </c>
      <c r="D707" s="3" t="s">
        <v>2588</v>
      </c>
      <c r="E707" s="46">
        <v>1.1000000000000001E-3</v>
      </c>
      <c r="F707" s="3" t="s">
        <v>266</v>
      </c>
      <c r="G707" s="3" t="s">
        <v>287</v>
      </c>
    </row>
    <row r="708" spans="1:7" x14ac:dyDescent="0.35">
      <c r="A708" s="3" t="s">
        <v>2095</v>
      </c>
      <c r="B708" s="3" t="s">
        <v>10</v>
      </c>
      <c r="C708" s="3" t="s">
        <v>17</v>
      </c>
      <c r="D708" s="3" t="s">
        <v>2588</v>
      </c>
      <c r="E708" s="46">
        <v>2.0000000000000001E-4</v>
      </c>
      <c r="F708" s="3" t="s">
        <v>287</v>
      </c>
      <c r="G708" s="3" t="s">
        <v>266</v>
      </c>
    </row>
    <row r="709" spans="1:7" x14ac:dyDescent="0.35">
      <c r="A709" s="3" t="s">
        <v>2096</v>
      </c>
      <c r="B709" s="3" t="s">
        <v>18</v>
      </c>
      <c r="C709" s="3" t="s">
        <v>4</v>
      </c>
      <c r="D709" s="3" t="s">
        <v>2587</v>
      </c>
      <c r="E709" s="46">
        <v>2.4</v>
      </c>
      <c r="F709" s="3" t="s">
        <v>287</v>
      </c>
      <c r="G709" s="3" t="s">
        <v>287</v>
      </c>
    </row>
    <row r="710" spans="1:7" x14ac:dyDescent="0.35">
      <c r="A710" s="3" t="s">
        <v>2096</v>
      </c>
      <c r="B710" s="3" t="s">
        <v>17</v>
      </c>
      <c r="C710" s="3" t="s">
        <v>4</v>
      </c>
      <c r="D710" s="3" t="s">
        <v>2741</v>
      </c>
      <c r="E710" s="46">
        <v>6.0999999999999999E-2</v>
      </c>
      <c r="F710" s="3" t="s">
        <v>287</v>
      </c>
      <c r="G710" s="3" t="s">
        <v>287</v>
      </c>
    </row>
    <row r="711" spans="1:7" x14ac:dyDescent="0.35">
      <c r="A711" s="3" t="s">
        <v>2096</v>
      </c>
      <c r="B711" s="3" t="s">
        <v>17</v>
      </c>
      <c r="C711" s="3" t="s">
        <v>4</v>
      </c>
      <c r="D711" s="3" t="s">
        <v>2741</v>
      </c>
      <c r="E711" s="46">
        <v>8.9999999999999993E-3</v>
      </c>
      <c r="F711" s="3" t="s">
        <v>287</v>
      </c>
      <c r="G711" s="3" t="s">
        <v>287</v>
      </c>
    </row>
    <row r="712" spans="1:7" x14ac:dyDescent="0.35">
      <c r="A712" s="3" t="s">
        <v>2096</v>
      </c>
      <c r="B712" s="3" t="s">
        <v>9</v>
      </c>
      <c r="C712" s="3" t="s">
        <v>4</v>
      </c>
      <c r="D712" s="3" t="s">
        <v>2588</v>
      </c>
      <c r="E712" s="46">
        <v>0.03</v>
      </c>
      <c r="F712" s="3" t="s">
        <v>287</v>
      </c>
      <c r="G712" s="3" t="s">
        <v>287</v>
      </c>
    </row>
    <row r="713" spans="1:7" x14ac:dyDescent="0.35">
      <c r="A713" s="3" t="s">
        <v>2097</v>
      </c>
      <c r="B713" s="3" t="s">
        <v>18</v>
      </c>
      <c r="C713" s="3" t="s">
        <v>4</v>
      </c>
      <c r="D713" s="3" t="s">
        <v>2587</v>
      </c>
      <c r="E713" s="46">
        <v>8.26</v>
      </c>
      <c r="F713" s="3" t="s">
        <v>287</v>
      </c>
      <c r="G713" s="3" t="s">
        <v>287</v>
      </c>
    </row>
    <row r="714" spans="1:7" x14ac:dyDescent="0.35">
      <c r="A714" s="3" t="s">
        <v>2097</v>
      </c>
      <c r="B714" s="3" t="s">
        <v>13</v>
      </c>
      <c r="C714" s="3" t="s">
        <v>4</v>
      </c>
      <c r="D714" s="3" t="s">
        <v>2588</v>
      </c>
      <c r="E714" s="46">
        <v>1.0999999999999999E-2</v>
      </c>
      <c r="F714" s="3" t="s">
        <v>266</v>
      </c>
      <c r="G714" s="3" t="s">
        <v>287</v>
      </c>
    </row>
    <row r="715" spans="1:7" x14ac:dyDescent="0.35">
      <c r="A715" s="3" t="s">
        <v>2097</v>
      </c>
      <c r="B715" s="3" t="s">
        <v>9</v>
      </c>
      <c r="C715" s="3" t="s">
        <v>4</v>
      </c>
      <c r="D715" s="3" t="s">
        <v>2588</v>
      </c>
      <c r="E715" s="46">
        <v>3.0000000000000001E-3</v>
      </c>
      <c r="F715" s="3" t="s">
        <v>287</v>
      </c>
      <c r="G715" s="3" t="s">
        <v>287</v>
      </c>
    </row>
    <row r="716" spans="1:7" x14ac:dyDescent="0.35">
      <c r="A716" s="3" t="s">
        <v>2097</v>
      </c>
      <c r="B716" s="3" t="s">
        <v>10</v>
      </c>
      <c r="C716" s="3" t="s">
        <v>4</v>
      </c>
      <c r="D716" s="3" t="s">
        <v>2588</v>
      </c>
      <c r="E716" s="46">
        <v>2E-3</v>
      </c>
      <c r="F716" s="3" t="s">
        <v>287</v>
      </c>
      <c r="G716" s="3" t="s">
        <v>266</v>
      </c>
    </row>
    <row r="717" spans="1:7" x14ac:dyDescent="0.35">
      <c r="A717" s="3" t="s">
        <v>2098</v>
      </c>
      <c r="B717" s="3" t="s">
        <v>31</v>
      </c>
      <c r="C717" s="3" t="s">
        <v>4</v>
      </c>
      <c r="D717" s="3" t="s">
        <v>2587</v>
      </c>
      <c r="E717" s="46">
        <v>24</v>
      </c>
      <c r="F717" s="3" t="s">
        <v>287</v>
      </c>
      <c r="G717" s="3" t="s">
        <v>287</v>
      </c>
    </row>
    <row r="718" spans="1:7" x14ac:dyDescent="0.35">
      <c r="A718" s="3" t="s">
        <v>2098</v>
      </c>
      <c r="B718" s="3" t="s">
        <v>24</v>
      </c>
      <c r="C718" s="3" t="s">
        <v>6</v>
      </c>
      <c r="D718" s="3" t="s">
        <v>2741</v>
      </c>
      <c r="E718" s="46">
        <v>7</v>
      </c>
      <c r="F718" s="3" t="s">
        <v>287</v>
      </c>
      <c r="G718" s="3" t="s">
        <v>287</v>
      </c>
    </row>
    <row r="719" spans="1:7" x14ac:dyDescent="0.35">
      <c r="A719" s="3" t="s">
        <v>2098</v>
      </c>
      <c r="B719" s="3" t="s">
        <v>11</v>
      </c>
      <c r="C719" s="3" t="s">
        <v>4</v>
      </c>
      <c r="D719" s="3" t="s">
        <v>2588</v>
      </c>
      <c r="E719" s="46">
        <v>210.8</v>
      </c>
      <c r="F719" s="3" t="s">
        <v>287</v>
      </c>
      <c r="G719" s="3" t="s">
        <v>287</v>
      </c>
    </row>
    <row r="720" spans="1:7" x14ac:dyDescent="0.35">
      <c r="A720" s="3" t="s">
        <v>2098</v>
      </c>
      <c r="B720" s="3" t="s">
        <v>16</v>
      </c>
      <c r="C720" s="3" t="s">
        <v>4</v>
      </c>
      <c r="D720" s="3" t="s">
        <v>2588</v>
      </c>
      <c r="E720" s="46">
        <v>13.2</v>
      </c>
      <c r="F720" s="3" t="s">
        <v>287</v>
      </c>
      <c r="G720" s="3" t="s">
        <v>266</v>
      </c>
    </row>
    <row r="721" spans="1:7" x14ac:dyDescent="0.35">
      <c r="A721" s="3" t="s">
        <v>2098</v>
      </c>
      <c r="B721" s="3" t="s">
        <v>13</v>
      </c>
      <c r="C721" s="3" t="s">
        <v>4</v>
      </c>
      <c r="D721" s="3" t="s">
        <v>2588</v>
      </c>
      <c r="E721" s="46">
        <v>1.5</v>
      </c>
      <c r="F721" s="3" t="s">
        <v>266</v>
      </c>
      <c r="G721" s="3" t="s">
        <v>287</v>
      </c>
    </row>
    <row r="722" spans="1:7" x14ac:dyDescent="0.35">
      <c r="A722" s="3" t="s">
        <v>2099</v>
      </c>
      <c r="B722" s="3" t="s">
        <v>31</v>
      </c>
      <c r="C722" s="3" t="s">
        <v>4</v>
      </c>
      <c r="D722" s="3" t="s">
        <v>2587</v>
      </c>
      <c r="E722" s="46">
        <v>39.6</v>
      </c>
      <c r="F722" s="3" t="s">
        <v>287</v>
      </c>
      <c r="G722" s="3" t="s">
        <v>287</v>
      </c>
    </row>
    <row r="723" spans="1:7" x14ac:dyDescent="0.35">
      <c r="A723" s="3" t="s">
        <v>2099</v>
      </c>
      <c r="B723" s="3" t="s">
        <v>5</v>
      </c>
      <c r="C723" s="3" t="s">
        <v>6</v>
      </c>
      <c r="D723" s="3" t="s">
        <v>2741</v>
      </c>
      <c r="E723" s="46">
        <v>11.5</v>
      </c>
      <c r="F723" s="3" t="s">
        <v>287</v>
      </c>
      <c r="G723" s="3" t="s">
        <v>287</v>
      </c>
    </row>
    <row r="724" spans="1:7" x14ac:dyDescent="0.35">
      <c r="A724" s="3" t="s">
        <v>2099</v>
      </c>
      <c r="B724" s="3" t="s">
        <v>9</v>
      </c>
      <c r="C724" s="3" t="s">
        <v>4</v>
      </c>
      <c r="D724" s="3" t="s">
        <v>2588</v>
      </c>
      <c r="E724" s="46">
        <v>210.8</v>
      </c>
      <c r="F724" s="3" t="s">
        <v>287</v>
      </c>
      <c r="G724" s="3" t="s">
        <v>287</v>
      </c>
    </row>
    <row r="725" spans="1:7" x14ac:dyDescent="0.35">
      <c r="A725" s="3" t="s">
        <v>2099</v>
      </c>
      <c r="B725" s="3" t="s">
        <v>10</v>
      </c>
      <c r="C725" s="3" t="s">
        <v>4</v>
      </c>
      <c r="D725" s="3" t="s">
        <v>2588</v>
      </c>
      <c r="E725" s="46">
        <v>24.8</v>
      </c>
      <c r="F725" s="3" t="s">
        <v>287</v>
      </c>
      <c r="G725" s="3" t="s">
        <v>266</v>
      </c>
    </row>
    <row r="726" spans="1:7" x14ac:dyDescent="0.35">
      <c r="A726" s="3" t="s">
        <v>2099</v>
      </c>
      <c r="B726" s="3" t="s">
        <v>13</v>
      </c>
      <c r="C726" s="3" t="s">
        <v>4</v>
      </c>
      <c r="D726" s="3" t="s">
        <v>2588</v>
      </c>
      <c r="E726" s="46">
        <v>0.98</v>
      </c>
      <c r="F726" s="3" t="s">
        <v>266</v>
      </c>
      <c r="G726" s="3" t="s">
        <v>287</v>
      </c>
    </row>
    <row r="727" spans="1:7" x14ac:dyDescent="0.35">
      <c r="A727" s="3" t="s">
        <v>2108</v>
      </c>
      <c r="B727" s="3" t="s">
        <v>131</v>
      </c>
      <c r="C727" s="3" t="s">
        <v>2719</v>
      </c>
      <c r="D727" s="3" t="s">
        <v>2587</v>
      </c>
      <c r="E727" s="46">
        <v>1.08</v>
      </c>
      <c r="F727" s="3" t="s">
        <v>287</v>
      </c>
      <c r="G727" s="3" t="s">
        <v>287</v>
      </c>
    </row>
    <row r="728" spans="1:7" x14ac:dyDescent="0.35">
      <c r="A728" s="3" t="s">
        <v>2108</v>
      </c>
      <c r="B728" s="3" t="s">
        <v>134</v>
      </c>
      <c r="C728" s="3" t="s">
        <v>2719</v>
      </c>
      <c r="D728" s="3" t="s">
        <v>2587</v>
      </c>
      <c r="E728" s="46">
        <v>6.0000000000000001E-3</v>
      </c>
      <c r="F728" s="3" t="s">
        <v>266</v>
      </c>
      <c r="G728" s="3" t="s">
        <v>287</v>
      </c>
    </row>
    <row r="729" spans="1:7" x14ac:dyDescent="0.35">
      <c r="A729" s="3" t="s">
        <v>2108</v>
      </c>
      <c r="B729" s="3" t="s">
        <v>132</v>
      </c>
      <c r="C729" s="3" t="s">
        <v>2719</v>
      </c>
      <c r="D729" s="3" t="s">
        <v>2741</v>
      </c>
      <c r="E729" s="46">
        <v>0.22</v>
      </c>
      <c r="F729" s="3" t="s">
        <v>287</v>
      </c>
      <c r="G729" s="3" t="s">
        <v>287</v>
      </c>
    </row>
    <row r="730" spans="1:7" x14ac:dyDescent="0.35">
      <c r="A730" s="3" t="s">
        <v>2108</v>
      </c>
      <c r="B730" s="3" t="s">
        <v>133</v>
      </c>
      <c r="C730" s="3" t="s">
        <v>2719</v>
      </c>
      <c r="D730" s="3" t="s">
        <v>2741</v>
      </c>
      <c r="E730" s="46">
        <v>1.2E-2</v>
      </c>
      <c r="F730" s="3" t="s">
        <v>287</v>
      </c>
      <c r="G730" s="3" t="s">
        <v>287</v>
      </c>
    </row>
    <row r="731" spans="1:7" x14ac:dyDescent="0.35">
      <c r="A731" s="3" t="s">
        <v>2112</v>
      </c>
      <c r="B731" s="3" t="s">
        <v>131</v>
      </c>
      <c r="C731" s="3" t="s">
        <v>2719</v>
      </c>
      <c r="D731" s="3" t="s">
        <v>2587</v>
      </c>
      <c r="E731" s="46">
        <v>1.1599999999999999</v>
      </c>
      <c r="F731" s="3" t="s">
        <v>287</v>
      </c>
      <c r="G731" s="3" t="s">
        <v>287</v>
      </c>
    </row>
    <row r="732" spans="1:7" x14ac:dyDescent="0.35">
      <c r="A732" s="3" t="s">
        <v>2112</v>
      </c>
      <c r="B732" s="3" t="s">
        <v>134</v>
      </c>
      <c r="C732" s="3" t="s">
        <v>2719</v>
      </c>
      <c r="D732" s="3" t="s">
        <v>2587</v>
      </c>
      <c r="E732" s="46">
        <v>2.0000000000000001E-4</v>
      </c>
      <c r="F732" s="3" t="s">
        <v>266</v>
      </c>
      <c r="G732" s="3" t="s">
        <v>287</v>
      </c>
    </row>
    <row r="733" spans="1:7" x14ac:dyDescent="0.35">
      <c r="A733" s="3" t="s">
        <v>2112</v>
      </c>
      <c r="B733" s="3" t="s">
        <v>24</v>
      </c>
      <c r="C733" s="3" t="s">
        <v>2719</v>
      </c>
      <c r="D733" s="3" t="s">
        <v>2741</v>
      </c>
      <c r="E733" s="46">
        <v>0.16</v>
      </c>
      <c r="F733" s="3" t="s">
        <v>287</v>
      </c>
      <c r="G733" s="3" t="s">
        <v>287</v>
      </c>
    </row>
    <row r="734" spans="1:7" x14ac:dyDescent="0.35">
      <c r="A734" s="3" t="s">
        <v>2112</v>
      </c>
      <c r="B734" s="3" t="s">
        <v>133</v>
      </c>
      <c r="C734" s="3" t="s">
        <v>2719</v>
      </c>
      <c r="D734" s="3" t="s">
        <v>2741</v>
      </c>
      <c r="E734" s="46">
        <v>0.1</v>
      </c>
      <c r="F734" s="3" t="s">
        <v>287</v>
      </c>
      <c r="G734" s="3" t="s">
        <v>287</v>
      </c>
    </row>
    <row r="735" spans="1:7" x14ac:dyDescent="0.35">
      <c r="A735" s="3" t="s">
        <v>2116</v>
      </c>
      <c r="B735" s="3" t="s">
        <v>135</v>
      </c>
      <c r="C735" s="3" t="s">
        <v>2719</v>
      </c>
      <c r="D735" s="3" t="s">
        <v>2587</v>
      </c>
      <c r="E735" s="46">
        <v>0.78</v>
      </c>
      <c r="F735" s="3" t="s">
        <v>287</v>
      </c>
      <c r="G735" s="3" t="s">
        <v>287</v>
      </c>
    </row>
    <row r="736" spans="1:7" x14ac:dyDescent="0.35">
      <c r="A736" s="3" t="s">
        <v>2116</v>
      </c>
      <c r="B736" s="3" t="s">
        <v>132</v>
      </c>
      <c r="C736" s="3" t="s">
        <v>2719</v>
      </c>
      <c r="D736" s="3" t="s">
        <v>2741</v>
      </c>
      <c r="E736" s="46">
        <v>0.23</v>
      </c>
      <c r="F736" s="3" t="s">
        <v>287</v>
      </c>
      <c r="G736" s="3" t="s">
        <v>287</v>
      </c>
    </row>
    <row r="737" spans="1:7" x14ac:dyDescent="0.35">
      <c r="A737" s="3" t="s">
        <v>2116</v>
      </c>
      <c r="B737" s="3" t="s">
        <v>133</v>
      </c>
      <c r="C737" s="3" t="s">
        <v>2719</v>
      </c>
      <c r="D737" s="3" t="s">
        <v>2741</v>
      </c>
      <c r="E737" s="46">
        <v>0.01</v>
      </c>
      <c r="F737" s="3" t="s">
        <v>287</v>
      </c>
      <c r="G737" s="3" t="s">
        <v>287</v>
      </c>
    </row>
    <row r="738" spans="1:7" x14ac:dyDescent="0.35">
      <c r="A738" s="3" t="s">
        <v>2116</v>
      </c>
      <c r="B738" s="3" t="s">
        <v>29</v>
      </c>
      <c r="C738" s="3" t="s">
        <v>2719</v>
      </c>
      <c r="D738" s="3" t="s">
        <v>2588</v>
      </c>
      <c r="E738" s="46">
        <v>0.75</v>
      </c>
      <c r="F738" s="3" t="s">
        <v>266</v>
      </c>
      <c r="G738" s="3" t="s">
        <v>287</v>
      </c>
    </row>
    <row r="739" spans="1:7" x14ac:dyDescent="0.35">
      <c r="A739" s="3" t="s">
        <v>2142</v>
      </c>
      <c r="B739" s="3" t="s">
        <v>18</v>
      </c>
      <c r="C739" s="3" t="s">
        <v>4</v>
      </c>
      <c r="D739" s="3" t="s">
        <v>2587</v>
      </c>
      <c r="E739" s="46">
        <v>10.84</v>
      </c>
      <c r="F739" s="3" t="s">
        <v>287</v>
      </c>
      <c r="G739" s="3" t="s">
        <v>287</v>
      </c>
    </row>
    <row r="740" spans="1:7" x14ac:dyDescent="0.35">
      <c r="A740" s="3" t="s">
        <v>2142</v>
      </c>
      <c r="B740" s="3" t="s">
        <v>5</v>
      </c>
      <c r="C740" s="3" t="s">
        <v>6</v>
      </c>
      <c r="D740" s="3" t="s">
        <v>2741</v>
      </c>
      <c r="E740" s="46">
        <v>4.58</v>
      </c>
      <c r="F740" s="3" t="s">
        <v>287</v>
      </c>
      <c r="G740" s="3" t="s">
        <v>287</v>
      </c>
    </row>
    <row r="741" spans="1:7" x14ac:dyDescent="0.35">
      <c r="A741" s="3" t="s">
        <v>2142</v>
      </c>
      <c r="B741" s="3" t="s">
        <v>9</v>
      </c>
      <c r="C741" s="3" t="s">
        <v>4</v>
      </c>
      <c r="D741" s="3" t="s">
        <v>2588</v>
      </c>
      <c r="E741" s="46">
        <v>86.1</v>
      </c>
      <c r="F741" s="3" t="s">
        <v>287</v>
      </c>
      <c r="G741" s="3" t="s">
        <v>287</v>
      </c>
    </row>
    <row r="742" spans="1:7" x14ac:dyDescent="0.35">
      <c r="A742" s="3" t="s">
        <v>2142</v>
      </c>
      <c r="B742" s="3" t="s">
        <v>136</v>
      </c>
      <c r="C742" s="3" t="s">
        <v>4</v>
      </c>
      <c r="D742" s="3" t="s">
        <v>2588</v>
      </c>
      <c r="E742" s="46">
        <v>16.14</v>
      </c>
      <c r="F742" s="3" t="s">
        <v>287</v>
      </c>
      <c r="G742" s="3" t="s">
        <v>266</v>
      </c>
    </row>
    <row r="743" spans="1:7" x14ac:dyDescent="0.35">
      <c r="A743" s="3" t="s">
        <v>2142</v>
      </c>
      <c r="B743" s="3" t="s">
        <v>1</v>
      </c>
      <c r="C743" s="3" t="s">
        <v>4</v>
      </c>
      <c r="D743" s="3" t="s">
        <v>2588</v>
      </c>
      <c r="E743" s="46">
        <v>0.33</v>
      </c>
      <c r="F743" s="3" t="s">
        <v>266</v>
      </c>
      <c r="G743" s="3" t="s">
        <v>287</v>
      </c>
    </row>
    <row r="744" spans="1:7" x14ac:dyDescent="0.35">
      <c r="A744" s="3" t="s">
        <v>2143</v>
      </c>
      <c r="B744" s="3" t="s">
        <v>18</v>
      </c>
      <c r="C744" s="3" t="s">
        <v>6</v>
      </c>
      <c r="D744" s="3" t="s">
        <v>2587</v>
      </c>
      <c r="E744" s="46">
        <v>33.6</v>
      </c>
      <c r="F744" s="3" t="s">
        <v>287</v>
      </c>
      <c r="G744" s="3" t="s">
        <v>287</v>
      </c>
    </row>
    <row r="745" spans="1:7" x14ac:dyDescent="0.35">
      <c r="A745" s="3" t="s">
        <v>2143</v>
      </c>
      <c r="B745" s="3" t="s">
        <v>20</v>
      </c>
      <c r="C745" s="3" t="s">
        <v>6</v>
      </c>
      <c r="D745" s="3" t="s">
        <v>2741</v>
      </c>
      <c r="E745" s="46">
        <v>1</v>
      </c>
      <c r="F745" s="3" t="s">
        <v>287</v>
      </c>
      <c r="G745" s="3" t="s">
        <v>287</v>
      </c>
    </row>
    <row r="746" spans="1:7" x14ac:dyDescent="0.35">
      <c r="A746" s="3" t="s">
        <v>2143</v>
      </c>
      <c r="B746" s="3" t="s">
        <v>9</v>
      </c>
      <c r="C746" s="3" t="s">
        <v>4</v>
      </c>
      <c r="D746" s="3" t="s">
        <v>2588</v>
      </c>
      <c r="E746" s="46">
        <v>84.9</v>
      </c>
      <c r="F746" s="3" t="s">
        <v>287</v>
      </c>
      <c r="G746" s="3" t="s">
        <v>287</v>
      </c>
    </row>
    <row r="747" spans="1:7" x14ac:dyDescent="0.35">
      <c r="A747" s="3" t="s">
        <v>2143</v>
      </c>
      <c r="B747" s="3" t="s">
        <v>10</v>
      </c>
      <c r="C747" s="3" t="s">
        <v>6</v>
      </c>
      <c r="D747" s="3" t="s">
        <v>2588</v>
      </c>
      <c r="E747" s="46">
        <v>6.9</v>
      </c>
      <c r="F747" s="3" t="s">
        <v>287</v>
      </c>
      <c r="G747" s="3" t="s">
        <v>266</v>
      </c>
    </row>
    <row r="748" spans="1:7" x14ac:dyDescent="0.35">
      <c r="A748" s="3" t="s">
        <v>2145</v>
      </c>
      <c r="B748" s="3" t="s">
        <v>50</v>
      </c>
      <c r="C748" s="3" t="s">
        <v>49</v>
      </c>
      <c r="D748" s="3" t="s">
        <v>2741</v>
      </c>
      <c r="E748" s="46">
        <v>467.8</v>
      </c>
      <c r="F748" s="3" t="s">
        <v>287</v>
      </c>
      <c r="G748" s="3" t="s">
        <v>287</v>
      </c>
    </row>
    <row r="749" spans="1:7" x14ac:dyDescent="0.35">
      <c r="A749" s="3" t="s">
        <v>2145</v>
      </c>
      <c r="B749" s="3" t="s">
        <v>31</v>
      </c>
      <c r="C749" s="3" t="s">
        <v>39</v>
      </c>
      <c r="D749" s="3" t="s">
        <v>2741</v>
      </c>
      <c r="E749" s="46">
        <v>87.2</v>
      </c>
      <c r="F749" s="3" t="s">
        <v>287</v>
      </c>
      <c r="G749" s="3" t="s">
        <v>287</v>
      </c>
    </row>
    <row r="750" spans="1:7" x14ac:dyDescent="0.35">
      <c r="A750" s="3" t="s">
        <v>2146</v>
      </c>
      <c r="B750" s="3" t="s">
        <v>50</v>
      </c>
      <c r="C750" s="3" t="s">
        <v>49</v>
      </c>
      <c r="D750" s="3" t="s">
        <v>2741</v>
      </c>
      <c r="E750" s="46">
        <v>373.6</v>
      </c>
      <c r="F750" s="3" t="s">
        <v>287</v>
      </c>
      <c r="G750" s="3" t="s">
        <v>287</v>
      </c>
    </row>
    <row r="751" spans="1:7" x14ac:dyDescent="0.35">
      <c r="A751" s="3" t="s">
        <v>2146</v>
      </c>
      <c r="B751" s="3" t="s">
        <v>31</v>
      </c>
      <c r="C751" s="3" t="s">
        <v>39</v>
      </c>
      <c r="D751" s="3" t="s">
        <v>2741</v>
      </c>
      <c r="E751" s="46">
        <v>77.900000000000006</v>
      </c>
      <c r="F751" s="3" t="s">
        <v>287</v>
      </c>
      <c r="G751" s="3" t="s">
        <v>287</v>
      </c>
    </row>
    <row r="752" spans="1:7" x14ac:dyDescent="0.35">
      <c r="A752" s="3" t="s">
        <v>2147</v>
      </c>
      <c r="B752" s="3" t="s">
        <v>31</v>
      </c>
      <c r="C752" s="3" t="s">
        <v>4</v>
      </c>
      <c r="D752" s="3" t="s">
        <v>2587</v>
      </c>
      <c r="E752" s="46">
        <v>101</v>
      </c>
      <c r="F752" s="3" t="s">
        <v>287</v>
      </c>
      <c r="G752" s="3" t="s">
        <v>287</v>
      </c>
    </row>
    <row r="753" spans="1:7" x14ac:dyDescent="0.35">
      <c r="A753" s="3" t="s">
        <v>2147</v>
      </c>
      <c r="B753" s="3" t="s">
        <v>24</v>
      </c>
      <c r="C753" s="3" t="s">
        <v>39</v>
      </c>
      <c r="D753" s="3" t="s">
        <v>2741</v>
      </c>
      <c r="E753" s="46">
        <v>451</v>
      </c>
      <c r="F753" s="3" t="s">
        <v>287</v>
      </c>
      <c r="G753" s="3" t="s">
        <v>287</v>
      </c>
    </row>
    <row r="754" spans="1:7" x14ac:dyDescent="0.35">
      <c r="A754" s="3" t="s">
        <v>2147</v>
      </c>
      <c r="B754" s="3" t="s">
        <v>24</v>
      </c>
      <c r="C754" s="3" t="s">
        <v>49</v>
      </c>
      <c r="D754" s="3" t="s">
        <v>2741</v>
      </c>
      <c r="E754" s="46">
        <v>316</v>
      </c>
      <c r="F754" s="3" t="s">
        <v>287</v>
      </c>
      <c r="G754" s="3" t="s">
        <v>287</v>
      </c>
    </row>
    <row r="755" spans="1:7" x14ac:dyDescent="0.35">
      <c r="A755" s="3" t="s">
        <v>2147</v>
      </c>
      <c r="B755" s="3" t="s">
        <v>13</v>
      </c>
      <c r="C755" s="3" t="s">
        <v>4</v>
      </c>
      <c r="D755" s="3" t="s">
        <v>2588</v>
      </c>
      <c r="E755" s="46">
        <v>50</v>
      </c>
      <c r="F755" s="3" t="s">
        <v>266</v>
      </c>
      <c r="G755" s="3" t="s">
        <v>287</v>
      </c>
    </row>
    <row r="756" spans="1:7" x14ac:dyDescent="0.35">
      <c r="A756" s="3" t="s">
        <v>2148</v>
      </c>
      <c r="B756" s="3" t="s">
        <v>31</v>
      </c>
      <c r="C756" s="3" t="s">
        <v>4</v>
      </c>
      <c r="D756" s="3" t="s">
        <v>2587</v>
      </c>
      <c r="E756" s="46">
        <v>101</v>
      </c>
      <c r="F756" s="3" t="s">
        <v>287</v>
      </c>
      <c r="G756" s="3" t="s">
        <v>287</v>
      </c>
    </row>
    <row r="757" spans="1:7" x14ac:dyDescent="0.35">
      <c r="A757" s="3" t="s">
        <v>2148</v>
      </c>
      <c r="B757" s="3" t="s">
        <v>24</v>
      </c>
      <c r="C757" s="3" t="s">
        <v>39</v>
      </c>
      <c r="D757" s="3" t="s">
        <v>2741</v>
      </c>
      <c r="E757" s="46">
        <v>451</v>
      </c>
      <c r="F757" s="3" t="s">
        <v>287</v>
      </c>
      <c r="G757" s="3" t="s">
        <v>287</v>
      </c>
    </row>
    <row r="758" spans="1:7" x14ac:dyDescent="0.35">
      <c r="A758" s="3" t="s">
        <v>2148</v>
      </c>
      <c r="B758" s="3" t="s">
        <v>24</v>
      </c>
      <c r="C758" s="3" t="s">
        <v>49</v>
      </c>
      <c r="D758" s="3" t="s">
        <v>2741</v>
      </c>
      <c r="E758" s="46">
        <v>316</v>
      </c>
      <c r="F758" s="3" t="s">
        <v>287</v>
      </c>
      <c r="G758" s="3" t="s">
        <v>287</v>
      </c>
    </row>
    <row r="759" spans="1:7" x14ac:dyDescent="0.35">
      <c r="A759" s="3" t="s">
        <v>2148</v>
      </c>
      <c r="B759" s="3" t="s">
        <v>13</v>
      </c>
      <c r="C759" s="3" t="s">
        <v>4</v>
      </c>
      <c r="D759" s="3" t="s">
        <v>2588</v>
      </c>
      <c r="E759" s="46">
        <v>50</v>
      </c>
      <c r="F759" s="3" t="s">
        <v>266</v>
      </c>
      <c r="G759" s="3" t="s">
        <v>287</v>
      </c>
    </row>
    <row r="760" spans="1:7" x14ac:dyDescent="0.35">
      <c r="A760" s="3" t="s">
        <v>2149</v>
      </c>
      <c r="B760" s="3" t="s">
        <v>138</v>
      </c>
      <c r="C760" s="3" t="s">
        <v>2719</v>
      </c>
      <c r="D760" s="3" t="s">
        <v>2587</v>
      </c>
      <c r="E760" s="46">
        <v>127</v>
      </c>
      <c r="F760" s="3" t="s">
        <v>287</v>
      </c>
      <c r="G760" s="3" t="s">
        <v>287</v>
      </c>
    </row>
    <row r="761" spans="1:7" x14ac:dyDescent="0.35">
      <c r="A761" s="3" t="s">
        <v>2149</v>
      </c>
      <c r="B761" s="3" t="s">
        <v>137</v>
      </c>
      <c r="C761" s="3" t="s">
        <v>2719</v>
      </c>
      <c r="D761" s="3" t="s">
        <v>2741</v>
      </c>
      <c r="E761" s="46">
        <v>332</v>
      </c>
      <c r="F761" s="3" t="s">
        <v>287</v>
      </c>
      <c r="G761" s="3" t="s">
        <v>287</v>
      </c>
    </row>
    <row r="762" spans="1:7" x14ac:dyDescent="0.35">
      <c r="A762" s="3" t="s">
        <v>2149</v>
      </c>
      <c r="B762" s="3" t="s">
        <v>139</v>
      </c>
      <c r="C762" s="3" t="s">
        <v>2719</v>
      </c>
      <c r="D762" s="3" t="s">
        <v>2741</v>
      </c>
      <c r="E762" s="46">
        <v>93</v>
      </c>
      <c r="F762" s="3" t="s">
        <v>287</v>
      </c>
      <c r="G762" s="3" t="s">
        <v>287</v>
      </c>
    </row>
    <row r="763" spans="1:7" x14ac:dyDescent="0.35">
      <c r="A763" s="3" t="s">
        <v>2149</v>
      </c>
      <c r="B763" s="3" t="s">
        <v>140</v>
      </c>
      <c r="C763" s="3" t="s">
        <v>2719</v>
      </c>
      <c r="D763" s="3" t="s">
        <v>2588</v>
      </c>
      <c r="E763" s="46">
        <v>45</v>
      </c>
      <c r="F763" s="3" t="s">
        <v>266</v>
      </c>
      <c r="G763" s="3" t="s">
        <v>287</v>
      </c>
    </row>
    <row r="764" spans="1:7" x14ac:dyDescent="0.35">
      <c r="A764" s="3" t="s">
        <v>2150</v>
      </c>
      <c r="B764" s="3" t="s">
        <v>31</v>
      </c>
      <c r="C764" s="3" t="s">
        <v>4</v>
      </c>
      <c r="D764" s="3" t="s">
        <v>2587</v>
      </c>
      <c r="E764" s="46">
        <v>123</v>
      </c>
      <c r="F764" s="3" t="s">
        <v>287</v>
      </c>
      <c r="G764" s="3" t="s">
        <v>287</v>
      </c>
    </row>
    <row r="765" spans="1:7" x14ac:dyDescent="0.35">
      <c r="A765" s="3" t="s">
        <v>2150</v>
      </c>
      <c r="B765" s="3" t="s">
        <v>24</v>
      </c>
      <c r="C765" s="3" t="s">
        <v>39</v>
      </c>
      <c r="D765" s="3" t="s">
        <v>2741</v>
      </c>
      <c r="E765" s="46">
        <v>382</v>
      </c>
      <c r="F765" s="3" t="s">
        <v>287</v>
      </c>
      <c r="G765" s="3" t="s">
        <v>287</v>
      </c>
    </row>
    <row r="766" spans="1:7" x14ac:dyDescent="0.35">
      <c r="A766" s="3" t="s">
        <v>2150</v>
      </c>
      <c r="B766" s="3" t="s">
        <v>24</v>
      </c>
      <c r="C766" s="3" t="s">
        <v>49</v>
      </c>
      <c r="D766" s="3" t="s">
        <v>2741</v>
      </c>
      <c r="E766" s="46">
        <v>228</v>
      </c>
      <c r="F766" s="3" t="s">
        <v>287</v>
      </c>
      <c r="G766" s="3" t="s">
        <v>287</v>
      </c>
    </row>
    <row r="767" spans="1:7" x14ac:dyDescent="0.35">
      <c r="A767" s="3" t="s">
        <v>2150</v>
      </c>
      <c r="B767" s="3" t="s">
        <v>13</v>
      </c>
      <c r="C767" s="3" t="s">
        <v>4</v>
      </c>
      <c r="D767" s="3" t="s">
        <v>2588</v>
      </c>
      <c r="E767" s="46">
        <v>49</v>
      </c>
      <c r="F767" s="3" t="s">
        <v>266</v>
      </c>
      <c r="G767" s="3" t="s">
        <v>287</v>
      </c>
    </row>
    <row r="768" spans="1:7" x14ac:dyDescent="0.35">
      <c r="A768" s="3" t="s">
        <v>2151</v>
      </c>
      <c r="B768" s="3" t="s">
        <v>31</v>
      </c>
      <c r="C768" s="3" t="s">
        <v>4</v>
      </c>
      <c r="D768" s="3" t="s">
        <v>2587</v>
      </c>
      <c r="E768" s="46">
        <v>101</v>
      </c>
      <c r="F768" s="3" t="s">
        <v>287</v>
      </c>
      <c r="G768" s="3" t="s">
        <v>287</v>
      </c>
    </row>
    <row r="769" spans="1:7" x14ac:dyDescent="0.35">
      <c r="A769" s="3" t="s">
        <v>2151</v>
      </c>
      <c r="B769" s="3" t="s">
        <v>24</v>
      </c>
      <c r="C769" s="3" t="s">
        <v>39</v>
      </c>
      <c r="D769" s="3" t="s">
        <v>2741</v>
      </c>
      <c r="E769" s="46">
        <v>451</v>
      </c>
      <c r="F769" s="3" t="s">
        <v>287</v>
      </c>
      <c r="G769" s="3" t="s">
        <v>287</v>
      </c>
    </row>
    <row r="770" spans="1:7" x14ac:dyDescent="0.35">
      <c r="A770" s="3" t="s">
        <v>2151</v>
      </c>
      <c r="B770" s="3" t="s">
        <v>24</v>
      </c>
      <c r="C770" s="3" t="s">
        <v>49</v>
      </c>
      <c r="D770" s="3" t="s">
        <v>2741</v>
      </c>
      <c r="E770" s="46">
        <v>316</v>
      </c>
      <c r="F770" s="3" t="s">
        <v>287</v>
      </c>
      <c r="G770" s="3" t="s">
        <v>287</v>
      </c>
    </row>
    <row r="771" spans="1:7" x14ac:dyDescent="0.35">
      <c r="A771" s="3" t="s">
        <v>2151</v>
      </c>
      <c r="B771" s="3" t="s">
        <v>13</v>
      </c>
      <c r="C771" s="3" t="s">
        <v>4</v>
      </c>
      <c r="D771" s="3" t="s">
        <v>2588</v>
      </c>
      <c r="E771" s="46">
        <v>50</v>
      </c>
      <c r="F771" s="3" t="s">
        <v>266</v>
      </c>
      <c r="G771" s="3" t="s">
        <v>287</v>
      </c>
    </row>
    <row r="772" spans="1:7" x14ac:dyDescent="0.35">
      <c r="A772" s="3" t="s">
        <v>2152</v>
      </c>
      <c r="B772" s="3" t="s">
        <v>31</v>
      </c>
      <c r="C772" s="3" t="s">
        <v>4</v>
      </c>
      <c r="D772" s="3" t="s">
        <v>2587</v>
      </c>
      <c r="E772" s="46">
        <v>101</v>
      </c>
      <c r="F772" s="3" t="s">
        <v>287</v>
      </c>
      <c r="G772" s="3" t="s">
        <v>287</v>
      </c>
    </row>
    <row r="773" spans="1:7" x14ac:dyDescent="0.35">
      <c r="A773" s="3" t="s">
        <v>2152</v>
      </c>
      <c r="B773" s="3" t="s">
        <v>24</v>
      </c>
      <c r="C773" s="3" t="s">
        <v>39</v>
      </c>
      <c r="D773" s="3" t="s">
        <v>2741</v>
      </c>
      <c r="E773" s="46">
        <v>451</v>
      </c>
      <c r="F773" s="3" t="s">
        <v>287</v>
      </c>
      <c r="G773" s="3" t="s">
        <v>287</v>
      </c>
    </row>
    <row r="774" spans="1:7" x14ac:dyDescent="0.35">
      <c r="A774" s="3" t="s">
        <v>2152</v>
      </c>
      <c r="B774" s="3" t="s">
        <v>24</v>
      </c>
      <c r="C774" s="3" t="s">
        <v>49</v>
      </c>
      <c r="D774" s="3" t="s">
        <v>2741</v>
      </c>
      <c r="E774" s="46">
        <v>316</v>
      </c>
      <c r="F774" s="3" t="s">
        <v>287</v>
      </c>
      <c r="G774" s="3" t="s">
        <v>287</v>
      </c>
    </row>
    <row r="775" spans="1:7" x14ac:dyDescent="0.35">
      <c r="A775" s="3" t="s">
        <v>2152</v>
      </c>
      <c r="B775" s="3" t="s">
        <v>13</v>
      </c>
      <c r="C775" s="3" t="s">
        <v>4</v>
      </c>
      <c r="D775" s="3" t="s">
        <v>2588</v>
      </c>
      <c r="E775" s="46">
        <v>50</v>
      </c>
      <c r="F775" s="3" t="s">
        <v>266</v>
      </c>
      <c r="G775" s="3" t="s">
        <v>287</v>
      </c>
    </row>
    <row r="776" spans="1:7" x14ac:dyDescent="0.35">
      <c r="A776" s="3" t="s">
        <v>2153</v>
      </c>
      <c r="B776" s="3" t="s">
        <v>31</v>
      </c>
      <c r="C776" s="3" t="s">
        <v>4</v>
      </c>
      <c r="D776" s="3" t="s">
        <v>2587</v>
      </c>
      <c r="E776" s="46">
        <v>101</v>
      </c>
      <c r="F776" s="3" t="s">
        <v>287</v>
      </c>
      <c r="G776" s="3" t="s">
        <v>287</v>
      </c>
    </row>
    <row r="777" spans="1:7" x14ac:dyDescent="0.35">
      <c r="A777" s="3" t="s">
        <v>2153</v>
      </c>
      <c r="B777" s="3" t="s">
        <v>24</v>
      </c>
      <c r="C777" s="3" t="s">
        <v>39</v>
      </c>
      <c r="D777" s="3" t="s">
        <v>2741</v>
      </c>
      <c r="E777" s="46">
        <v>447</v>
      </c>
      <c r="F777" s="3" t="s">
        <v>287</v>
      </c>
      <c r="G777" s="3" t="s">
        <v>287</v>
      </c>
    </row>
    <row r="778" spans="1:7" x14ac:dyDescent="0.35">
      <c r="A778" s="3" t="s">
        <v>2153</v>
      </c>
      <c r="B778" s="3" t="s">
        <v>24</v>
      </c>
      <c r="C778" s="3" t="s">
        <v>49</v>
      </c>
      <c r="D778" s="3" t="s">
        <v>2741</v>
      </c>
      <c r="E778" s="46">
        <v>302</v>
      </c>
      <c r="F778" s="3" t="s">
        <v>287</v>
      </c>
      <c r="G778" s="3" t="s">
        <v>287</v>
      </c>
    </row>
    <row r="779" spans="1:7" x14ac:dyDescent="0.35">
      <c r="A779" s="3" t="s">
        <v>2153</v>
      </c>
      <c r="B779" s="3" t="s">
        <v>13</v>
      </c>
      <c r="C779" s="3" t="s">
        <v>4</v>
      </c>
      <c r="D779" s="3" t="s">
        <v>2588</v>
      </c>
      <c r="E779" s="46">
        <v>50</v>
      </c>
      <c r="F779" s="3" t="s">
        <v>266</v>
      </c>
      <c r="G779" s="3" t="s">
        <v>287</v>
      </c>
    </row>
    <row r="780" spans="1:7" x14ac:dyDescent="0.35">
      <c r="A780" s="3" t="s">
        <v>2155</v>
      </c>
      <c r="B780" s="3" t="s">
        <v>31</v>
      </c>
      <c r="C780" s="3" t="s">
        <v>4</v>
      </c>
      <c r="D780" s="3" t="s">
        <v>2587</v>
      </c>
      <c r="E780" s="46">
        <v>192</v>
      </c>
      <c r="F780" s="3" t="s">
        <v>287</v>
      </c>
      <c r="G780" s="3" t="s">
        <v>287</v>
      </c>
    </row>
    <row r="781" spans="1:7" x14ac:dyDescent="0.35">
      <c r="A781" s="3" t="s">
        <v>2155</v>
      </c>
      <c r="B781" s="3" t="s">
        <v>24</v>
      </c>
      <c r="C781" s="3" t="s">
        <v>39</v>
      </c>
      <c r="D781" s="3" t="s">
        <v>2741</v>
      </c>
      <c r="E781" s="46">
        <v>381</v>
      </c>
      <c r="F781" s="3" t="s">
        <v>287</v>
      </c>
      <c r="G781" s="3" t="s">
        <v>287</v>
      </c>
    </row>
    <row r="782" spans="1:7" x14ac:dyDescent="0.35">
      <c r="A782" s="3" t="s">
        <v>2155</v>
      </c>
      <c r="B782" s="3" t="s">
        <v>24</v>
      </c>
      <c r="C782" s="3" t="s">
        <v>49</v>
      </c>
      <c r="D782" s="3" t="s">
        <v>2741</v>
      </c>
      <c r="E782" s="46">
        <v>194</v>
      </c>
      <c r="F782" s="3" t="s">
        <v>287</v>
      </c>
      <c r="G782" s="3" t="s">
        <v>287</v>
      </c>
    </row>
    <row r="783" spans="1:7" x14ac:dyDescent="0.35">
      <c r="A783" s="3" t="s">
        <v>2156</v>
      </c>
      <c r="B783" s="3" t="s">
        <v>31</v>
      </c>
      <c r="C783" s="3" t="s">
        <v>4</v>
      </c>
      <c r="D783" s="3" t="s">
        <v>2587</v>
      </c>
      <c r="E783" s="46">
        <v>179</v>
      </c>
      <c r="F783" s="3" t="s">
        <v>287</v>
      </c>
      <c r="G783" s="3" t="s">
        <v>287</v>
      </c>
    </row>
    <row r="784" spans="1:7" x14ac:dyDescent="0.35">
      <c r="A784" s="3" t="s">
        <v>2156</v>
      </c>
      <c r="B784" s="3" t="s">
        <v>24</v>
      </c>
      <c r="C784" s="3" t="s">
        <v>49</v>
      </c>
      <c r="D784" s="3" t="s">
        <v>2741</v>
      </c>
      <c r="E784" s="46">
        <v>103</v>
      </c>
      <c r="F784" s="3" t="s">
        <v>287</v>
      </c>
      <c r="G784" s="3" t="s">
        <v>287</v>
      </c>
    </row>
    <row r="785" spans="1:7" x14ac:dyDescent="0.35">
      <c r="A785" s="3" t="s">
        <v>2156</v>
      </c>
      <c r="B785" s="3" t="s">
        <v>24</v>
      </c>
      <c r="C785" s="3" t="s">
        <v>39</v>
      </c>
      <c r="D785" s="3" t="s">
        <v>2741</v>
      </c>
      <c r="E785" s="46">
        <v>87</v>
      </c>
      <c r="F785" s="3" t="s">
        <v>287</v>
      </c>
      <c r="G785" s="3" t="s">
        <v>287</v>
      </c>
    </row>
    <row r="786" spans="1:7" x14ac:dyDescent="0.35">
      <c r="A786" s="3" t="s">
        <v>2157</v>
      </c>
      <c r="B786" s="3" t="s">
        <v>31</v>
      </c>
      <c r="C786" s="3" t="s">
        <v>4</v>
      </c>
      <c r="D786" s="3" t="s">
        <v>2587</v>
      </c>
      <c r="E786" s="46">
        <v>180</v>
      </c>
      <c r="F786" s="3" t="s">
        <v>287</v>
      </c>
      <c r="G786" s="3" t="s">
        <v>287</v>
      </c>
    </row>
    <row r="787" spans="1:7" x14ac:dyDescent="0.35">
      <c r="A787" s="3" t="s">
        <v>2157</v>
      </c>
      <c r="B787" s="3" t="s">
        <v>24</v>
      </c>
      <c r="C787" s="3" t="s">
        <v>49</v>
      </c>
      <c r="D787" s="3" t="s">
        <v>2741</v>
      </c>
      <c r="E787" s="46">
        <v>331</v>
      </c>
      <c r="F787" s="3" t="s">
        <v>287</v>
      </c>
      <c r="G787" s="3" t="s">
        <v>287</v>
      </c>
    </row>
    <row r="788" spans="1:7" x14ac:dyDescent="0.35">
      <c r="A788" s="3" t="s">
        <v>2157</v>
      </c>
      <c r="B788" s="3" t="s">
        <v>24</v>
      </c>
      <c r="C788" s="3" t="s">
        <v>39</v>
      </c>
      <c r="D788" s="3" t="s">
        <v>2741</v>
      </c>
      <c r="E788" s="46">
        <v>276</v>
      </c>
      <c r="F788" s="3" t="s">
        <v>287</v>
      </c>
      <c r="G788" s="3" t="s">
        <v>287</v>
      </c>
    </row>
    <row r="789" spans="1:7" x14ac:dyDescent="0.35">
      <c r="A789" s="3" t="s">
        <v>2158</v>
      </c>
      <c r="B789" s="3" t="s">
        <v>31</v>
      </c>
      <c r="C789" s="3" t="s">
        <v>4</v>
      </c>
      <c r="D789" s="3" t="s">
        <v>2587</v>
      </c>
      <c r="E789" s="46">
        <v>196</v>
      </c>
      <c r="F789" s="3" t="s">
        <v>287</v>
      </c>
      <c r="G789" s="3" t="s">
        <v>287</v>
      </c>
    </row>
    <row r="790" spans="1:7" x14ac:dyDescent="0.35">
      <c r="A790" s="3" t="s">
        <v>2158</v>
      </c>
      <c r="B790" s="3" t="s">
        <v>24</v>
      </c>
      <c r="C790" s="3" t="s">
        <v>49</v>
      </c>
      <c r="D790" s="3" t="s">
        <v>2741</v>
      </c>
      <c r="E790" s="46">
        <v>266</v>
      </c>
      <c r="F790" s="3" t="s">
        <v>287</v>
      </c>
      <c r="G790" s="3" t="s">
        <v>287</v>
      </c>
    </row>
    <row r="791" spans="1:7" x14ac:dyDescent="0.35">
      <c r="A791" s="3" t="s">
        <v>2158</v>
      </c>
      <c r="B791" s="3" t="s">
        <v>24</v>
      </c>
      <c r="C791" s="3" t="s">
        <v>39</v>
      </c>
      <c r="D791" s="3" t="s">
        <v>2741</v>
      </c>
      <c r="E791" s="46">
        <v>72</v>
      </c>
      <c r="F791" s="3" t="s">
        <v>287</v>
      </c>
      <c r="G791" s="3" t="s">
        <v>287</v>
      </c>
    </row>
    <row r="792" spans="1:7" x14ac:dyDescent="0.35">
      <c r="A792" s="3" t="s">
        <v>2159</v>
      </c>
      <c r="B792" s="3" t="s">
        <v>31</v>
      </c>
      <c r="C792" s="3" t="s">
        <v>4</v>
      </c>
      <c r="D792" s="3" t="s">
        <v>2587</v>
      </c>
      <c r="E792" s="46">
        <v>215</v>
      </c>
      <c r="F792" s="3" t="s">
        <v>287</v>
      </c>
      <c r="G792" s="3" t="s">
        <v>287</v>
      </c>
    </row>
    <row r="793" spans="1:7" x14ac:dyDescent="0.35">
      <c r="A793" s="3" t="s">
        <v>2159</v>
      </c>
      <c r="B793" s="3" t="s">
        <v>24</v>
      </c>
      <c r="C793" s="3" t="s">
        <v>39</v>
      </c>
      <c r="D793" s="3" t="s">
        <v>2741</v>
      </c>
      <c r="E793" s="46">
        <v>388</v>
      </c>
      <c r="F793" s="3" t="s">
        <v>287</v>
      </c>
      <c r="G793" s="3" t="s">
        <v>287</v>
      </c>
    </row>
    <row r="794" spans="1:7" x14ac:dyDescent="0.35">
      <c r="A794" s="3" t="s">
        <v>2159</v>
      </c>
      <c r="B794" s="3" t="s">
        <v>24</v>
      </c>
      <c r="C794" s="3" t="s">
        <v>49</v>
      </c>
      <c r="D794" s="3" t="s">
        <v>2741</v>
      </c>
      <c r="E794" s="46">
        <v>163</v>
      </c>
      <c r="F794" s="3" t="s">
        <v>287</v>
      </c>
      <c r="G794" s="3" t="s">
        <v>287</v>
      </c>
    </row>
    <row r="795" spans="1:7" x14ac:dyDescent="0.35">
      <c r="A795" s="3" t="s">
        <v>2160</v>
      </c>
      <c r="B795" s="3" t="s">
        <v>31</v>
      </c>
      <c r="C795" s="3" t="s">
        <v>4</v>
      </c>
      <c r="D795" s="3" t="s">
        <v>2587</v>
      </c>
      <c r="E795" s="46">
        <v>209</v>
      </c>
      <c r="F795" s="3" t="s">
        <v>287</v>
      </c>
      <c r="G795" s="3" t="s">
        <v>287</v>
      </c>
    </row>
    <row r="796" spans="1:7" x14ac:dyDescent="0.35">
      <c r="A796" s="3" t="s">
        <v>2160</v>
      </c>
      <c r="B796" s="3" t="s">
        <v>24</v>
      </c>
      <c r="C796" s="3" t="s">
        <v>39</v>
      </c>
      <c r="D796" s="3" t="s">
        <v>2741</v>
      </c>
      <c r="E796" s="46">
        <v>387</v>
      </c>
      <c r="F796" s="3" t="s">
        <v>287</v>
      </c>
      <c r="G796" s="3" t="s">
        <v>287</v>
      </c>
    </row>
    <row r="797" spans="1:7" x14ac:dyDescent="0.35">
      <c r="A797" s="3" t="s">
        <v>2160</v>
      </c>
      <c r="B797" s="3" t="s">
        <v>24</v>
      </c>
      <c r="C797" s="3" t="s">
        <v>49</v>
      </c>
      <c r="D797" s="3" t="s">
        <v>2741</v>
      </c>
      <c r="E797" s="46">
        <v>169</v>
      </c>
      <c r="F797" s="3" t="s">
        <v>287</v>
      </c>
      <c r="G797" s="3" t="s">
        <v>287</v>
      </c>
    </row>
    <row r="798" spans="1:7" x14ac:dyDescent="0.35">
      <c r="A798" s="3" t="s">
        <v>2161</v>
      </c>
      <c r="B798" s="3" t="s">
        <v>138</v>
      </c>
      <c r="C798" s="3" t="s">
        <v>2719</v>
      </c>
      <c r="D798" s="3" t="s">
        <v>2587</v>
      </c>
      <c r="E798" s="46">
        <v>127</v>
      </c>
      <c r="F798" s="3" t="s">
        <v>287</v>
      </c>
      <c r="G798" s="3" t="s">
        <v>287</v>
      </c>
    </row>
    <row r="799" spans="1:7" x14ac:dyDescent="0.35">
      <c r="A799" s="3" t="s">
        <v>2161</v>
      </c>
      <c r="B799" s="3" t="s">
        <v>139</v>
      </c>
      <c r="C799" s="3" t="s">
        <v>2719</v>
      </c>
      <c r="D799" s="3" t="s">
        <v>2741</v>
      </c>
      <c r="E799" s="46">
        <v>169</v>
      </c>
      <c r="F799" s="3" t="s">
        <v>287</v>
      </c>
      <c r="G799" s="3" t="s">
        <v>287</v>
      </c>
    </row>
    <row r="800" spans="1:7" x14ac:dyDescent="0.35">
      <c r="A800" s="3" t="s">
        <v>2161</v>
      </c>
      <c r="B800" s="3" t="s">
        <v>137</v>
      </c>
      <c r="C800" s="3" t="s">
        <v>2719</v>
      </c>
      <c r="D800" s="3" t="s">
        <v>2741</v>
      </c>
      <c r="E800" s="46">
        <v>132</v>
      </c>
      <c r="F800" s="3" t="s">
        <v>287</v>
      </c>
      <c r="G800" s="3" t="s">
        <v>287</v>
      </c>
    </row>
    <row r="801" spans="1:7" x14ac:dyDescent="0.35">
      <c r="A801" s="3" t="s">
        <v>2161</v>
      </c>
      <c r="B801" s="3" t="s">
        <v>140</v>
      </c>
      <c r="C801" s="3" t="s">
        <v>2719</v>
      </c>
      <c r="D801" s="3" t="s">
        <v>2588</v>
      </c>
      <c r="E801" s="46">
        <v>54</v>
      </c>
      <c r="F801" s="3" t="s">
        <v>266</v>
      </c>
      <c r="G801" s="3" t="s">
        <v>287</v>
      </c>
    </row>
    <row r="802" spans="1:7" x14ac:dyDescent="0.35">
      <c r="A802" s="3" t="s">
        <v>2162</v>
      </c>
      <c r="B802" s="3" t="s">
        <v>31</v>
      </c>
      <c r="C802" s="3" t="s">
        <v>4</v>
      </c>
      <c r="D802" s="3" t="s">
        <v>2587</v>
      </c>
      <c r="E802" s="46">
        <v>125</v>
      </c>
      <c r="F802" s="3" t="s">
        <v>287</v>
      </c>
      <c r="G802" s="3" t="s">
        <v>287</v>
      </c>
    </row>
    <row r="803" spans="1:7" x14ac:dyDescent="0.35">
      <c r="A803" s="3" t="s">
        <v>2162</v>
      </c>
      <c r="B803" s="3" t="s">
        <v>24</v>
      </c>
      <c r="C803" s="3" t="s">
        <v>49</v>
      </c>
      <c r="D803" s="3" t="s">
        <v>2741</v>
      </c>
      <c r="E803" s="46">
        <v>322</v>
      </c>
      <c r="F803" s="3" t="s">
        <v>287</v>
      </c>
      <c r="G803" s="3" t="s">
        <v>287</v>
      </c>
    </row>
    <row r="804" spans="1:7" x14ac:dyDescent="0.35">
      <c r="A804" s="3" t="s">
        <v>2162</v>
      </c>
      <c r="B804" s="3" t="s">
        <v>24</v>
      </c>
      <c r="C804" s="3" t="s">
        <v>39</v>
      </c>
      <c r="D804" s="3" t="s">
        <v>2741</v>
      </c>
      <c r="E804" s="46">
        <v>298</v>
      </c>
      <c r="F804" s="3" t="s">
        <v>287</v>
      </c>
      <c r="G804" s="3" t="s">
        <v>287</v>
      </c>
    </row>
    <row r="805" spans="1:7" x14ac:dyDescent="0.35">
      <c r="A805" s="3" t="s">
        <v>2162</v>
      </c>
      <c r="B805" s="3" t="s">
        <v>13</v>
      </c>
      <c r="C805" s="3" t="s">
        <v>4</v>
      </c>
      <c r="D805" s="3" t="s">
        <v>2588</v>
      </c>
      <c r="E805" s="46">
        <v>59</v>
      </c>
      <c r="F805" s="3" t="s">
        <v>266</v>
      </c>
      <c r="G805" s="3" t="s">
        <v>287</v>
      </c>
    </row>
    <row r="806" spans="1:7" x14ac:dyDescent="0.35">
      <c r="A806" s="3" t="s">
        <v>2164</v>
      </c>
      <c r="B806" s="3" t="s">
        <v>31</v>
      </c>
      <c r="C806" s="3" t="s">
        <v>4</v>
      </c>
      <c r="D806" s="3" t="s">
        <v>2587</v>
      </c>
      <c r="E806" s="46">
        <v>215</v>
      </c>
      <c r="F806" s="3" t="s">
        <v>287</v>
      </c>
      <c r="G806" s="3" t="s">
        <v>287</v>
      </c>
    </row>
    <row r="807" spans="1:7" x14ac:dyDescent="0.35">
      <c r="A807" s="3" t="s">
        <v>2164</v>
      </c>
      <c r="B807" s="3" t="s">
        <v>24</v>
      </c>
      <c r="C807" s="3" t="s">
        <v>39</v>
      </c>
      <c r="D807" s="3" t="s">
        <v>2741</v>
      </c>
      <c r="E807" s="46">
        <v>388</v>
      </c>
      <c r="F807" s="3" t="s">
        <v>287</v>
      </c>
      <c r="G807" s="3" t="s">
        <v>287</v>
      </c>
    </row>
    <row r="808" spans="1:7" x14ac:dyDescent="0.35">
      <c r="A808" s="3" t="s">
        <v>2164</v>
      </c>
      <c r="B808" s="3" t="s">
        <v>24</v>
      </c>
      <c r="C808" s="3" t="s">
        <v>49</v>
      </c>
      <c r="D808" s="3" t="s">
        <v>2741</v>
      </c>
      <c r="E808" s="46">
        <v>163</v>
      </c>
      <c r="F808" s="3" t="s">
        <v>287</v>
      </c>
      <c r="G808" s="3" t="s">
        <v>287</v>
      </c>
    </row>
    <row r="809" spans="1:7" x14ac:dyDescent="0.35">
      <c r="A809" s="3" t="s">
        <v>2165</v>
      </c>
      <c r="B809" s="3" t="s">
        <v>31</v>
      </c>
      <c r="C809" s="3" t="s">
        <v>4</v>
      </c>
      <c r="D809" s="3" t="s">
        <v>2587</v>
      </c>
      <c r="E809" s="46">
        <v>168</v>
      </c>
      <c r="F809" s="3" t="s">
        <v>287</v>
      </c>
      <c r="G809" s="3" t="s">
        <v>287</v>
      </c>
    </row>
    <row r="810" spans="1:7" x14ac:dyDescent="0.35">
      <c r="A810" s="3" t="s">
        <v>2165</v>
      </c>
      <c r="B810" s="3" t="s">
        <v>24</v>
      </c>
      <c r="C810" s="3" t="s">
        <v>49</v>
      </c>
      <c r="D810" s="3" t="s">
        <v>2741</v>
      </c>
      <c r="E810" s="46">
        <v>326</v>
      </c>
      <c r="F810" s="3" t="s">
        <v>287</v>
      </c>
      <c r="G810" s="3" t="s">
        <v>287</v>
      </c>
    </row>
    <row r="811" spans="1:7" x14ac:dyDescent="0.35">
      <c r="A811" s="3" t="s">
        <v>2165</v>
      </c>
      <c r="B811" s="3" t="s">
        <v>24</v>
      </c>
      <c r="C811" s="3" t="s">
        <v>39</v>
      </c>
      <c r="D811" s="3" t="s">
        <v>2741</v>
      </c>
      <c r="E811" s="46">
        <v>298</v>
      </c>
      <c r="F811" s="3" t="s">
        <v>287</v>
      </c>
      <c r="G811" s="3" t="s">
        <v>287</v>
      </c>
    </row>
    <row r="812" spans="1:7" x14ac:dyDescent="0.35">
      <c r="A812" s="3" t="s">
        <v>2166</v>
      </c>
      <c r="B812" s="3" t="s">
        <v>31</v>
      </c>
      <c r="C812" s="3" t="s">
        <v>4</v>
      </c>
      <c r="D812" s="3" t="s">
        <v>2587</v>
      </c>
      <c r="E812" s="46">
        <v>196</v>
      </c>
      <c r="F812" s="3" t="s">
        <v>287</v>
      </c>
      <c r="G812" s="3" t="s">
        <v>287</v>
      </c>
    </row>
    <row r="813" spans="1:7" x14ac:dyDescent="0.35">
      <c r="A813" s="3" t="s">
        <v>2166</v>
      </c>
      <c r="B813" s="3" t="s">
        <v>24</v>
      </c>
      <c r="C813" s="3" t="s">
        <v>49</v>
      </c>
      <c r="D813" s="3" t="s">
        <v>2741</v>
      </c>
      <c r="E813" s="46">
        <v>266</v>
      </c>
      <c r="F813" s="3" t="s">
        <v>287</v>
      </c>
      <c r="G813" s="3" t="s">
        <v>287</v>
      </c>
    </row>
    <row r="814" spans="1:7" x14ac:dyDescent="0.35">
      <c r="A814" s="3" t="s">
        <v>2166</v>
      </c>
      <c r="B814" s="3" t="s">
        <v>24</v>
      </c>
      <c r="C814" s="3" t="s">
        <v>39</v>
      </c>
      <c r="D814" s="3" t="s">
        <v>2741</v>
      </c>
      <c r="E814" s="46">
        <v>72</v>
      </c>
      <c r="F814" s="3" t="s">
        <v>287</v>
      </c>
      <c r="G814" s="3" t="s">
        <v>287</v>
      </c>
    </row>
    <row r="815" spans="1:7" x14ac:dyDescent="0.35">
      <c r="A815" s="3" t="s">
        <v>2167</v>
      </c>
      <c r="B815" s="3" t="s">
        <v>31</v>
      </c>
      <c r="C815" s="3" t="s">
        <v>4</v>
      </c>
      <c r="D815" s="3" t="s">
        <v>2587</v>
      </c>
      <c r="E815" s="46">
        <v>201</v>
      </c>
      <c r="F815" s="3" t="s">
        <v>287</v>
      </c>
      <c r="G815" s="3" t="s">
        <v>287</v>
      </c>
    </row>
    <row r="816" spans="1:7" x14ac:dyDescent="0.35">
      <c r="A816" s="3" t="s">
        <v>2167</v>
      </c>
      <c r="B816" s="3" t="s">
        <v>24</v>
      </c>
      <c r="C816" s="3" t="s">
        <v>39</v>
      </c>
      <c r="D816" s="3" t="s">
        <v>2741</v>
      </c>
      <c r="E816" s="46">
        <v>382</v>
      </c>
      <c r="F816" s="3" t="s">
        <v>287</v>
      </c>
      <c r="G816" s="3" t="s">
        <v>287</v>
      </c>
    </row>
    <row r="817" spans="1:7" x14ac:dyDescent="0.35">
      <c r="A817" s="3" t="s">
        <v>2167</v>
      </c>
      <c r="B817" s="3" t="s">
        <v>24</v>
      </c>
      <c r="C817" s="3" t="s">
        <v>49</v>
      </c>
      <c r="D817" s="3" t="s">
        <v>2741</v>
      </c>
      <c r="E817" s="46">
        <v>193</v>
      </c>
      <c r="F817" s="3" t="s">
        <v>287</v>
      </c>
      <c r="G817" s="3" t="s">
        <v>287</v>
      </c>
    </row>
    <row r="818" spans="1:7" x14ac:dyDescent="0.35">
      <c r="A818" s="3" t="s">
        <v>2168</v>
      </c>
      <c r="B818" s="3" t="s">
        <v>138</v>
      </c>
      <c r="C818" s="3" t="s">
        <v>2719</v>
      </c>
      <c r="D818" s="3" t="s">
        <v>2587</v>
      </c>
      <c r="E818" s="46">
        <v>117</v>
      </c>
      <c r="F818" s="3" t="s">
        <v>287</v>
      </c>
      <c r="G818" s="3" t="s">
        <v>287</v>
      </c>
    </row>
    <row r="819" spans="1:7" x14ac:dyDescent="0.35">
      <c r="A819" s="3" t="s">
        <v>2168</v>
      </c>
      <c r="B819" s="3" t="s">
        <v>141</v>
      </c>
      <c r="C819" s="3" t="s">
        <v>2719</v>
      </c>
      <c r="D819" s="3" t="s">
        <v>2741</v>
      </c>
      <c r="E819" s="46">
        <v>173</v>
      </c>
      <c r="F819" s="3" t="s">
        <v>287</v>
      </c>
      <c r="G819" s="3" t="s">
        <v>287</v>
      </c>
    </row>
    <row r="820" spans="1:7" x14ac:dyDescent="0.35">
      <c r="A820" s="3" t="s">
        <v>2168</v>
      </c>
      <c r="B820" s="3" t="s">
        <v>137</v>
      </c>
      <c r="C820" s="3" t="s">
        <v>2719</v>
      </c>
      <c r="D820" s="3" t="s">
        <v>2741</v>
      </c>
      <c r="E820" s="46">
        <v>135</v>
      </c>
      <c r="F820" s="3" t="s">
        <v>287</v>
      </c>
      <c r="G820" s="3" t="s">
        <v>287</v>
      </c>
    </row>
    <row r="821" spans="1:7" x14ac:dyDescent="0.35">
      <c r="A821" s="3" t="s">
        <v>2168</v>
      </c>
      <c r="B821" s="3" t="s">
        <v>140</v>
      </c>
      <c r="C821" s="3" t="s">
        <v>2719</v>
      </c>
      <c r="D821" s="3" t="s">
        <v>2588</v>
      </c>
      <c r="E821" s="46">
        <v>54</v>
      </c>
      <c r="F821" s="3" t="s">
        <v>266</v>
      </c>
      <c r="G821" s="3" t="s">
        <v>287</v>
      </c>
    </row>
    <row r="822" spans="1:7" x14ac:dyDescent="0.35">
      <c r="A822" s="3" t="s">
        <v>2169</v>
      </c>
      <c r="B822" s="3" t="s">
        <v>31</v>
      </c>
      <c r="C822" s="3" t="s">
        <v>4</v>
      </c>
      <c r="D822" s="3" t="s">
        <v>2587</v>
      </c>
      <c r="E822" s="46">
        <v>114</v>
      </c>
      <c r="F822" s="3" t="s">
        <v>287</v>
      </c>
      <c r="G822" s="3" t="s">
        <v>287</v>
      </c>
    </row>
    <row r="823" spans="1:7" x14ac:dyDescent="0.35">
      <c r="A823" s="3" t="s">
        <v>2169</v>
      </c>
      <c r="B823" s="3" t="s">
        <v>24</v>
      </c>
      <c r="C823" s="3" t="s">
        <v>49</v>
      </c>
      <c r="D823" s="3" t="s">
        <v>2741</v>
      </c>
      <c r="E823" s="46">
        <v>331</v>
      </c>
      <c r="F823" s="3" t="s">
        <v>287</v>
      </c>
      <c r="G823" s="3" t="s">
        <v>287</v>
      </c>
    </row>
    <row r="824" spans="1:7" x14ac:dyDescent="0.35">
      <c r="A824" s="3" t="s">
        <v>2169</v>
      </c>
      <c r="B824" s="3" t="s">
        <v>24</v>
      </c>
      <c r="C824" s="3" t="s">
        <v>39</v>
      </c>
      <c r="D824" s="3" t="s">
        <v>2741</v>
      </c>
      <c r="E824" s="46">
        <v>305</v>
      </c>
      <c r="F824" s="3" t="s">
        <v>287</v>
      </c>
      <c r="G824" s="3" t="s">
        <v>287</v>
      </c>
    </row>
    <row r="825" spans="1:7" x14ac:dyDescent="0.35">
      <c r="A825" s="3" t="s">
        <v>2169</v>
      </c>
      <c r="B825" s="3" t="s">
        <v>13</v>
      </c>
      <c r="C825" s="3" t="s">
        <v>4</v>
      </c>
      <c r="D825" s="3" t="s">
        <v>2588</v>
      </c>
      <c r="E825" s="46">
        <v>61</v>
      </c>
      <c r="F825" s="3" t="s">
        <v>266</v>
      </c>
      <c r="G825" s="3" t="s">
        <v>287</v>
      </c>
    </row>
    <row r="826" spans="1:7" x14ac:dyDescent="0.35">
      <c r="A826" s="3" t="s">
        <v>2170</v>
      </c>
      <c r="B826" s="3" t="s">
        <v>138</v>
      </c>
      <c r="C826" s="3" t="s">
        <v>2719</v>
      </c>
      <c r="D826" s="3" t="s">
        <v>2587</v>
      </c>
      <c r="E826" s="46">
        <v>152</v>
      </c>
      <c r="F826" s="3" t="s">
        <v>287</v>
      </c>
      <c r="G826" s="3" t="s">
        <v>287</v>
      </c>
    </row>
    <row r="827" spans="1:7" x14ac:dyDescent="0.35">
      <c r="A827" s="3" t="s">
        <v>2170</v>
      </c>
      <c r="B827" s="3" t="s">
        <v>141</v>
      </c>
      <c r="C827" s="3" t="s">
        <v>2719</v>
      </c>
      <c r="D827" s="3" t="s">
        <v>2741</v>
      </c>
      <c r="E827" s="46">
        <v>81</v>
      </c>
      <c r="F827" s="3" t="s">
        <v>287</v>
      </c>
      <c r="G827" s="3" t="s">
        <v>287</v>
      </c>
    </row>
    <row r="828" spans="1:7" x14ac:dyDescent="0.35">
      <c r="A828" s="3" t="s">
        <v>2170</v>
      </c>
      <c r="B828" s="3" t="s">
        <v>137</v>
      </c>
      <c r="C828" s="3" t="s">
        <v>2719</v>
      </c>
      <c r="D828" s="3" t="s">
        <v>2741</v>
      </c>
      <c r="E828" s="46">
        <v>77</v>
      </c>
      <c r="F828" s="3" t="s">
        <v>287</v>
      </c>
      <c r="G828" s="3" t="s">
        <v>287</v>
      </c>
    </row>
    <row r="829" spans="1:7" x14ac:dyDescent="0.35">
      <c r="A829" s="3" t="s">
        <v>2170</v>
      </c>
      <c r="B829" s="3" t="s">
        <v>140</v>
      </c>
      <c r="C829" s="3" t="s">
        <v>2719</v>
      </c>
      <c r="D829" s="3" t="s">
        <v>2588</v>
      </c>
      <c r="E829" s="46">
        <v>49</v>
      </c>
      <c r="F829" s="3" t="s">
        <v>266</v>
      </c>
      <c r="G829" s="3" t="s">
        <v>287</v>
      </c>
    </row>
    <row r="830" spans="1:7" x14ac:dyDescent="0.35">
      <c r="A830" s="3" t="s">
        <v>2171</v>
      </c>
      <c r="B830" s="3" t="s">
        <v>31</v>
      </c>
      <c r="C830" s="3" t="s">
        <v>4</v>
      </c>
      <c r="D830" s="3" t="s">
        <v>2587</v>
      </c>
      <c r="E830" s="46">
        <v>147</v>
      </c>
      <c r="F830" s="3" t="s">
        <v>287</v>
      </c>
      <c r="G830" s="3" t="s">
        <v>287</v>
      </c>
    </row>
    <row r="831" spans="1:7" x14ac:dyDescent="0.35">
      <c r="A831" s="3" t="s">
        <v>2171</v>
      </c>
      <c r="B831" s="3" t="s">
        <v>24</v>
      </c>
      <c r="C831" s="3" t="s">
        <v>49</v>
      </c>
      <c r="D831" s="3" t="s">
        <v>2741</v>
      </c>
      <c r="E831" s="46">
        <v>266</v>
      </c>
      <c r="F831" s="3" t="s">
        <v>287</v>
      </c>
      <c r="G831" s="3" t="s">
        <v>287</v>
      </c>
    </row>
    <row r="832" spans="1:7" x14ac:dyDescent="0.35">
      <c r="A832" s="3" t="s">
        <v>2171</v>
      </c>
      <c r="B832" s="3" t="s">
        <v>24</v>
      </c>
      <c r="C832" s="3" t="s">
        <v>39</v>
      </c>
      <c r="D832" s="3" t="s">
        <v>2741</v>
      </c>
      <c r="E832" s="46">
        <v>72</v>
      </c>
      <c r="F832" s="3" t="s">
        <v>287</v>
      </c>
      <c r="G832" s="3" t="s">
        <v>287</v>
      </c>
    </row>
    <row r="833" spans="1:7" x14ac:dyDescent="0.35">
      <c r="A833" s="3" t="s">
        <v>2171</v>
      </c>
      <c r="B833" s="3" t="s">
        <v>13</v>
      </c>
      <c r="C833" s="3" t="s">
        <v>4</v>
      </c>
      <c r="D833" s="3" t="s">
        <v>2588</v>
      </c>
      <c r="E833" s="46">
        <v>49</v>
      </c>
      <c r="F833" s="3" t="s">
        <v>266</v>
      </c>
      <c r="G833" s="3" t="s">
        <v>287</v>
      </c>
    </row>
    <row r="834" spans="1:7" x14ac:dyDescent="0.35">
      <c r="A834" s="3" t="s">
        <v>2172</v>
      </c>
      <c r="B834" s="3" t="s">
        <v>138</v>
      </c>
      <c r="C834" s="3" t="s">
        <v>2719</v>
      </c>
      <c r="D834" s="3" t="s">
        <v>2587</v>
      </c>
      <c r="E834" s="46">
        <v>152</v>
      </c>
      <c r="F834" s="3" t="s">
        <v>287</v>
      </c>
      <c r="G834" s="3" t="s">
        <v>287</v>
      </c>
    </row>
    <row r="835" spans="1:7" x14ac:dyDescent="0.35">
      <c r="A835" s="3" t="s">
        <v>2172</v>
      </c>
      <c r="B835" s="3" t="s">
        <v>141</v>
      </c>
      <c r="C835" s="3" t="s">
        <v>2719</v>
      </c>
      <c r="D835" s="3" t="s">
        <v>2741</v>
      </c>
      <c r="E835" s="46">
        <v>81</v>
      </c>
      <c r="F835" s="3" t="s">
        <v>287</v>
      </c>
      <c r="G835" s="3" t="s">
        <v>287</v>
      </c>
    </row>
    <row r="836" spans="1:7" x14ac:dyDescent="0.35">
      <c r="A836" s="3" t="s">
        <v>2172</v>
      </c>
      <c r="B836" s="3" t="s">
        <v>137</v>
      </c>
      <c r="C836" s="3" t="s">
        <v>2719</v>
      </c>
      <c r="D836" s="3" t="s">
        <v>2741</v>
      </c>
      <c r="E836" s="46">
        <v>77</v>
      </c>
      <c r="F836" s="3" t="s">
        <v>287</v>
      </c>
      <c r="G836" s="3" t="s">
        <v>287</v>
      </c>
    </row>
    <row r="837" spans="1:7" x14ac:dyDescent="0.35">
      <c r="A837" s="3" t="s">
        <v>2172</v>
      </c>
      <c r="B837" s="3" t="s">
        <v>140</v>
      </c>
      <c r="C837" s="3" t="s">
        <v>2719</v>
      </c>
      <c r="D837" s="3" t="s">
        <v>2588</v>
      </c>
      <c r="E837" s="46">
        <v>49</v>
      </c>
      <c r="F837" s="3" t="s">
        <v>266</v>
      </c>
      <c r="G837" s="3" t="s">
        <v>287</v>
      </c>
    </row>
    <row r="838" spans="1:7" x14ac:dyDescent="0.35">
      <c r="A838" s="3" t="s">
        <v>2173</v>
      </c>
      <c r="B838" s="3" t="s">
        <v>31</v>
      </c>
      <c r="C838" s="3" t="s">
        <v>4</v>
      </c>
      <c r="D838" s="3" t="s">
        <v>2587</v>
      </c>
      <c r="E838" s="46">
        <v>147</v>
      </c>
      <c r="F838" s="3" t="s">
        <v>287</v>
      </c>
      <c r="G838" s="3" t="s">
        <v>287</v>
      </c>
    </row>
    <row r="839" spans="1:7" x14ac:dyDescent="0.35">
      <c r="A839" s="3" t="s">
        <v>2173</v>
      </c>
      <c r="B839" s="3" t="s">
        <v>24</v>
      </c>
      <c r="C839" s="3" t="s">
        <v>49</v>
      </c>
      <c r="D839" s="3" t="s">
        <v>2741</v>
      </c>
      <c r="E839" s="46">
        <v>266</v>
      </c>
      <c r="F839" s="3" t="s">
        <v>287</v>
      </c>
      <c r="G839" s="3" t="s">
        <v>287</v>
      </c>
    </row>
    <row r="840" spans="1:7" x14ac:dyDescent="0.35">
      <c r="A840" s="3" t="s">
        <v>2173</v>
      </c>
      <c r="B840" s="3" t="s">
        <v>24</v>
      </c>
      <c r="C840" s="3" t="s">
        <v>39</v>
      </c>
      <c r="D840" s="3" t="s">
        <v>2741</v>
      </c>
      <c r="E840" s="46">
        <v>72</v>
      </c>
      <c r="F840" s="3" t="s">
        <v>287</v>
      </c>
      <c r="G840" s="3" t="s">
        <v>287</v>
      </c>
    </row>
    <row r="841" spans="1:7" x14ac:dyDescent="0.35">
      <c r="A841" s="3" t="s">
        <v>2173</v>
      </c>
      <c r="B841" s="3" t="s">
        <v>13</v>
      </c>
      <c r="C841" s="3" t="s">
        <v>4</v>
      </c>
      <c r="D841" s="3" t="s">
        <v>2588</v>
      </c>
      <c r="E841" s="46">
        <v>49</v>
      </c>
      <c r="F841" s="3" t="s">
        <v>266</v>
      </c>
      <c r="G841" s="3" t="s">
        <v>287</v>
      </c>
    </row>
    <row r="842" spans="1:7" x14ac:dyDescent="0.35">
      <c r="A842" s="3" t="s">
        <v>2174</v>
      </c>
      <c r="B842" s="3" t="s">
        <v>138</v>
      </c>
      <c r="C842" s="3" t="s">
        <v>2719</v>
      </c>
      <c r="D842" s="3" t="s">
        <v>2587</v>
      </c>
      <c r="E842" s="46">
        <v>150</v>
      </c>
      <c r="F842" s="3" t="s">
        <v>287</v>
      </c>
      <c r="G842" s="3" t="s">
        <v>287</v>
      </c>
    </row>
    <row r="843" spans="1:7" x14ac:dyDescent="0.35">
      <c r="A843" s="3" t="s">
        <v>2174</v>
      </c>
      <c r="B843" s="3" t="s">
        <v>137</v>
      </c>
      <c r="C843" s="3" t="s">
        <v>2719</v>
      </c>
      <c r="D843" s="3" t="s">
        <v>2741</v>
      </c>
      <c r="E843" s="46">
        <v>135</v>
      </c>
      <c r="F843" s="3" t="s">
        <v>287</v>
      </c>
      <c r="G843" s="3" t="s">
        <v>287</v>
      </c>
    </row>
    <row r="844" spans="1:7" x14ac:dyDescent="0.35">
      <c r="A844" s="3" t="s">
        <v>2174</v>
      </c>
      <c r="B844" s="3" t="s">
        <v>141</v>
      </c>
      <c r="C844" s="3" t="s">
        <v>2719</v>
      </c>
      <c r="D844" s="3" t="s">
        <v>2741</v>
      </c>
      <c r="E844" s="46">
        <v>55</v>
      </c>
      <c r="F844" s="3" t="s">
        <v>287</v>
      </c>
      <c r="G844" s="3" t="s">
        <v>287</v>
      </c>
    </row>
    <row r="845" spans="1:7" x14ac:dyDescent="0.35">
      <c r="A845" s="3" t="s">
        <v>2174</v>
      </c>
      <c r="B845" s="3" t="s">
        <v>140</v>
      </c>
      <c r="C845" s="3" t="s">
        <v>2719</v>
      </c>
      <c r="D845" s="3" t="s">
        <v>2588</v>
      </c>
      <c r="E845" s="46">
        <v>58</v>
      </c>
      <c r="F845" s="3" t="s">
        <v>266</v>
      </c>
      <c r="G845" s="3" t="s">
        <v>287</v>
      </c>
    </row>
    <row r="846" spans="1:7" x14ac:dyDescent="0.35">
      <c r="A846" s="3" t="s">
        <v>2175</v>
      </c>
      <c r="B846" s="3" t="s">
        <v>138</v>
      </c>
      <c r="C846" s="3" t="s">
        <v>2719</v>
      </c>
      <c r="D846" s="3" t="s">
        <v>2587</v>
      </c>
      <c r="E846" s="46">
        <v>134</v>
      </c>
      <c r="F846" s="3" t="s">
        <v>287</v>
      </c>
      <c r="G846" s="3" t="s">
        <v>287</v>
      </c>
    </row>
    <row r="847" spans="1:7" x14ac:dyDescent="0.35">
      <c r="A847" s="3" t="s">
        <v>2175</v>
      </c>
      <c r="B847" s="3" t="s">
        <v>137</v>
      </c>
      <c r="C847" s="3" t="s">
        <v>2719</v>
      </c>
      <c r="D847" s="3" t="s">
        <v>2741</v>
      </c>
      <c r="E847" s="46">
        <v>461</v>
      </c>
      <c r="F847" s="3" t="s">
        <v>287</v>
      </c>
      <c r="G847" s="3" t="s">
        <v>287</v>
      </c>
    </row>
    <row r="848" spans="1:7" x14ac:dyDescent="0.35">
      <c r="A848" s="3" t="s">
        <v>2175</v>
      </c>
      <c r="B848" s="3" t="s">
        <v>141</v>
      </c>
      <c r="C848" s="3" t="s">
        <v>2719</v>
      </c>
      <c r="D848" s="3" t="s">
        <v>2741</v>
      </c>
      <c r="E848" s="46">
        <v>135</v>
      </c>
      <c r="F848" s="3" t="s">
        <v>287</v>
      </c>
      <c r="G848" s="3" t="s">
        <v>287</v>
      </c>
    </row>
    <row r="849" spans="1:7" x14ac:dyDescent="0.35">
      <c r="A849" s="3" t="s">
        <v>2175</v>
      </c>
      <c r="B849" s="3" t="s">
        <v>140</v>
      </c>
      <c r="C849" s="3" t="s">
        <v>2719</v>
      </c>
      <c r="D849" s="3" t="s">
        <v>2588</v>
      </c>
      <c r="E849" s="46">
        <v>51</v>
      </c>
      <c r="F849" s="3" t="s">
        <v>266</v>
      </c>
      <c r="G849" s="3" t="s">
        <v>287</v>
      </c>
    </row>
    <row r="850" spans="1:7" x14ac:dyDescent="0.35">
      <c r="A850" s="3" t="s">
        <v>2176</v>
      </c>
      <c r="B850" s="3" t="s">
        <v>138</v>
      </c>
      <c r="C850" s="3" t="s">
        <v>2719</v>
      </c>
      <c r="D850" s="3" t="s">
        <v>2587</v>
      </c>
      <c r="E850" s="46">
        <v>148</v>
      </c>
      <c r="F850" s="3" t="s">
        <v>287</v>
      </c>
      <c r="G850" s="3" t="s">
        <v>287</v>
      </c>
    </row>
    <row r="851" spans="1:7" x14ac:dyDescent="0.35">
      <c r="A851" s="3" t="s">
        <v>2176</v>
      </c>
      <c r="B851" s="3" t="s">
        <v>137</v>
      </c>
      <c r="C851" s="3" t="s">
        <v>2719</v>
      </c>
      <c r="D851" s="3" t="s">
        <v>2741</v>
      </c>
      <c r="E851" s="46">
        <v>459</v>
      </c>
      <c r="F851" s="3" t="s">
        <v>287</v>
      </c>
      <c r="G851" s="3" t="s">
        <v>287</v>
      </c>
    </row>
    <row r="852" spans="1:7" x14ac:dyDescent="0.35">
      <c r="A852" s="3" t="s">
        <v>2176</v>
      </c>
      <c r="B852" s="3" t="s">
        <v>141</v>
      </c>
      <c r="C852" s="3" t="s">
        <v>2719</v>
      </c>
      <c r="D852" s="3" t="s">
        <v>2741</v>
      </c>
      <c r="E852" s="46">
        <v>133</v>
      </c>
      <c r="F852" s="3" t="s">
        <v>287</v>
      </c>
      <c r="G852" s="3" t="s">
        <v>287</v>
      </c>
    </row>
    <row r="853" spans="1:7" x14ac:dyDescent="0.35">
      <c r="A853" s="3" t="s">
        <v>2176</v>
      </c>
      <c r="B853" s="3" t="s">
        <v>140</v>
      </c>
      <c r="C853" s="3" t="s">
        <v>2719</v>
      </c>
      <c r="D853" s="3" t="s">
        <v>2588</v>
      </c>
      <c r="E853" s="46">
        <v>51</v>
      </c>
      <c r="F853" s="3" t="s">
        <v>266</v>
      </c>
      <c r="G853" s="3" t="s">
        <v>287</v>
      </c>
    </row>
    <row r="854" spans="1:7" x14ac:dyDescent="0.35">
      <c r="A854" s="3" t="s">
        <v>2177</v>
      </c>
      <c r="B854" s="3" t="s">
        <v>138</v>
      </c>
      <c r="C854" s="3" t="s">
        <v>2719</v>
      </c>
      <c r="D854" s="3" t="s">
        <v>2587</v>
      </c>
      <c r="E854" s="46">
        <v>134</v>
      </c>
      <c r="F854" s="3" t="s">
        <v>287</v>
      </c>
      <c r="G854" s="3" t="s">
        <v>287</v>
      </c>
    </row>
    <row r="855" spans="1:7" x14ac:dyDescent="0.35">
      <c r="A855" s="3" t="s">
        <v>2177</v>
      </c>
      <c r="B855" s="3" t="s">
        <v>137</v>
      </c>
      <c r="C855" s="3" t="s">
        <v>2719</v>
      </c>
      <c r="D855" s="3" t="s">
        <v>2741</v>
      </c>
      <c r="E855" s="46">
        <v>461</v>
      </c>
      <c r="F855" s="3" t="s">
        <v>287</v>
      </c>
      <c r="G855" s="3" t="s">
        <v>287</v>
      </c>
    </row>
    <row r="856" spans="1:7" x14ac:dyDescent="0.35">
      <c r="A856" s="3" t="s">
        <v>2177</v>
      </c>
      <c r="B856" s="3" t="s">
        <v>141</v>
      </c>
      <c r="C856" s="3" t="s">
        <v>2719</v>
      </c>
      <c r="D856" s="3" t="s">
        <v>2741</v>
      </c>
      <c r="E856" s="46">
        <v>135</v>
      </c>
      <c r="F856" s="3" t="s">
        <v>287</v>
      </c>
      <c r="G856" s="3" t="s">
        <v>287</v>
      </c>
    </row>
    <row r="857" spans="1:7" x14ac:dyDescent="0.35">
      <c r="A857" s="3" t="s">
        <v>2177</v>
      </c>
      <c r="B857" s="3" t="s">
        <v>140</v>
      </c>
      <c r="C857" s="3" t="s">
        <v>2719</v>
      </c>
      <c r="D857" s="3" t="s">
        <v>2588</v>
      </c>
      <c r="E857" s="46">
        <v>51</v>
      </c>
      <c r="F857" s="3" t="s">
        <v>266</v>
      </c>
      <c r="G857" s="3" t="s">
        <v>287</v>
      </c>
    </row>
    <row r="858" spans="1:7" x14ac:dyDescent="0.35">
      <c r="A858" s="3" t="s">
        <v>2182</v>
      </c>
      <c r="B858" s="3" t="s">
        <v>18</v>
      </c>
      <c r="C858" s="3" t="s">
        <v>4</v>
      </c>
      <c r="D858" s="3" t="s">
        <v>2587</v>
      </c>
      <c r="E858" s="46">
        <v>273</v>
      </c>
      <c r="F858" s="3" t="s">
        <v>287</v>
      </c>
      <c r="G858" s="3" t="s">
        <v>287</v>
      </c>
    </row>
    <row r="859" spans="1:7" x14ac:dyDescent="0.35">
      <c r="A859" s="3" t="s">
        <v>2182</v>
      </c>
      <c r="B859" s="3" t="s">
        <v>3</v>
      </c>
      <c r="C859" s="3" t="s">
        <v>4</v>
      </c>
      <c r="D859" s="3" t="s">
        <v>2587</v>
      </c>
      <c r="E859" s="46">
        <v>6</v>
      </c>
      <c r="F859" s="3" t="s">
        <v>287</v>
      </c>
      <c r="G859" s="3" t="s">
        <v>287</v>
      </c>
    </row>
    <row r="860" spans="1:7" x14ac:dyDescent="0.35">
      <c r="A860" s="3" t="s">
        <v>2182</v>
      </c>
      <c r="B860" s="3" t="s">
        <v>5</v>
      </c>
      <c r="C860" s="3" t="s">
        <v>6</v>
      </c>
      <c r="D860" s="3" t="s">
        <v>2741</v>
      </c>
      <c r="E860" s="46">
        <v>23</v>
      </c>
      <c r="F860" s="3" t="s">
        <v>287</v>
      </c>
      <c r="G860" s="3" t="s">
        <v>287</v>
      </c>
    </row>
    <row r="861" spans="1:7" x14ac:dyDescent="0.35">
      <c r="A861" s="3" t="s">
        <v>2182</v>
      </c>
      <c r="B861" s="3" t="s">
        <v>50</v>
      </c>
      <c r="C861" s="3" t="s">
        <v>4</v>
      </c>
      <c r="D861" s="3" t="s">
        <v>2741</v>
      </c>
      <c r="E861" s="46">
        <v>16</v>
      </c>
      <c r="F861" s="3" t="s">
        <v>287</v>
      </c>
      <c r="G861" s="3" t="s">
        <v>287</v>
      </c>
    </row>
    <row r="862" spans="1:7" x14ac:dyDescent="0.35">
      <c r="A862" s="3" t="s">
        <v>2182</v>
      </c>
      <c r="B862" s="3" t="s">
        <v>13</v>
      </c>
      <c r="C862" s="3" t="s">
        <v>4</v>
      </c>
      <c r="D862" s="3" t="s">
        <v>2588</v>
      </c>
      <c r="E862" s="46">
        <v>84</v>
      </c>
      <c r="F862" s="3" t="s">
        <v>266</v>
      </c>
      <c r="G862" s="3" t="s">
        <v>287</v>
      </c>
    </row>
    <row r="863" spans="1:7" x14ac:dyDescent="0.35">
      <c r="A863" s="3" t="s">
        <v>2183</v>
      </c>
      <c r="B863" s="3" t="s">
        <v>18</v>
      </c>
      <c r="C863" s="3" t="s">
        <v>4</v>
      </c>
      <c r="D863" s="3" t="s">
        <v>2587</v>
      </c>
      <c r="E863" s="46">
        <v>273</v>
      </c>
      <c r="F863" s="3" t="s">
        <v>287</v>
      </c>
      <c r="G863" s="3" t="s">
        <v>287</v>
      </c>
    </row>
    <row r="864" spans="1:7" x14ac:dyDescent="0.35">
      <c r="A864" s="3" t="s">
        <v>2183</v>
      </c>
      <c r="B864" s="3" t="s">
        <v>3</v>
      </c>
      <c r="C864" s="3" t="s">
        <v>4</v>
      </c>
      <c r="D864" s="3" t="s">
        <v>2587</v>
      </c>
      <c r="E864" s="46">
        <v>6</v>
      </c>
      <c r="F864" s="3" t="s">
        <v>287</v>
      </c>
      <c r="G864" s="3" t="s">
        <v>287</v>
      </c>
    </row>
    <row r="865" spans="1:7" x14ac:dyDescent="0.35">
      <c r="A865" s="3" t="s">
        <v>2183</v>
      </c>
      <c r="B865" s="3" t="s">
        <v>5</v>
      </c>
      <c r="C865" s="3" t="s">
        <v>39</v>
      </c>
      <c r="D865" s="3" t="s">
        <v>2741</v>
      </c>
      <c r="E865" s="46">
        <v>23</v>
      </c>
      <c r="F865" s="3" t="s">
        <v>287</v>
      </c>
      <c r="G865" s="3" t="s">
        <v>287</v>
      </c>
    </row>
    <row r="866" spans="1:7" x14ac:dyDescent="0.35">
      <c r="A866" s="3" t="s">
        <v>2183</v>
      </c>
      <c r="B866" s="3" t="s">
        <v>50</v>
      </c>
      <c r="C866" s="3" t="s">
        <v>49</v>
      </c>
      <c r="D866" s="3" t="s">
        <v>2741</v>
      </c>
      <c r="E866" s="46">
        <v>16</v>
      </c>
      <c r="F866" s="3" t="s">
        <v>287</v>
      </c>
      <c r="G866" s="3" t="s">
        <v>287</v>
      </c>
    </row>
    <row r="867" spans="1:7" x14ac:dyDescent="0.35">
      <c r="A867" s="3" t="s">
        <v>2183</v>
      </c>
      <c r="B867" s="3" t="s">
        <v>13</v>
      </c>
      <c r="C867" s="3" t="s">
        <v>4</v>
      </c>
      <c r="D867" s="3" t="s">
        <v>2588</v>
      </c>
      <c r="E867" s="46">
        <v>84</v>
      </c>
      <c r="F867" s="3" t="s">
        <v>266</v>
      </c>
      <c r="G867" s="3" t="s">
        <v>287</v>
      </c>
    </row>
    <row r="868" spans="1:7" x14ac:dyDescent="0.35">
      <c r="A868" s="3" t="s">
        <v>2184</v>
      </c>
      <c r="B868" s="3" t="s">
        <v>142</v>
      </c>
      <c r="C868" s="3" t="s">
        <v>2719</v>
      </c>
      <c r="D868" s="3" t="s">
        <v>2587</v>
      </c>
      <c r="E868" s="46">
        <v>6.84</v>
      </c>
      <c r="F868" s="3" t="s">
        <v>287</v>
      </c>
      <c r="G868" s="3" t="s">
        <v>287</v>
      </c>
    </row>
    <row r="869" spans="1:7" x14ac:dyDescent="0.35">
      <c r="A869" s="3" t="s">
        <v>2184</v>
      </c>
      <c r="B869" s="3" t="s">
        <v>143</v>
      </c>
      <c r="C869" s="3" t="s">
        <v>2719</v>
      </c>
      <c r="D869" s="3" t="s">
        <v>2741</v>
      </c>
      <c r="E869" s="46">
        <v>2.88</v>
      </c>
      <c r="F869" s="3" t="s">
        <v>287</v>
      </c>
      <c r="G869" s="3" t="s">
        <v>287</v>
      </c>
    </row>
    <row r="870" spans="1:7" x14ac:dyDescent="0.35">
      <c r="A870" s="3" t="s">
        <v>2184</v>
      </c>
      <c r="B870" s="3" t="s">
        <v>145</v>
      </c>
      <c r="C870" s="3" t="s">
        <v>2719</v>
      </c>
      <c r="D870" s="3" t="s">
        <v>2741</v>
      </c>
      <c r="E870" s="46">
        <v>0.96</v>
      </c>
      <c r="F870" s="3" t="s">
        <v>287</v>
      </c>
      <c r="G870" s="3" t="s">
        <v>287</v>
      </c>
    </row>
    <row r="871" spans="1:7" x14ac:dyDescent="0.35">
      <c r="A871" s="3" t="s">
        <v>2184</v>
      </c>
      <c r="B871" s="3" t="s">
        <v>144</v>
      </c>
      <c r="C871" s="3" t="s">
        <v>2719</v>
      </c>
      <c r="D871" s="3" t="s">
        <v>2588</v>
      </c>
      <c r="E871" s="46">
        <v>1.32</v>
      </c>
      <c r="F871" s="3" t="s">
        <v>266</v>
      </c>
      <c r="G871" s="3" t="s">
        <v>287</v>
      </c>
    </row>
    <row r="872" spans="1:7" x14ac:dyDescent="0.35">
      <c r="A872" s="3" t="s">
        <v>2185</v>
      </c>
      <c r="B872" s="3" t="s">
        <v>146</v>
      </c>
      <c r="C872" s="3" t="s">
        <v>4</v>
      </c>
      <c r="D872" s="3" t="s">
        <v>2587</v>
      </c>
      <c r="E872" s="46">
        <v>0.14099999999999999</v>
      </c>
      <c r="F872" s="3" t="s">
        <v>287</v>
      </c>
      <c r="G872" s="3" t="s">
        <v>287</v>
      </c>
    </row>
    <row r="873" spans="1:7" x14ac:dyDescent="0.35">
      <c r="A873" s="3" t="s">
        <v>2185</v>
      </c>
      <c r="B873" s="3" t="s">
        <v>24</v>
      </c>
      <c r="C873" s="3" t="s">
        <v>49</v>
      </c>
      <c r="D873" s="3" t="s">
        <v>2741</v>
      </c>
      <c r="E873" s="46">
        <v>1.23E-2</v>
      </c>
      <c r="F873" s="3" t="s">
        <v>287</v>
      </c>
      <c r="G873" s="3" t="s">
        <v>287</v>
      </c>
    </row>
    <row r="874" spans="1:7" x14ac:dyDescent="0.35">
      <c r="A874" s="3" t="s">
        <v>2185</v>
      </c>
      <c r="B874" s="3" t="s">
        <v>24</v>
      </c>
      <c r="C874" s="3" t="s">
        <v>39</v>
      </c>
      <c r="D874" s="3" t="s">
        <v>2741</v>
      </c>
      <c r="E874" s="46">
        <v>5.0000000000000001E-3</v>
      </c>
      <c r="F874" s="3" t="s">
        <v>287</v>
      </c>
      <c r="G874" s="3" t="s">
        <v>287</v>
      </c>
    </row>
    <row r="875" spans="1:7" x14ac:dyDescent="0.35">
      <c r="A875" s="3" t="s">
        <v>2185</v>
      </c>
      <c r="B875" s="3" t="s">
        <v>147</v>
      </c>
      <c r="C875" s="3" t="s">
        <v>39</v>
      </c>
      <c r="D875" s="3" t="s">
        <v>2741</v>
      </c>
      <c r="E875" s="46">
        <v>1.2999999999999999E-3</v>
      </c>
      <c r="F875" s="3" t="s">
        <v>287</v>
      </c>
      <c r="G875" s="3" t="s">
        <v>287</v>
      </c>
    </row>
    <row r="876" spans="1:7" x14ac:dyDescent="0.35">
      <c r="A876" s="3" t="s">
        <v>2185</v>
      </c>
      <c r="B876" s="3" t="s">
        <v>13</v>
      </c>
      <c r="C876" s="3" t="s">
        <v>39</v>
      </c>
      <c r="D876" s="3" t="s">
        <v>2588</v>
      </c>
      <c r="E876" s="46">
        <v>7.0000000000000001E-3</v>
      </c>
      <c r="F876" s="3" t="s">
        <v>266</v>
      </c>
      <c r="G876" s="3" t="s">
        <v>287</v>
      </c>
    </row>
    <row r="877" spans="1:7" x14ac:dyDescent="0.35">
      <c r="A877" s="3" t="s">
        <v>2185</v>
      </c>
      <c r="B877" s="3" t="s">
        <v>35</v>
      </c>
      <c r="C877" s="3" t="s">
        <v>39</v>
      </c>
      <c r="D877" s="3" t="s">
        <v>2588</v>
      </c>
      <c r="E877" s="46">
        <v>6.9999999999999999E-4</v>
      </c>
      <c r="F877" s="3" t="s">
        <v>287</v>
      </c>
      <c r="G877" s="3" t="s">
        <v>287</v>
      </c>
    </row>
    <row r="878" spans="1:7" x14ac:dyDescent="0.35">
      <c r="A878" s="3" t="s">
        <v>2186</v>
      </c>
      <c r="B878" s="3" t="s">
        <v>149</v>
      </c>
      <c r="C878" s="3" t="s">
        <v>4</v>
      </c>
      <c r="D878" s="3" t="s">
        <v>2587</v>
      </c>
      <c r="E878" s="46">
        <v>6.0699999999999997E-2</v>
      </c>
      <c r="F878" s="3" t="s">
        <v>287</v>
      </c>
      <c r="G878" s="3" t="s">
        <v>287</v>
      </c>
    </row>
    <row r="879" spans="1:7" x14ac:dyDescent="0.35">
      <c r="A879" s="3" t="s">
        <v>2186</v>
      </c>
      <c r="B879" s="3" t="s">
        <v>24</v>
      </c>
      <c r="C879" s="3" t="s">
        <v>49</v>
      </c>
      <c r="D879" s="3" t="s">
        <v>2741</v>
      </c>
      <c r="E879" s="46">
        <v>1.3100000000000001E-2</v>
      </c>
      <c r="F879" s="3" t="s">
        <v>287</v>
      </c>
      <c r="G879" s="3" t="s">
        <v>287</v>
      </c>
    </row>
    <row r="880" spans="1:7" x14ac:dyDescent="0.35">
      <c r="A880" s="3" t="s">
        <v>2186</v>
      </c>
      <c r="B880" s="3" t="s">
        <v>24</v>
      </c>
      <c r="C880" s="3" t="s">
        <v>39</v>
      </c>
      <c r="D880" s="3" t="s">
        <v>2741</v>
      </c>
      <c r="E880" s="46">
        <v>4.7999999999999996E-3</v>
      </c>
      <c r="F880" s="3" t="s">
        <v>287</v>
      </c>
      <c r="G880" s="3" t="s">
        <v>287</v>
      </c>
    </row>
    <row r="881" spans="1:7" x14ac:dyDescent="0.35">
      <c r="A881" s="3" t="s">
        <v>2186</v>
      </c>
      <c r="B881" s="3" t="s">
        <v>150</v>
      </c>
      <c r="C881" s="3" t="s">
        <v>39</v>
      </c>
      <c r="D881" s="3" t="s">
        <v>2741</v>
      </c>
      <c r="E881" s="46">
        <v>1.6000000000000001E-3</v>
      </c>
      <c r="F881" s="3" t="s">
        <v>287</v>
      </c>
      <c r="G881" s="3" t="s">
        <v>287</v>
      </c>
    </row>
    <row r="882" spans="1:7" x14ac:dyDescent="0.35">
      <c r="A882" s="3" t="s">
        <v>2186</v>
      </c>
      <c r="B882" s="3" t="s">
        <v>151</v>
      </c>
      <c r="C882" s="3" t="s">
        <v>49</v>
      </c>
      <c r="D882" s="3" t="s">
        <v>2741</v>
      </c>
      <c r="E882" s="46">
        <v>5.9999999999999995E-4</v>
      </c>
      <c r="F882" s="3" t="s">
        <v>287</v>
      </c>
      <c r="G882" s="3" t="s">
        <v>287</v>
      </c>
    </row>
    <row r="883" spans="1:7" x14ac:dyDescent="0.35">
      <c r="A883" s="3" t="s">
        <v>2186</v>
      </c>
      <c r="B883" s="3" t="s">
        <v>148</v>
      </c>
      <c r="C883" s="3" t="s">
        <v>4</v>
      </c>
      <c r="D883" s="3" t="s">
        <v>2588</v>
      </c>
      <c r="E883" s="46">
        <v>7.1499999999999994E-2</v>
      </c>
      <c r="F883" s="3" t="s">
        <v>266</v>
      </c>
      <c r="G883" s="3" t="s">
        <v>287</v>
      </c>
    </row>
    <row r="884" spans="1:7" x14ac:dyDescent="0.35">
      <c r="A884" s="3" t="s">
        <v>2186</v>
      </c>
      <c r="B884" s="3" t="s">
        <v>13</v>
      </c>
      <c r="C884" s="3" t="s">
        <v>39</v>
      </c>
      <c r="D884" s="3" t="s">
        <v>2588</v>
      </c>
      <c r="E884" s="46">
        <v>4.7999999999999996E-3</v>
      </c>
      <c r="F884" s="3" t="s">
        <v>266</v>
      </c>
      <c r="G884" s="3" t="s">
        <v>287</v>
      </c>
    </row>
    <row r="885" spans="1:7" x14ac:dyDescent="0.35">
      <c r="A885" s="3" t="s">
        <v>2186</v>
      </c>
      <c r="B885" s="3" t="s">
        <v>35</v>
      </c>
      <c r="C885" s="3" t="s">
        <v>39</v>
      </c>
      <c r="D885" s="3" t="s">
        <v>2588</v>
      </c>
      <c r="E885" s="46">
        <v>6.9999999999999999E-4</v>
      </c>
      <c r="F885" s="3" t="s">
        <v>287</v>
      </c>
      <c r="G885" s="3" t="s">
        <v>287</v>
      </c>
    </row>
    <row r="886" spans="1:7" x14ac:dyDescent="0.35">
      <c r="A886" s="3" t="s">
        <v>2186</v>
      </c>
      <c r="B886" s="3" t="s">
        <v>152</v>
      </c>
      <c r="C886" s="3" t="s">
        <v>39</v>
      </c>
      <c r="D886" s="3" t="s">
        <v>2588</v>
      </c>
      <c r="E886" s="46">
        <v>4.0000000000000002E-4</v>
      </c>
      <c r="F886" s="3" t="s">
        <v>287</v>
      </c>
      <c r="G886" s="3" t="s">
        <v>287</v>
      </c>
    </row>
    <row r="887" spans="1:7" x14ac:dyDescent="0.35">
      <c r="A887" s="3" t="s">
        <v>2187</v>
      </c>
      <c r="B887" s="3" t="s">
        <v>154</v>
      </c>
      <c r="C887" s="3" t="s">
        <v>4</v>
      </c>
      <c r="D887" s="3" t="s">
        <v>2587</v>
      </c>
      <c r="E887" s="46">
        <v>6.2199999999999998E-2</v>
      </c>
      <c r="F887" s="3" t="s">
        <v>287</v>
      </c>
      <c r="G887" s="3" t="s">
        <v>287</v>
      </c>
    </row>
    <row r="888" spans="1:7" x14ac:dyDescent="0.35">
      <c r="A888" s="3" t="s">
        <v>2187</v>
      </c>
      <c r="B888" s="3" t="s">
        <v>24</v>
      </c>
      <c r="C888" s="3" t="s">
        <v>49</v>
      </c>
      <c r="D888" s="3" t="s">
        <v>2741</v>
      </c>
      <c r="E888" s="46">
        <v>1.0200000000000001E-2</v>
      </c>
      <c r="F888" s="3" t="s">
        <v>287</v>
      </c>
      <c r="G888" s="3" t="s">
        <v>287</v>
      </c>
    </row>
    <row r="889" spans="1:7" x14ac:dyDescent="0.35">
      <c r="A889" s="3" t="s">
        <v>2187</v>
      </c>
      <c r="B889" s="3" t="s">
        <v>24</v>
      </c>
      <c r="C889" s="3" t="s">
        <v>39</v>
      </c>
      <c r="D889" s="3" t="s">
        <v>2741</v>
      </c>
      <c r="E889" s="46">
        <v>3.8999999999999998E-3</v>
      </c>
      <c r="F889" s="3" t="s">
        <v>287</v>
      </c>
      <c r="G889" s="3" t="s">
        <v>287</v>
      </c>
    </row>
    <row r="890" spans="1:7" x14ac:dyDescent="0.35">
      <c r="A890" s="3" t="s">
        <v>2187</v>
      </c>
      <c r="B890" s="3" t="s">
        <v>150</v>
      </c>
      <c r="C890" s="3" t="s">
        <v>39</v>
      </c>
      <c r="D890" s="3" t="s">
        <v>2741</v>
      </c>
      <c r="E890" s="46">
        <v>1.6000000000000001E-3</v>
      </c>
      <c r="F890" s="3" t="s">
        <v>287</v>
      </c>
      <c r="G890" s="3" t="s">
        <v>287</v>
      </c>
    </row>
    <row r="891" spans="1:7" x14ac:dyDescent="0.35">
      <c r="A891" s="3" t="s">
        <v>2187</v>
      </c>
      <c r="B891" s="3" t="s">
        <v>155</v>
      </c>
      <c r="C891" s="3" t="s">
        <v>49</v>
      </c>
      <c r="D891" s="3" t="s">
        <v>2741</v>
      </c>
      <c r="E891" s="46">
        <v>5.0000000000000001E-4</v>
      </c>
      <c r="F891" s="3" t="s">
        <v>287</v>
      </c>
      <c r="G891" s="3" t="s">
        <v>287</v>
      </c>
    </row>
    <row r="892" spans="1:7" x14ac:dyDescent="0.35">
      <c r="A892" s="3" t="s">
        <v>2187</v>
      </c>
      <c r="B892" s="3" t="s">
        <v>153</v>
      </c>
      <c r="C892" s="3" t="s">
        <v>4</v>
      </c>
      <c r="D892" s="3" t="s">
        <v>2588</v>
      </c>
      <c r="E892" s="46">
        <v>6.4100000000000004E-2</v>
      </c>
      <c r="F892" s="3" t="s">
        <v>266</v>
      </c>
      <c r="G892" s="3" t="s">
        <v>287</v>
      </c>
    </row>
    <row r="893" spans="1:7" x14ac:dyDescent="0.35">
      <c r="A893" s="3" t="s">
        <v>2187</v>
      </c>
      <c r="B893" s="3" t="s">
        <v>13</v>
      </c>
      <c r="C893" s="3" t="s">
        <v>39</v>
      </c>
      <c r="D893" s="3" t="s">
        <v>2588</v>
      </c>
      <c r="E893" s="46">
        <v>4.1000000000000003E-3</v>
      </c>
      <c r="F893" s="3" t="s">
        <v>266</v>
      </c>
      <c r="G893" s="3" t="s">
        <v>287</v>
      </c>
    </row>
    <row r="894" spans="1:7" x14ac:dyDescent="0.35">
      <c r="A894" s="3" t="s">
        <v>2187</v>
      </c>
      <c r="B894" s="3" t="s">
        <v>35</v>
      </c>
      <c r="C894" s="3" t="s">
        <v>39</v>
      </c>
      <c r="D894" s="3" t="s">
        <v>2588</v>
      </c>
      <c r="E894" s="46">
        <v>5.0000000000000001E-4</v>
      </c>
      <c r="F894" s="3" t="s">
        <v>287</v>
      </c>
      <c r="G894" s="3" t="s">
        <v>287</v>
      </c>
    </row>
    <row r="895" spans="1:7" x14ac:dyDescent="0.35">
      <c r="A895" s="3" t="s">
        <v>2187</v>
      </c>
      <c r="B895" s="3" t="s">
        <v>156</v>
      </c>
      <c r="C895" s="3" t="s">
        <v>39</v>
      </c>
      <c r="D895" s="3" t="s">
        <v>2588</v>
      </c>
      <c r="E895" s="46">
        <v>4.0000000000000002E-4</v>
      </c>
      <c r="F895" s="3" t="s">
        <v>287</v>
      </c>
      <c r="G895" s="3" t="s">
        <v>287</v>
      </c>
    </row>
    <row r="896" spans="1:7" x14ac:dyDescent="0.35">
      <c r="A896" s="3" t="s">
        <v>2192</v>
      </c>
      <c r="B896" s="3" t="s">
        <v>3</v>
      </c>
      <c r="C896" s="3" t="s">
        <v>2719</v>
      </c>
      <c r="D896" s="3" t="s">
        <v>2587</v>
      </c>
      <c r="E896" s="46">
        <v>2.5</v>
      </c>
      <c r="F896" s="3" t="s">
        <v>287</v>
      </c>
      <c r="G896" s="3" t="s">
        <v>287</v>
      </c>
    </row>
    <row r="897" spans="1:7" x14ac:dyDescent="0.35">
      <c r="A897" s="3" t="s">
        <v>2192</v>
      </c>
      <c r="B897" s="3" t="s">
        <v>5</v>
      </c>
      <c r="C897" s="3" t="s">
        <v>2719</v>
      </c>
      <c r="D897" s="3" t="s">
        <v>2741</v>
      </c>
      <c r="E897" s="46">
        <v>142</v>
      </c>
      <c r="F897" s="3" t="s">
        <v>287</v>
      </c>
      <c r="G897" s="3" t="s">
        <v>287</v>
      </c>
    </row>
    <row r="898" spans="1:7" x14ac:dyDescent="0.35">
      <c r="A898" s="3" t="s">
        <v>2192</v>
      </c>
      <c r="B898" s="3" t="s">
        <v>2</v>
      </c>
      <c r="C898" s="3" t="s">
        <v>2719</v>
      </c>
      <c r="D898" s="3" t="s">
        <v>2588</v>
      </c>
      <c r="E898" s="46">
        <v>149.69999999999999</v>
      </c>
      <c r="F898" s="3" t="s">
        <v>287</v>
      </c>
      <c r="G898" s="3" t="s">
        <v>287</v>
      </c>
    </row>
    <row r="899" spans="1:7" x14ac:dyDescent="0.35">
      <c r="A899" s="3" t="s">
        <v>2192</v>
      </c>
      <c r="B899" s="3" t="s">
        <v>13</v>
      </c>
      <c r="C899" s="3" t="s">
        <v>2719</v>
      </c>
      <c r="D899" s="3" t="s">
        <v>2588</v>
      </c>
      <c r="E899" s="46">
        <v>5.2</v>
      </c>
      <c r="F899" s="3" t="s">
        <v>266</v>
      </c>
      <c r="G899" s="3" t="s">
        <v>287</v>
      </c>
    </row>
    <row r="900" spans="1:7" x14ac:dyDescent="0.35">
      <c r="A900" s="3" t="s">
        <v>2192</v>
      </c>
      <c r="B900" s="3" t="s">
        <v>157</v>
      </c>
      <c r="C900" s="3" t="s">
        <v>2719</v>
      </c>
      <c r="D900" s="3" t="s">
        <v>2588</v>
      </c>
      <c r="E900" s="46">
        <v>3.4</v>
      </c>
      <c r="F900" s="3" t="s">
        <v>287</v>
      </c>
      <c r="G900" s="3" t="s">
        <v>266</v>
      </c>
    </row>
    <row r="901" spans="1:7" x14ac:dyDescent="0.35">
      <c r="A901" s="3" t="s">
        <v>2193</v>
      </c>
      <c r="B901" s="3" t="s">
        <v>3</v>
      </c>
      <c r="C901" s="3" t="s">
        <v>2719</v>
      </c>
      <c r="D901" s="3" t="s">
        <v>2587</v>
      </c>
      <c r="E901" s="46">
        <v>3.3</v>
      </c>
      <c r="F901" s="3" t="s">
        <v>287</v>
      </c>
      <c r="G901" s="3" t="s">
        <v>287</v>
      </c>
    </row>
    <row r="902" spans="1:7" x14ac:dyDescent="0.35">
      <c r="A902" s="3" t="s">
        <v>2193</v>
      </c>
      <c r="B902" s="3" t="s">
        <v>5</v>
      </c>
      <c r="C902" s="3" t="s">
        <v>2719</v>
      </c>
      <c r="D902" s="3" t="s">
        <v>2741</v>
      </c>
      <c r="E902" s="46">
        <v>166</v>
      </c>
      <c r="F902" s="3" t="s">
        <v>287</v>
      </c>
      <c r="G902" s="3" t="s">
        <v>287</v>
      </c>
    </row>
    <row r="903" spans="1:7" x14ac:dyDescent="0.35">
      <c r="A903" s="3" t="s">
        <v>2193</v>
      </c>
      <c r="B903" s="3" t="s">
        <v>2</v>
      </c>
      <c r="C903" s="3" t="s">
        <v>2719</v>
      </c>
      <c r="D903" s="3" t="s">
        <v>2588</v>
      </c>
      <c r="E903" s="46">
        <v>204.7</v>
      </c>
      <c r="F903" s="3" t="s">
        <v>287</v>
      </c>
      <c r="G903" s="3" t="s">
        <v>287</v>
      </c>
    </row>
    <row r="904" spans="1:7" x14ac:dyDescent="0.35">
      <c r="A904" s="3" t="s">
        <v>2193</v>
      </c>
      <c r="B904" s="3" t="s">
        <v>13</v>
      </c>
      <c r="C904" s="3" t="s">
        <v>2719</v>
      </c>
      <c r="D904" s="3" t="s">
        <v>2588</v>
      </c>
      <c r="E904" s="46">
        <v>7</v>
      </c>
      <c r="F904" s="3" t="s">
        <v>266</v>
      </c>
      <c r="G904" s="3" t="s">
        <v>287</v>
      </c>
    </row>
    <row r="905" spans="1:7" x14ac:dyDescent="0.35">
      <c r="A905" s="3" t="s">
        <v>2193</v>
      </c>
      <c r="B905" s="3" t="s">
        <v>157</v>
      </c>
      <c r="C905" s="3" t="s">
        <v>2719</v>
      </c>
      <c r="D905" s="3" t="s">
        <v>2588</v>
      </c>
      <c r="E905" s="46">
        <v>4.5</v>
      </c>
      <c r="F905" s="3" t="s">
        <v>287</v>
      </c>
      <c r="G905" s="3" t="s">
        <v>266</v>
      </c>
    </row>
    <row r="906" spans="1:7" x14ac:dyDescent="0.35">
      <c r="A906" s="3" t="s">
        <v>2195</v>
      </c>
      <c r="B906" s="3" t="s">
        <v>3</v>
      </c>
      <c r="C906" s="3" t="s">
        <v>2719</v>
      </c>
      <c r="D906" s="3" t="s">
        <v>2587</v>
      </c>
      <c r="E906" s="46">
        <v>4.9000000000000004</v>
      </c>
      <c r="F906" s="3" t="s">
        <v>287</v>
      </c>
      <c r="G906" s="3" t="s">
        <v>287</v>
      </c>
    </row>
    <row r="907" spans="1:7" x14ac:dyDescent="0.35">
      <c r="A907" s="3" t="s">
        <v>2195</v>
      </c>
      <c r="B907" s="3" t="s">
        <v>5</v>
      </c>
      <c r="C907" s="3" t="s">
        <v>2719</v>
      </c>
      <c r="D907" s="3" t="s">
        <v>2741</v>
      </c>
      <c r="E907" s="46">
        <v>180</v>
      </c>
      <c r="F907" s="3" t="s">
        <v>287</v>
      </c>
      <c r="G907" s="3" t="s">
        <v>287</v>
      </c>
    </row>
    <row r="908" spans="1:7" x14ac:dyDescent="0.35">
      <c r="A908" s="3" t="s">
        <v>2195</v>
      </c>
      <c r="B908" s="3" t="s">
        <v>2</v>
      </c>
      <c r="C908" s="3" t="s">
        <v>2719</v>
      </c>
      <c r="D908" s="3" t="s">
        <v>2588</v>
      </c>
      <c r="E908" s="46">
        <v>271.39999999999998</v>
      </c>
      <c r="F908" s="3" t="s">
        <v>287</v>
      </c>
      <c r="G908" s="3" t="s">
        <v>287</v>
      </c>
    </row>
    <row r="909" spans="1:7" x14ac:dyDescent="0.35">
      <c r="A909" s="3" t="s">
        <v>2195</v>
      </c>
      <c r="B909" s="3" t="s">
        <v>13</v>
      </c>
      <c r="C909" s="3" t="s">
        <v>2719</v>
      </c>
      <c r="D909" s="3" t="s">
        <v>2588</v>
      </c>
      <c r="E909" s="46">
        <v>8.8000000000000007</v>
      </c>
      <c r="F909" s="3" t="s">
        <v>266</v>
      </c>
      <c r="G909" s="3" t="s">
        <v>287</v>
      </c>
    </row>
    <row r="910" spans="1:7" x14ac:dyDescent="0.35">
      <c r="A910" s="3" t="s">
        <v>2195</v>
      </c>
      <c r="B910" s="3" t="s">
        <v>157</v>
      </c>
      <c r="C910" s="3" t="s">
        <v>2719</v>
      </c>
      <c r="D910" s="3" t="s">
        <v>2588</v>
      </c>
      <c r="E910" s="46">
        <v>4.5999999999999996</v>
      </c>
      <c r="F910" s="3" t="s">
        <v>287</v>
      </c>
      <c r="G910" s="3" t="s">
        <v>266</v>
      </c>
    </row>
    <row r="911" spans="1:7" x14ac:dyDescent="0.35">
      <c r="A911" s="3" t="s">
        <v>2197</v>
      </c>
      <c r="B911" s="3" t="s">
        <v>24</v>
      </c>
      <c r="C911" s="3" t="s">
        <v>2719</v>
      </c>
      <c r="D911" s="3" t="s">
        <v>2741</v>
      </c>
      <c r="E911" s="46">
        <v>132</v>
      </c>
      <c r="F911" s="3" t="s">
        <v>287</v>
      </c>
      <c r="G911" s="3" t="s">
        <v>287</v>
      </c>
    </row>
    <row r="912" spans="1:7" x14ac:dyDescent="0.35">
      <c r="A912" s="3" t="s">
        <v>2197</v>
      </c>
      <c r="B912" s="3" t="s">
        <v>2</v>
      </c>
      <c r="C912" s="3" t="s">
        <v>2719</v>
      </c>
      <c r="D912" s="3" t="s">
        <v>2588</v>
      </c>
      <c r="E912" s="46">
        <v>145</v>
      </c>
      <c r="F912" s="3" t="s">
        <v>287</v>
      </c>
      <c r="G912" s="3" t="s">
        <v>287</v>
      </c>
    </row>
    <row r="913" spans="1:7" x14ac:dyDescent="0.35">
      <c r="A913" s="3" t="s">
        <v>2197</v>
      </c>
      <c r="B913" s="3" t="s">
        <v>25</v>
      </c>
      <c r="C913" s="3" t="s">
        <v>2719</v>
      </c>
      <c r="D913" s="3" t="s">
        <v>2588</v>
      </c>
      <c r="E913" s="46">
        <v>-8.6999999999999993</v>
      </c>
      <c r="F913" s="3" t="s">
        <v>287</v>
      </c>
      <c r="G913" s="3" t="s">
        <v>266</v>
      </c>
    </row>
    <row r="914" spans="1:7" x14ac:dyDescent="0.35">
      <c r="A914" s="3" t="s">
        <v>2198</v>
      </c>
      <c r="B914" s="3" t="s">
        <v>3</v>
      </c>
      <c r="C914" s="3" t="s">
        <v>2719</v>
      </c>
      <c r="D914" s="3" t="s">
        <v>2587</v>
      </c>
      <c r="E914" s="46">
        <v>2.2000000000000002</v>
      </c>
      <c r="F914" s="3" t="s">
        <v>287</v>
      </c>
      <c r="G914" s="3" t="s">
        <v>287</v>
      </c>
    </row>
    <row r="915" spans="1:7" x14ac:dyDescent="0.35">
      <c r="A915" s="3" t="s">
        <v>2198</v>
      </c>
      <c r="B915" s="3" t="s">
        <v>5</v>
      </c>
      <c r="C915" s="3" t="s">
        <v>2719</v>
      </c>
      <c r="D915" s="3" t="s">
        <v>2741</v>
      </c>
      <c r="E915" s="46">
        <v>153</v>
      </c>
      <c r="F915" s="3" t="s">
        <v>287</v>
      </c>
      <c r="G915" s="3" t="s">
        <v>287</v>
      </c>
    </row>
    <row r="916" spans="1:7" x14ac:dyDescent="0.35">
      <c r="A916" s="3" t="s">
        <v>2198</v>
      </c>
      <c r="B916" s="3" t="s">
        <v>2</v>
      </c>
      <c r="C916" s="3" t="s">
        <v>2719</v>
      </c>
      <c r="D916" s="3" t="s">
        <v>2588</v>
      </c>
      <c r="E916" s="46">
        <v>256</v>
      </c>
      <c r="F916" s="3" t="s">
        <v>287</v>
      </c>
      <c r="G916" s="3" t="s">
        <v>287</v>
      </c>
    </row>
    <row r="917" spans="1:7" x14ac:dyDescent="0.35">
      <c r="A917" s="3" t="s">
        <v>2198</v>
      </c>
      <c r="B917" s="3" t="s">
        <v>13</v>
      </c>
      <c r="C917" s="3" t="s">
        <v>2719</v>
      </c>
      <c r="D917" s="3" t="s">
        <v>2588</v>
      </c>
      <c r="E917" s="46">
        <v>7.4</v>
      </c>
      <c r="F917" s="3" t="s">
        <v>266</v>
      </c>
      <c r="G917" s="3" t="s">
        <v>287</v>
      </c>
    </row>
    <row r="918" spans="1:7" x14ac:dyDescent="0.35">
      <c r="A918" s="3" t="s">
        <v>2198</v>
      </c>
      <c r="B918" s="3" t="s">
        <v>157</v>
      </c>
      <c r="C918" s="3" t="s">
        <v>2719</v>
      </c>
      <c r="D918" s="3" t="s">
        <v>2588</v>
      </c>
      <c r="E918" s="46">
        <v>2</v>
      </c>
      <c r="F918" s="3" t="s">
        <v>287</v>
      </c>
      <c r="G918" s="3" t="s">
        <v>266</v>
      </c>
    </row>
    <row r="919" spans="1:7" x14ac:dyDescent="0.35">
      <c r="A919" s="3" t="s">
        <v>2199</v>
      </c>
      <c r="B919" s="3" t="s">
        <v>3</v>
      </c>
      <c r="C919" s="3" t="s">
        <v>2719</v>
      </c>
      <c r="D919" s="3" t="s">
        <v>2587</v>
      </c>
      <c r="E919" s="46">
        <v>3.8</v>
      </c>
      <c r="F919" s="3" t="s">
        <v>287</v>
      </c>
      <c r="G919" s="3" t="s">
        <v>287</v>
      </c>
    </row>
    <row r="920" spans="1:7" x14ac:dyDescent="0.35">
      <c r="A920" s="3" t="s">
        <v>2199</v>
      </c>
      <c r="B920" s="3" t="s">
        <v>5</v>
      </c>
      <c r="C920" s="3" t="s">
        <v>2719</v>
      </c>
      <c r="D920" s="3" t="s">
        <v>2741</v>
      </c>
      <c r="E920" s="46">
        <v>165</v>
      </c>
      <c r="F920" s="3" t="s">
        <v>287</v>
      </c>
      <c r="G920" s="3" t="s">
        <v>287</v>
      </c>
    </row>
    <row r="921" spans="1:7" x14ac:dyDescent="0.35">
      <c r="A921" s="3" t="s">
        <v>2199</v>
      </c>
      <c r="B921" s="3" t="s">
        <v>2</v>
      </c>
      <c r="C921" s="3" t="s">
        <v>2719</v>
      </c>
      <c r="D921" s="3" t="s">
        <v>2588</v>
      </c>
      <c r="E921" s="46">
        <v>304</v>
      </c>
      <c r="F921" s="3" t="s">
        <v>287</v>
      </c>
      <c r="G921" s="3" t="s">
        <v>287</v>
      </c>
    </row>
    <row r="922" spans="1:7" x14ac:dyDescent="0.35">
      <c r="A922" s="3" t="s">
        <v>2199</v>
      </c>
      <c r="B922" s="3" t="s">
        <v>13</v>
      </c>
      <c r="C922" s="3" t="s">
        <v>2719</v>
      </c>
      <c r="D922" s="3" t="s">
        <v>2588</v>
      </c>
      <c r="E922" s="46">
        <v>18.3</v>
      </c>
      <c r="F922" s="3" t="s">
        <v>266</v>
      </c>
      <c r="G922" s="3" t="s">
        <v>287</v>
      </c>
    </row>
    <row r="923" spans="1:7" x14ac:dyDescent="0.35">
      <c r="A923" s="3" t="s">
        <v>2199</v>
      </c>
      <c r="B923" s="3" t="s">
        <v>157</v>
      </c>
      <c r="C923" s="3" t="s">
        <v>2719</v>
      </c>
      <c r="D923" s="3" t="s">
        <v>2588</v>
      </c>
      <c r="E923" s="46">
        <v>5.4</v>
      </c>
      <c r="F923" s="3" t="s">
        <v>287</v>
      </c>
      <c r="G923" s="3" t="s">
        <v>266</v>
      </c>
    </row>
    <row r="924" spans="1:7" x14ac:dyDescent="0.35">
      <c r="A924" s="3" t="s">
        <v>2200</v>
      </c>
      <c r="B924" s="3" t="s">
        <v>3</v>
      </c>
      <c r="C924" s="3" t="s">
        <v>2719</v>
      </c>
      <c r="D924" s="3" t="s">
        <v>2587</v>
      </c>
      <c r="E924" s="46">
        <v>4.3</v>
      </c>
      <c r="F924" s="3" t="s">
        <v>287</v>
      </c>
      <c r="G924" s="3" t="s">
        <v>287</v>
      </c>
    </row>
    <row r="925" spans="1:7" x14ac:dyDescent="0.35">
      <c r="A925" s="3" t="s">
        <v>2200</v>
      </c>
      <c r="B925" s="3" t="s">
        <v>5</v>
      </c>
      <c r="C925" s="3" t="s">
        <v>2719</v>
      </c>
      <c r="D925" s="3" t="s">
        <v>2741</v>
      </c>
      <c r="E925" s="46">
        <v>155</v>
      </c>
      <c r="F925" s="3" t="s">
        <v>287</v>
      </c>
      <c r="G925" s="3" t="s">
        <v>287</v>
      </c>
    </row>
    <row r="926" spans="1:7" x14ac:dyDescent="0.35">
      <c r="A926" s="3" t="s">
        <v>2200</v>
      </c>
      <c r="B926" s="3" t="s">
        <v>2</v>
      </c>
      <c r="C926" s="3" t="s">
        <v>2719</v>
      </c>
      <c r="D926" s="3" t="s">
        <v>2588</v>
      </c>
      <c r="E926" s="46">
        <v>393</v>
      </c>
      <c r="F926" s="3" t="s">
        <v>287</v>
      </c>
      <c r="G926" s="3" t="s">
        <v>287</v>
      </c>
    </row>
    <row r="927" spans="1:7" x14ac:dyDescent="0.35">
      <c r="A927" s="3" t="s">
        <v>2200</v>
      </c>
      <c r="B927" s="3" t="s">
        <v>13</v>
      </c>
      <c r="C927" s="3" t="s">
        <v>2719</v>
      </c>
      <c r="D927" s="3" t="s">
        <v>2588</v>
      </c>
      <c r="E927" s="46">
        <v>17.5</v>
      </c>
      <c r="F927" s="3" t="s">
        <v>266</v>
      </c>
      <c r="G927" s="3" t="s">
        <v>287</v>
      </c>
    </row>
    <row r="928" spans="1:7" x14ac:dyDescent="0.35">
      <c r="A928" s="3" t="s">
        <v>2200</v>
      </c>
      <c r="B928" s="3" t="s">
        <v>157</v>
      </c>
      <c r="C928" s="3" t="s">
        <v>2719</v>
      </c>
      <c r="D928" s="3" t="s">
        <v>2588</v>
      </c>
      <c r="E928" s="46">
        <v>6</v>
      </c>
      <c r="F928" s="3" t="s">
        <v>287</v>
      </c>
      <c r="G928" s="3" t="s">
        <v>266</v>
      </c>
    </row>
    <row r="929" spans="1:7" x14ac:dyDescent="0.35">
      <c r="A929" s="3" t="s">
        <v>2201</v>
      </c>
      <c r="B929" s="3" t="s">
        <v>3</v>
      </c>
      <c r="C929" s="3" t="s">
        <v>2719</v>
      </c>
      <c r="D929" s="3" t="s">
        <v>2587</v>
      </c>
      <c r="E929" s="46">
        <v>1.1000000000000001</v>
      </c>
      <c r="F929" s="3" t="s">
        <v>287</v>
      </c>
      <c r="G929" s="3" t="s">
        <v>287</v>
      </c>
    </row>
    <row r="930" spans="1:7" x14ac:dyDescent="0.35">
      <c r="A930" s="3" t="s">
        <v>2201</v>
      </c>
      <c r="B930" s="3" t="s">
        <v>5</v>
      </c>
      <c r="C930" s="3" t="s">
        <v>2719</v>
      </c>
      <c r="D930" s="3" t="s">
        <v>2741</v>
      </c>
      <c r="E930" s="46">
        <v>179</v>
      </c>
      <c r="F930" s="3" t="s">
        <v>287</v>
      </c>
      <c r="G930" s="3" t="s">
        <v>287</v>
      </c>
    </row>
    <row r="931" spans="1:7" x14ac:dyDescent="0.35">
      <c r="A931" s="3" t="s">
        <v>2201</v>
      </c>
      <c r="B931" s="3" t="s">
        <v>2</v>
      </c>
      <c r="C931" s="3" t="s">
        <v>2719</v>
      </c>
      <c r="D931" s="3" t="s">
        <v>2588</v>
      </c>
      <c r="E931" s="46">
        <v>34.1</v>
      </c>
      <c r="F931" s="3" t="s">
        <v>287</v>
      </c>
      <c r="G931" s="3" t="s">
        <v>287</v>
      </c>
    </row>
    <row r="932" spans="1:7" x14ac:dyDescent="0.35">
      <c r="A932" s="3" t="s">
        <v>2201</v>
      </c>
      <c r="B932" s="3" t="s">
        <v>13</v>
      </c>
      <c r="C932" s="3" t="s">
        <v>2719</v>
      </c>
      <c r="D932" s="3" t="s">
        <v>2588</v>
      </c>
      <c r="E932" s="46">
        <v>18.3</v>
      </c>
      <c r="F932" s="3" t="s">
        <v>266</v>
      </c>
      <c r="G932" s="3" t="s">
        <v>287</v>
      </c>
    </row>
    <row r="933" spans="1:7" x14ac:dyDescent="0.35">
      <c r="A933" s="3" t="s">
        <v>2201</v>
      </c>
      <c r="B933" s="3" t="s">
        <v>157</v>
      </c>
      <c r="C933" s="3" t="s">
        <v>2719</v>
      </c>
      <c r="D933" s="3" t="s">
        <v>2588</v>
      </c>
      <c r="E933" s="46">
        <v>1</v>
      </c>
      <c r="F933" s="3" t="s">
        <v>287</v>
      </c>
      <c r="G933" s="3" t="s">
        <v>266</v>
      </c>
    </row>
    <row r="934" spans="1:7" x14ac:dyDescent="0.35">
      <c r="A934" s="3" t="s">
        <v>2202</v>
      </c>
      <c r="B934" s="3" t="s">
        <v>3</v>
      </c>
      <c r="C934" s="3" t="s">
        <v>2719</v>
      </c>
      <c r="D934" s="3" t="s">
        <v>2587</v>
      </c>
      <c r="E934" s="46">
        <v>1.7</v>
      </c>
      <c r="F934" s="3" t="s">
        <v>287</v>
      </c>
      <c r="G934" s="3" t="s">
        <v>287</v>
      </c>
    </row>
    <row r="935" spans="1:7" x14ac:dyDescent="0.35">
      <c r="A935" s="3" t="s">
        <v>2202</v>
      </c>
      <c r="B935" s="3" t="s">
        <v>5</v>
      </c>
      <c r="C935" s="3" t="s">
        <v>2719</v>
      </c>
      <c r="D935" s="3" t="s">
        <v>2741</v>
      </c>
      <c r="E935" s="46">
        <v>180</v>
      </c>
      <c r="F935" s="3" t="s">
        <v>287</v>
      </c>
      <c r="G935" s="3" t="s">
        <v>287</v>
      </c>
    </row>
    <row r="936" spans="1:7" x14ac:dyDescent="0.35">
      <c r="A936" s="3" t="s">
        <v>2202</v>
      </c>
      <c r="B936" s="3" t="s">
        <v>2</v>
      </c>
      <c r="C936" s="3" t="s">
        <v>2719</v>
      </c>
      <c r="D936" s="3" t="s">
        <v>2588</v>
      </c>
      <c r="E936" s="46">
        <v>76.099999999999994</v>
      </c>
      <c r="F936" s="3" t="s">
        <v>287</v>
      </c>
      <c r="G936" s="3" t="s">
        <v>287</v>
      </c>
    </row>
    <row r="937" spans="1:7" x14ac:dyDescent="0.35">
      <c r="A937" s="3" t="s">
        <v>2202</v>
      </c>
      <c r="B937" s="3" t="s">
        <v>13</v>
      </c>
      <c r="C937" s="3" t="s">
        <v>2719</v>
      </c>
      <c r="D937" s="3" t="s">
        <v>2588</v>
      </c>
      <c r="E937" s="46">
        <v>28.4</v>
      </c>
      <c r="F937" s="3" t="s">
        <v>266</v>
      </c>
      <c r="G937" s="3" t="s">
        <v>287</v>
      </c>
    </row>
    <row r="938" spans="1:7" x14ac:dyDescent="0.35">
      <c r="A938" s="3" t="s">
        <v>2202</v>
      </c>
      <c r="B938" s="3" t="s">
        <v>157</v>
      </c>
      <c r="C938" s="3" t="s">
        <v>2719</v>
      </c>
      <c r="D938" s="3" t="s">
        <v>2588</v>
      </c>
      <c r="E938" s="46">
        <v>1.7</v>
      </c>
      <c r="F938" s="3" t="s">
        <v>287</v>
      </c>
      <c r="G938" s="3" t="s">
        <v>266</v>
      </c>
    </row>
    <row r="939" spans="1:7" x14ac:dyDescent="0.35">
      <c r="A939" s="3" t="s">
        <v>2203</v>
      </c>
      <c r="B939" s="3" t="s">
        <v>3</v>
      </c>
      <c r="C939" s="3" t="s">
        <v>2719</v>
      </c>
      <c r="D939" s="3" t="s">
        <v>2587</v>
      </c>
      <c r="E939" s="46">
        <v>0.9</v>
      </c>
      <c r="F939" s="3" t="s">
        <v>287</v>
      </c>
      <c r="G939" s="3" t="s">
        <v>287</v>
      </c>
    </row>
    <row r="940" spans="1:7" x14ac:dyDescent="0.35">
      <c r="A940" s="3" t="s">
        <v>2203</v>
      </c>
      <c r="B940" s="3" t="s">
        <v>5</v>
      </c>
      <c r="C940" s="3" t="s">
        <v>2719</v>
      </c>
      <c r="D940" s="3" t="s">
        <v>2741</v>
      </c>
      <c r="E940" s="46">
        <v>254</v>
      </c>
      <c r="F940" s="3" t="s">
        <v>287</v>
      </c>
      <c r="G940" s="3" t="s">
        <v>287</v>
      </c>
    </row>
    <row r="941" spans="1:7" x14ac:dyDescent="0.35">
      <c r="A941" s="3" t="s">
        <v>2203</v>
      </c>
      <c r="B941" s="3" t="s">
        <v>2</v>
      </c>
      <c r="C941" s="3" t="s">
        <v>2719</v>
      </c>
      <c r="D941" s="3" t="s">
        <v>2588</v>
      </c>
      <c r="E941" s="46">
        <v>83.5</v>
      </c>
      <c r="F941" s="3" t="s">
        <v>287</v>
      </c>
      <c r="G941" s="3" t="s">
        <v>287</v>
      </c>
    </row>
    <row r="942" spans="1:7" x14ac:dyDescent="0.35">
      <c r="A942" s="3" t="s">
        <v>2203</v>
      </c>
      <c r="B942" s="3" t="s">
        <v>13</v>
      </c>
      <c r="C942" s="3" t="s">
        <v>2719</v>
      </c>
      <c r="D942" s="3" t="s">
        <v>2588</v>
      </c>
      <c r="E942" s="46">
        <v>27.5</v>
      </c>
      <c r="F942" s="3" t="s">
        <v>266</v>
      </c>
      <c r="G942" s="3" t="s">
        <v>287</v>
      </c>
    </row>
    <row r="943" spans="1:7" x14ac:dyDescent="0.35">
      <c r="A943" s="3" t="s">
        <v>2203</v>
      </c>
      <c r="B943" s="3" t="s">
        <v>157</v>
      </c>
      <c r="C943" s="3" t="s">
        <v>2719</v>
      </c>
      <c r="D943" s="3" t="s">
        <v>2588</v>
      </c>
      <c r="E943" s="46">
        <v>1.8</v>
      </c>
      <c r="F943" s="3" t="s">
        <v>287</v>
      </c>
      <c r="G943" s="3" t="s">
        <v>266</v>
      </c>
    </row>
    <row r="944" spans="1:7" x14ac:dyDescent="0.35">
      <c r="A944" s="3" t="s">
        <v>2224</v>
      </c>
      <c r="B944" s="3" t="s">
        <v>18</v>
      </c>
      <c r="C944" s="3" t="s">
        <v>8</v>
      </c>
      <c r="D944" s="3" t="s">
        <v>2587</v>
      </c>
      <c r="E944" s="46">
        <v>0.9</v>
      </c>
      <c r="F944" s="3" t="s">
        <v>287</v>
      </c>
      <c r="G944" s="3" t="s">
        <v>287</v>
      </c>
    </row>
    <row r="945" spans="1:7" x14ac:dyDescent="0.35">
      <c r="A945" s="3" t="s">
        <v>2224</v>
      </c>
      <c r="B945" s="3" t="s">
        <v>24</v>
      </c>
      <c r="C945" s="3" t="s">
        <v>8</v>
      </c>
      <c r="D945" s="3" t="s">
        <v>2741</v>
      </c>
      <c r="E945" s="46">
        <v>0.14000000000000001</v>
      </c>
      <c r="F945" s="3" t="s">
        <v>287</v>
      </c>
      <c r="G945" s="3" t="s">
        <v>287</v>
      </c>
    </row>
    <row r="946" spans="1:7" x14ac:dyDescent="0.35">
      <c r="A946" s="3" t="s">
        <v>2224</v>
      </c>
      <c r="B946" s="3" t="s">
        <v>9</v>
      </c>
      <c r="C946" s="3" t="s">
        <v>8</v>
      </c>
      <c r="D946" s="3" t="s">
        <v>2588</v>
      </c>
      <c r="E946" s="46">
        <v>3.51</v>
      </c>
      <c r="F946" s="3" t="s">
        <v>287</v>
      </c>
      <c r="G946" s="3" t="s">
        <v>287</v>
      </c>
    </row>
    <row r="947" spans="1:7" x14ac:dyDescent="0.35">
      <c r="A947" s="3" t="s">
        <v>2224</v>
      </c>
      <c r="B947" s="3" t="s">
        <v>1</v>
      </c>
      <c r="C947" s="3" t="s">
        <v>8</v>
      </c>
      <c r="D947" s="3" t="s">
        <v>2588</v>
      </c>
      <c r="E947" s="46">
        <v>0.08</v>
      </c>
      <c r="F947" s="3" t="s">
        <v>266</v>
      </c>
      <c r="G947" s="3" t="s">
        <v>287</v>
      </c>
    </row>
    <row r="948" spans="1:7" x14ac:dyDescent="0.35">
      <c r="A948" s="3" t="s">
        <v>2224</v>
      </c>
      <c r="B948" s="3" t="s">
        <v>10</v>
      </c>
      <c r="C948" s="3" t="s">
        <v>8</v>
      </c>
      <c r="D948" s="3" t="s">
        <v>2588</v>
      </c>
      <c r="E948" s="46">
        <v>0.05</v>
      </c>
      <c r="F948" s="3" t="s">
        <v>287</v>
      </c>
      <c r="G948" s="3" t="s">
        <v>266</v>
      </c>
    </row>
    <row r="949" spans="1:7" x14ac:dyDescent="0.35">
      <c r="A949" s="3" t="s">
        <v>2225</v>
      </c>
      <c r="B949" s="3" t="s">
        <v>18</v>
      </c>
      <c r="C949" s="3" t="s">
        <v>8</v>
      </c>
      <c r="D949" s="3" t="s">
        <v>2587</v>
      </c>
      <c r="E949" s="46">
        <v>0.9</v>
      </c>
      <c r="F949" s="3" t="s">
        <v>287</v>
      </c>
      <c r="G949" s="3" t="s">
        <v>287</v>
      </c>
    </row>
    <row r="950" spans="1:7" x14ac:dyDescent="0.35">
      <c r="A950" s="3" t="s">
        <v>2225</v>
      </c>
      <c r="B950" s="3" t="s">
        <v>24</v>
      </c>
      <c r="C950" s="3" t="s">
        <v>8</v>
      </c>
      <c r="D950" s="3" t="s">
        <v>2741</v>
      </c>
      <c r="E950" s="46">
        <v>0.14000000000000001</v>
      </c>
      <c r="F950" s="3" t="s">
        <v>287</v>
      </c>
      <c r="G950" s="3" t="s">
        <v>287</v>
      </c>
    </row>
    <row r="951" spans="1:7" x14ac:dyDescent="0.35">
      <c r="A951" s="3" t="s">
        <v>2225</v>
      </c>
      <c r="B951" s="3" t="s">
        <v>9</v>
      </c>
      <c r="C951" s="3" t="s">
        <v>8</v>
      </c>
      <c r="D951" s="3" t="s">
        <v>2588</v>
      </c>
      <c r="E951" s="46">
        <v>3.51</v>
      </c>
      <c r="F951" s="3" t="s">
        <v>287</v>
      </c>
      <c r="G951" s="3" t="s">
        <v>287</v>
      </c>
    </row>
    <row r="952" spans="1:7" x14ac:dyDescent="0.35">
      <c r="A952" s="3" t="s">
        <v>2225</v>
      </c>
      <c r="B952" s="3" t="s">
        <v>1</v>
      </c>
      <c r="C952" s="3" t="s">
        <v>8</v>
      </c>
      <c r="D952" s="3" t="s">
        <v>2588</v>
      </c>
      <c r="E952" s="46">
        <v>0.08</v>
      </c>
      <c r="F952" s="3" t="s">
        <v>266</v>
      </c>
      <c r="G952" s="3" t="s">
        <v>287</v>
      </c>
    </row>
    <row r="953" spans="1:7" x14ac:dyDescent="0.35">
      <c r="A953" s="3" t="s">
        <v>2225</v>
      </c>
      <c r="B953" s="3" t="s">
        <v>10</v>
      </c>
      <c r="C953" s="3" t="s">
        <v>8</v>
      </c>
      <c r="D953" s="3" t="s">
        <v>2588</v>
      </c>
      <c r="E953" s="46">
        <v>0.05</v>
      </c>
      <c r="F953" s="3" t="s">
        <v>287</v>
      </c>
      <c r="G953" s="3" t="s">
        <v>266</v>
      </c>
    </row>
    <row r="954" spans="1:7" x14ac:dyDescent="0.35">
      <c r="A954" s="3" t="s">
        <v>2226</v>
      </c>
      <c r="B954" s="3" t="s">
        <v>18</v>
      </c>
      <c r="C954" s="3" t="s">
        <v>8</v>
      </c>
      <c r="D954" s="3" t="s">
        <v>2587</v>
      </c>
      <c r="E954" s="46">
        <v>6.81</v>
      </c>
      <c r="F954" s="3" t="s">
        <v>287</v>
      </c>
      <c r="G954" s="3" t="s">
        <v>287</v>
      </c>
    </row>
    <row r="955" spans="1:7" x14ac:dyDescent="0.35">
      <c r="A955" s="3" t="s">
        <v>2226</v>
      </c>
      <c r="B955" s="3" t="s">
        <v>24</v>
      </c>
      <c r="C955" s="3" t="s">
        <v>8</v>
      </c>
      <c r="D955" s="3" t="s">
        <v>2741</v>
      </c>
      <c r="E955" s="46">
        <v>0.21</v>
      </c>
      <c r="F955" s="3" t="s">
        <v>287</v>
      </c>
      <c r="G955" s="3" t="s">
        <v>287</v>
      </c>
    </row>
    <row r="956" spans="1:7" x14ac:dyDescent="0.35">
      <c r="A956" s="3" t="s">
        <v>2226</v>
      </c>
      <c r="B956" s="3" t="s">
        <v>9</v>
      </c>
      <c r="C956" s="3" t="s">
        <v>8</v>
      </c>
      <c r="D956" s="3" t="s">
        <v>2588</v>
      </c>
      <c r="E956" s="46">
        <v>49.51</v>
      </c>
      <c r="F956" s="3" t="s">
        <v>287</v>
      </c>
      <c r="G956" s="3" t="s">
        <v>287</v>
      </c>
    </row>
    <row r="957" spans="1:7" x14ac:dyDescent="0.35">
      <c r="A957" s="3" t="s">
        <v>2226</v>
      </c>
      <c r="B957" s="3" t="s">
        <v>10</v>
      </c>
      <c r="C957" s="3" t="s">
        <v>8</v>
      </c>
      <c r="D957" s="3" t="s">
        <v>2588</v>
      </c>
      <c r="E957" s="46">
        <v>0.1</v>
      </c>
      <c r="F957" s="3" t="s">
        <v>287</v>
      </c>
      <c r="G957" s="3" t="s">
        <v>266</v>
      </c>
    </row>
    <row r="958" spans="1:7" x14ac:dyDescent="0.35">
      <c r="A958" s="3" t="s">
        <v>2226</v>
      </c>
      <c r="B958" s="3" t="s">
        <v>1</v>
      </c>
      <c r="C958" s="3" t="s">
        <v>8</v>
      </c>
      <c r="D958" s="3" t="s">
        <v>2588</v>
      </c>
      <c r="E958" s="46">
        <v>0.08</v>
      </c>
      <c r="F958" s="3" t="s">
        <v>266</v>
      </c>
      <c r="G958" s="3" t="s">
        <v>287</v>
      </c>
    </row>
    <row r="959" spans="1:7" x14ac:dyDescent="0.35">
      <c r="A959" s="3" t="s">
        <v>2227</v>
      </c>
      <c r="B959" s="3" t="s">
        <v>18</v>
      </c>
      <c r="C959" s="3" t="s">
        <v>8</v>
      </c>
      <c r="D959" s="3" t="s">
        <v>2587</v>
      </c>
      <c r="E959" s="46">
        <v>6.81</v>
      </c>
      <c r="F959" s="3" t="s">
        <v>287</v>
      </c>
      <c r="G959" s="3" t="s">
        <v>287</v>
      </c>
    </row>
    <row r="960" spans="1:7" x14ac:dyDescent="0.35">
      <c r="A960" s="3" t="s">
        <v>2227</v>
      </c>
      <c r="B960" s="3" t="s">
        <v>24</v>
      </c>
      <c r="C960" s="3" t="s">
        <v>8</v>
      </c>
      <c r="D960" s="3" t="s">
        <v>2741</v>
      </c>
      <c r="E960" s="46">
        <v>0.21</v>
      </c>
      <c r="F960" s="3" t="s">
        <v>287</v>
      </c>
      <c r="G960" s="3" t="s">
        <v>287</v>
      </c>
    </row>
    <row r="961" spans="1:7" x14ac:dyDescent="0.35">
      <c r="A961" s="3" t="s">
        <v>2227</v>
      </c>
      <c r="B961" s="3" t="s">
        <v>9</v>
      </c>
      <c r="C961" s="3" t="s">
        <v>8</v>
      </c>
      <c r="D961" s="3" t="s">
        <v>2588</v>
      </c>
      <c r="E961" s="46">
        <v>49.51</v>
      </c>
      <c r="F961" s="3" t="s">
        <v>287</v>
      </c>
      <c r="G961" s="3" t="s">
        <v>287</v>
      </c>
    </row>
    <row r="962" spans="1:7" x14ac:dyDescent="0.35">
      <c r="A962" s="3" t="s">
        <v>2227</v>
      </c>
      <c r="B962" s="3" t="s">
        <v>1</v>
      </c>
      <c r="C962" s="3" t="s">
        <v>8</v>
      </c>
      <c r="D962" s="3" t="s">
        <v>2588</v>
      </c>
      <c r="E962" s="46">
        <v>0.81</v>
      </c>
      <c r="F962" s="3" t="s">
        <v>266</v>
      </c>
      <c r="G962" s="3" t="s">
        <v>287</v>
      </c>
    </row>
    <row r="963" spans="1:7" x14ac:dyDescent="0.35">
      <c r="A963" s="3" t="s">
        <v>2227</v>
      </c>
      <c r="B963" s="3" t="s">
        <v>10</v>
      </c>
      <c r="C963" s="3" t="s">
        <v>8</v>
      </c>
      <c r="D963" s="3" t="s">
        <v>2588</v>
      </c>
      <c r="E963" s="46">
        <v>0.1</v>
      </c>
      <c r="F963" s="3" t="s">
        <v>287</v>
      </c>
      <c r="G963" s="3" t="s">
        <v>266</v>
      </c>
    </row>
    <row r="964" spans="1:7" x14ac:dyDescent="0.35">
      <c r="A964" s="3" t="s">
        <v>2228</v>
      </c>
      <c r="B964" s="3" t="s">
        <v>18</v>
      </c>
      <c r="C964" s="3" t="s">
        <v>8</v>
      </c>
      <c r="D964" s="3" t="s">
        <v>2587</v>
      </c>
      <c r="E964" s="46">
        <v>2.25</v>
      </c>
      <c r="F964" s="3" t="s">
        <v>287</v>
      </c>
      <c r="G964" s="3" t="s">
        <v>287</v>
      </c>
    </row>
    <row r="965" spans="1:7" x14ac:dyDescent="0.35">
      <c r="A965" s="3" t="s">
        <v>2228</v>
      </c>
      <c r="B965" s="3" t="s">
        <v>24</v>
      </c>
      <c r="C965" s="3" t="s">
        <v>8</v>
      </c>
      <c r="D965" s="3" t="s">
        <v>2741</v>
      </c>
      <c r="E965" s="46">
        <v>0.35</v>
      </c>
      <c r="F965" s="3" t="s">
        <v>287</v>
      </c>
      <c r="G965" s="3" t="s">
        <v>287</v>
      </c>
    </row>
    <row r="966" spans="1:7" x14ac:dyDescent="0.35">
      <c r="A966" s="3" t="s">
        <v>2228</v>
      </c>
      <c r="B966" s="3" t="s">
        <v>9</v>
      </c>
      <c r="C966" s="3" t="s">
        <v>8</v>
      </c>
      <c r="D966" s="3" t="s">
        <v>2588</v>
      </c>
      <c r="E966" s="46">
        <v>29.91</v>
      </c>
      <c r="F966" s="3" t="s">
        <v>287</v>
      </c>
      <c r="G966" s="3" t="s">
        <v>287</v>
      </c>
    </row>
    <row r="967" spans="1:7" x14ac:dyDescent="0.35">
      <c r="A967" s="3" t="s">
        <v>2228</v>
      </c>
      <c r="B967" s="3" t="s">
        <v>1</v>
      </c>
      <c r="C967" s="3" t="s">
        <v>8</v>
      </c>
      <c r="D967" s="3" t="s">
        <v>2588</v>
      </c>
      <c r="E967" s="46">
        <v>0.1</v>
      </c>
      <c r="F967" s="3" t="s">
        <v>266</v>
      </c>
      <c r="G967" s="3" t="s">
        <v>287</v>
      </c>
    </row>
    <row r="968" spans="1:7" x14ac:dyDescent="0.35">
      <c r="A968" s="3" t="s">
        <v>2228</v>
      </c>
      <c r="B968" s="3" t="s">
        <v>10</v>
      </c>
      <c r="C968" s="3" t="s">
        <v>8</v>
      </c>
      <c r="D968" s="3" t="s">
        <v>2588</v>
      </c>
      <c r="E968" s="46">
        <v>0.1</v>
      </c>
      <c r="F968" s="3" t="s">
        <v>287</v>
      </c>
      <c r="G968" s="3" t="s">
        <v>266</v>
      </c>
    </row>
    <row r="969" spans="1:7" x14ac:dyDescent="0.35">
      <c r="A969" s="3" t="s">
        <v>2229</v>
      </c>
      <c r="B969" s="3" t="s">
        <v>18</v>
      </c>
      <c r="C969" s="3" t="s">
        <v>8</v>
      </c>
      <c r="D969" s="3" t="s">
        <v>2587</v>
      </c>
      <c r="E969" s="46">
        <v>2.25</v>
      </c>
      <c r="F969" s="3" t="s">
        <v>287</v>
      </c>
      <c r="G969" s="3" t="s">
        <v>287</v>
      </c>
    </row>
    <row r="970" spans="1:7" x14ac:dyDescent="0.35">
      <c r="A970" s="3" t="s">
        <v>2229</v>
      </c>
      <c r="B970" s="3" t="s">
        <v>24</v>
      </c>
      <c r="C970" s="3" t="s">
        <v>8</v>
      </c>
      <c r="D970" s="3" t="s">
        <v>2741</v>
      </c>
      <c r="E970" s="46">
        <v>0.35</v>
      </c>
      <c r="F970" s="3" t="s">
        <v>287</v>
      </c>
      <c r="G970" s="3" t="s">
        <v>287</v>
      </c>
    </row>
    <row r="971" spans="1:7" x14ac:dyDescent="0.35">
      <c r="A971" s="3" t="s">
        <v>2229</v>
      </c>
      <c r="B971" s="3" t="s">
        <v>9</v>
      </c>
      <c r="C971" s="3" t="s">
        <v>8</v>
      </c>
      <c r="D971" s="3" t="s">
        <v>2588</v>
      </c>
      <c r="E971" s="46">
        <v>29.91</v>
      </c>
      <c r="F971" s="3" t="s">
        <v>287</v>
      </c>
      <c r="G971" s="3" t="s">
        <v>287</v>
      </c>
    </row>
    <row r="972" spans="1:7" x14ac:dyDescent="0.35">
      <c r="A972" s="3" t="s">
        <v>2229</v>
      </c>
      <c r="B972" s="3" t="s">
        <v>10</v>
      </c>
      <c r="C972" s="3" t="s">
        <v>8</v>
      </c>
      <c r="D972" s="3" t="s">
        <v>2588</v>
      </c>
      <c r="E972" s="46">
        <v>0.1</v>
      </c>
      <c r="F972" s="3" t="s">
        <v>287</v>
      </c>
      <c r="G972" s="3" t="s">
        <v>266</v>
      </c>
    </row>
    <row r="973" spans="1:7" x14ac:dyDescent="0.35">
      <c r="A973" s="3" t="s">
        <v>2229</v>
      </c>
      <c r="B973" s="3" t="s">
        <v>1</v>
      </c>
      <c r="C973" s="3" t="s">
        <v>8</v>
      </c>
      <c r="D973" s="3" t="s">
        <v>2588</v>
      </c>
      <c r="E973" s="46">
        <v>0.1</v>
      </c>
      <c r="F973" s="3" t="s">
        <v>266</v>
      </c>
      <c r="G973" s="3" t="s">
        <v>287</v>
      </c>
    </row>
    <row r="974" spans="1:7" x14ac:dyDescent="0.35">
      <c r="A974" s="3" t="s">
        <v>2230</v>
      </c>
      <c r="B974" s="3" t="s">
        <v>18</v>
      </c>
      <c r="C974" s="3" t="s">
        <v>8</v>
      </c>
      <c r="D974" s="3" t="s">
        <v>2587</v>
      </c>
      <c r="E974" s="46">
        <v>9.93</v>
      </c>
      <c r="F974" s="3" t="s">
        <v>287</v>
      </c>
      <c r="G974" s="3" t="s">
        <v>287</v>
      </c>
    </row>
    <row r="975" spans="1:7" x14ac:dyDescent="0.35">
      <c r="A975" s="3" t="s">
        <v>2230</v>
      </c>
      <c r="B975" s="3" t="s">
        <v>24</v>
      </c>
      <c r="C975" s="3" t="s">
        <v>8</v>
      </c>
      <c r="D975" s="3" t="s">
        <v>2741</v>
      </c>
      <c r="E975" s="46">
        <v>0.04</v>
      </c>
      <c r="F975" s="3" t="s">
        <v>287</v>
      </c>
      <c r="G975" s="3" t="s">
        <v>287</v>
      </c>
    </row>
    <row r="976" spans="1:7" x14ac:dyDescent="0.35">
      <c r="A976" s="3" t="s">
        <v>2230</v>
      </c>
      <c r="B976" s="3" t="s">
        <v>9</v>
      </c>
      <c r="C976" s="3" t="s">
        <v>8</v>
      </c>
      <c r="D976" s="3" t="s">
        <v>2588</v>
      </c>
      <c r="E976" s="46">
        <v>77.08</v>
      </c>
      <c r="F976" s="3" t="s">
        <v>287</v>
      </c>
      <c r="G976" s="3" t="s">
        <v>287</v>
      </c>
    </row>
    <row r="977" spans="1:7" x14ac:dyDescent="0.35">
      <c r="A977" s="3" t="s">
        <v>2230</v>
      </c>
      <c r="B977" s="3" t="s">
        <v>1</v>
      </c>
      <c r="C977" s="3" t="s">
        <v>8</v>
      </c>
      <c r="D977" s="3" t="s">
        <v>2588</v>
      </c>
      <c r="E977" s="46">
        <v>1.1299999999999999</v>
      </c>
      <c r="F977" s="3" t="s">
        <v>266</v>
      </c>
      <c r="G977" s="3" t="s">
        <v>287</v>
      </c>
    </row>
    <row r="978" spans="1:7" x14ac:dyDescent="0.35">
      <c r="A978" s="3" t="s">
        <v>2230</v>
      </c>
      <c r="B978" s="3" t="s">
        <v>10</v>
      </c>
      <c r="C978" s="3" t="s">
        <v>17</v>
      </c>
      <c r="D978" s="3" t="s">
        <v>2588</v>
      </c>
      <c r="E978" s="46">
        <v>0.24</v>
      </c>
      <c r="F978" s="3" t="s">
        <v>287</v>
      </c>
      <c r="G978" s="3" t="s">
        <v>266</v>
      </c>
    </row>
    <row r="979" spans="1:7" x14ac:dyDescent="0.35">
      <c r="A979" s="3" t="s">
        <v>2231</v>
      </c>
      <c r="B979" s="3" t="s">
        <v>18</v>
      </c>
      <c r="C979" s="3" t="s">
        <v>8</v>
      </c>
      <c r="D979" s="3" t="s">
        <v>2587</v>
      </c>
      <c r="E979" s="46">
        <v>9.93</v>
      </c>
      <c r="F979" s="3" t="s">
        <v>287</v>
      </c>
      <c r="G979" s="3" t="s">
        <v>287</v>
      </c>
    </row>
    <row r="980" spans="1:7" x14ac:dyDescent="0.35">
      <c r="A980" s="3" t="s">
        <v>2231</v>
      </c>
      <c r="B980" s="3" t="s">
        <v>24</v>
      </c>
      <c r="C980" s="3" t="s">
        <v>8</v>
      </c>
      <c r="D980" s="3" t="s">
        <v>2741</v>
      </c>
      <c r="E980" s="46">
        <v>0.04</v>
      </c>
      <c r="F980" s="3" t="s">
        <v>287</v>
      </c>
      <c r="G980" s="3" t="s">
        <v>287</v>
      </c>
    </row>
    <row r="981" spans="1:7" x14ac:dyDescent="0.35">
      <c r="A981" s="3" t="s">
        <v>2231</v>
      </c>
      <c r="B981" s="3" t="s">
        <v>9</v>
      </c>
      <c r="C981" s="3" t="s">
        <v>8</v>
      </c>
      <c r="D981" s="3" t="s">
        <v>2588</v>
      </c>
      <c r="E981" s="46">
        <v>77.08</v>
      </c>
      <c r="F981" s="3" t="s">
        <v>287</v>
      </c>
      <c r="G981" s="3" t="s">
        <v>287</v>
      </c>
    </row>
    <row r="982" spans="1:7" x14ac:dyDescent="0.35">
      <c r="A982" s="3" t="s">
        <v>2231</v>
      </c>
      <c r="B982" s="3" t="s">
        <v>1</v>
      </c>
      <c r="C982" s="3" t="s">
        <v>8</v>
      </c>
      <c r="D982" s="3" t="s">
        <v>2588</v>
      </c>
      <c r="E982" s="46">
        <v>1.1299999999999999</v>
      </c>
      <c r="F982" s="3" t="s">
        <v>266</v>
      </c>
      <c r="G982" s="3" t="s">
        <v>287</v>
      </c>
    </row>
    <row r="983" spans="1:7" x14ac:dyDescent="0.35">
      <c r="A983" s="3" t="s">
        <v>2231</v>
      </c>
      <c r="B983" s="3" t="s">
        <v>10</v>
      </c>
      <c r="C983" s="3" t="s">
        <v>8</v>
      </c>
      <c r="D983" s="3" t="s">
        <v>2588</v>
      </c>
      <c r="E983" s="46">
        <v>0.24</v>
      </c>
      <c r="F983" s="3" t="s">
        <v>287</v>
      </c>
      <c r="G983" s="3" t="s">
        <v>266</v>
      </c>
    </row>
    <row r="984" spans="1:7" x14ac:dyDescent="0.35">
      <c r="A984" s="3" t="s">
        <v>2233</v>
      </c>
      <c r="B984" s="3" t="s">
        <v>5</v>
      </c>
      <c r="C984" s="3" t="s">
        <v>4</v>
      </c>
      <c r="D984" s="3" t="s">
        <v>2741</v>
      </c>
      <c r="E984" s="46">
        <v>23.3</v>
      </c>
      <c r="F984" s="3" t="s">
        <v>287</v>
      </c>
      <c r="G984" s="3" t="s">
        <v>287</v>
      </c>
    </row>
    <row r="985" spans="1:7" x14ac:dyDescent="0.35">
      <c r="A985" s="3" t="s">
        <v>2233</v>
      </c>
      <c r="B985" s="3" t="s">
        <v>20</v>
      </c>
      <c r="C985" s="3" t="s">
        <v>49</v>
      </c>
      <c r="D985" s="3" t="s">
        <v>2741</v>
      </c>
      <c r="E985" s="46">
        <v>5.3</v>
      </c>
      <c r="F985" s="3" t="s">
        <v>287</v>
      </c>
      <c r="G985" s="3" t="s">
        <v>287</v>
      </c>
    </row>
    <row r="986" spans="1:7" x14ac:dyDescent="0.35">
      <c r="A986" s="3" t="s">
        <v>2233</v>
      </c>
      <c r="B986" s="3" t="s">
        <v>20</v>
      </c>
      <c r="C986" s="3" t="s">
        <v>39</v>
      </c>
      <c r="D986" s="3" t="s">
        <v>2741</v>
      </c>
      <c r="E986" s="46">
        <v>0.6</v>
      </c>
      <c r="F986" s="3" t="s">
        <v>287</v>
      </c>
      <c r="G986" s="3" t="s">
        <v>287</v>
      </c>
    </row>
    <row r="987" spans="1:7" x14ac:dyDescent="0.35">
      <c r="A987" s="3" t="s">
        <v>2233</v>
      </c>
      <c r="B987" s="3" t="s">
        <v>50</v>
      </c>
      <c r="C987" s="3" t="s">
        <v>4</v>
      </c>
      <c r="D987" s="3" t="s">
        <v>2741</v>
      </c>
      <c r="E987" s="46">
        <v>0.5</v>
      </c>
      <c r="F987" s="3" t="s">
        <v>287</v>
      </c>
      <c r="G987" s="3" t="s">
        <v>287</v>
      </c>
    </row>
    <row r="988" spans="1:7" x14ac:dyDescent="0.35">
      <c r="A988" s="3" t="s">
        <v>2233</v>
      </c>
      <c r="B988" s="3" t="s">
        <v>9</v>
      </c>
      <c r="C988" s="3" t="s">
        <v>4</v>
      </c>
      <c r="D988" s="3" t="s">
        <v>2588</v>
      </c>
      <c r="E988" s="46">
        <v>3.9</v>
      </c>
      <c r="F988" s="3" t="s">
        <v>287</v>
      </c>
      <c r="G988" s="3" t="s">
        <v>287</v>
      </c>
    </row>
    <row r="989" spans="1:7" x14ac:dyDescent="0.35">
      <c r="A989" s="3" t="s">
        <v>2233</v>
      </c>
      <c r="B989" s="3" t="s">
        <v>10</v>
      </c>
      <c r="C989" s="3" t="s">
        <v>4</v>
      </c>
      <c r="D989" s="3" t="s">
        <v>2588</v>
      </c>
      <c r="E989" s="46">
        <v>3.6</v>
      </c>
      <c r="F989" s="3" t="s">
        <v>287</v>
      </c>
      <c r="G989" s="3" t="s">
        <v>266</v>
      </c>
    </row>
    <row r="990" spans="1:7" x14ac:dyDescent="0.35">
      <c r="A990" s="3" t="s">
        <v>2233</v>
      </c>
      <c r="B990" s="3" t="s">
        <v>13</v>
      </c>
      <c r="C990" s="3" t="s">
        <v>4</v>
      </c>
      <c r="D990" s="3" t="s">
        <v>2588</v>
      </c>
      <c r="E990" s="46">
        <v>1.3</v>
      </c>
      <c r="F990" s="3" t="s">
        <v>266</v>
      </c>
      <c r="G990" s="3" t="s">
        <v>287</v>
      </c>
    </row>
    <row r="991" spans="1:7" x14ac:dyDescent="0.35">
      <c r="A991" s="3" t="s">
        <v>2234</v>
      </c>
      <c r="B991" s="3" t="s">
        <v>5</v>
      </c>
      <c r="C991" s="3" t="s">
        <v>4</v>
      </c>
      <c r="D991" s="3" t="s">
        <v>2741</v>
      </c>
      <c r="E991" s="46">
        <v>38.1</v>
      </c>
      <c r="F991" s="3" t="s">
        <v>287</v>
      </c>
      <c r="G991" s="3" t="s">
        <v>287</v>
      </c>
    </row>
    <row r="992" spans="1:7" x14ac:dyDescent="0.35">
      <c r="A992" s="3" t="s">
        <v>2234</v>
      </c>
      <c r="B992" s="3" t="s">
        <v>20</v>
      </c>
      <c r="C992" s="3" t="s">
        <v>49</v>
      </c>
      <c r="D992" s="3" t="s">
        <v>2741</v>
      </c>
      <c r="E992" s="46">
        <v>5.3</v>
      </c>
      <c r="F992" s="3" t="s">
        <v>287</v>
      </c>
      <c r="G992" s="3" t="s">
        <v>287</v>
      </c>
    </row>
    <row r="993" spans="1:7" x14ac:dyDescent="0.35">
      <c r="A993" s="3" t="s">
        <v>2234</v>
      </c>
      <c r="B993" s="3" t="s">
        <v>20</v>
      </c>
      <c r="C993" s="3" t="s">
        <v>39</v>
      </c>
      <c r="D993" s="3" t="s">
        <v>2741</v>
      </c>
      <c r="E993" s="46">
        <v>0.6</v>
      </c>
      <c r="F993" s="3" t="s">
        <v>287</v>
      </c>
      <c r="G993" s="3" t="s">
        <v>287</v>
      </c>
    </row>
    <row r="994" spans="1:7" x14ac:dyDescent="0.35">
      <c r="A994" s="3" t="s">
        <v>2234</v>
      </c>
      <c r="B994" s="3" t="s">
        <v>50</v>
      </c>
      <c r="C994" s="3" t="s">
        <v>17</v>
      </c>
      <c r="D994" s="3" t="s">
        <v>2741</v>
      </c>
      <c r="E994" s="46">
        <v>0.5</v>
      </c>
      <c r="F994" s="3" t="s">
        <v>287</v>
      </c>
      <c r="G994" s="3" t="s">
        <v>287</v>
      </c>
    </row>
    <row r="995" spans="1:7" x14ac:dyDescent="0.35">
      <c r="A995" s="3" t="s">
        <v>2234</v>
      </c>
      <c r="B995" s="3" t="s">
        <v>10</v>
      </c>
      <c r="C995" s="3" t="s">
        <v>17</v>
      </c>
      <c r="D995" s="3" t="s">
        <v>2588</v>
      </c>
      <c r="E995" s="46">
        <v>6.5</v>
      </c>
      <c r="F995" s="3" t="s">
        <v>287</v>
      </c>
      <c r="G995" s="3" t="s">
        <v>266</v>
      </c>
    </row>
    <row r="996" spans="1:7" x14ac:dyDescent="0.35">
      <c r="A996" s="3" t="s">
        <v>2234</v>
      </c>
      <c r="B996" s="3" t="s">
        <v>9</v>
      </c>
      <c r="C996" s="3" t="s">
        <v>4</v>
      </c>
      <c r="D996" s="3" t="s">
        <v>2588</v>
      </c>
      <c r="E996" s="46">
        <v>4.7</v>
      </c>
      <c r="F996" s="3" t="s">
        <v>287</v>
      </c>
      <c r="G996" s="3" t="s">
        <v>287</v>
      </c>
    </row>
    <row r="997" spans="1:7" x14ac:dyDescent="0.35">
      <c r="A997" s="3" t="s">
        <v>2234</v>
      </c>
      <c r="B997" s="3" t="s">
        <v>13</v>
      </c>
      <c r="C997" s="3" t="s">
        <v>4</v>
      </c>
      <c r="D997" s="3" t="s">
        <v>2588</v>
      </c>
      <c r="E997" s="46">
        <v>1.3</v>
      </c>
      <c r="F997" s="3" t="s">
        <v>266</v>
      </c>
      <c r="G997" s="3" t="s">
        <v>287</v>
      </c>
    </row>
    <row r="998" spans="1:7" x14ac:dyDescent="0.35">
      <c r="A998" s="3" t="s">
        <v>2235</v>
      </c>
      <c r="B998" s="3" t="s">
        <v>5</v>
      </c>
      <c r="C998" s="3" t="s">
        <v>4</v>
      </c>
      <c r="D998" s="3" t="s">
        <v>2741</v>
      </c>
      <c r="E998" s="46">
        <v>5.7</v>
      </c>
      <c r="F998" s="3" t="s">
        <v>287</v>
      </c>
      <c r="G998" s="3" t="s">
        <v>287</v>
      </c>
    </row>
    <row r="999" spans="1:7" x14ac:dyDescent="0.35">
      <c r="A999" s="3" t="s">
        <v>2235</v>
      </c>
      <c r="B999" s="3" t="s">
        <v>20</v>
      </c>
      <c r="C999" s="3" t="s">
        <v>49</v>
      </c>
      <c r="D999" s="3" t="s">
        <v>2741</v>
      </c>
      <c r="E999" s="46">
        <v>5.4</v>
      </c>
      <c r="F999" s="3" t="s">
        <v>287</v>
      </c>
      <c r="G999" s="3" t="s">
        <v>287</v>
      </c>
    </row>
    <row r="1000" spans="1:7" x14ac:dyDescent="0.35">
      <c r="A1000" s="3" t="s">
        <v>2235</v>
      </c>
      <c r="B1000" s="3" t="s">
        <v>20</v>
      </c>
      <c r="C1000" s="3" t="s">
        <v>39</v>
      </c>
      <c r="D1000" s="3" t="s">
        <v>2741</v>
      </c>
      <c r="E1000" s="46">
        <v>0.4</v>
      </c>
      <c r="F1000" s="3" t="s">
        <v>287</v>
      </c>
      <c r="G1000" s="3" t="s">
        <v>287</v>
      </c>
    </row>
    <row r="1001" spans="1:7" x14ac:dyDescent="0.35">
      <c r="A1001" s="3" t="s">
        <v>2235</v>
      </c>
      <c r="B1001" s="3" t="s">
        <v>50</v>
      </c>
      <c r="C1001" s="3" t="s">
        <v>4</v>
      </c>
      <c r="D1001" s="3" t="s">
        <v>2741</v>
      </c>
      <c r="E1001" s="46">
        <v>0.4</v>
      </c>
      <c r="F1001" s="3" t="s">
        <v>287</v>
      </c>
      <c r="G1001" s="3" t="s">
        <v>287</v>
      </c>
    </row>
    <row r="1002" spans="1:7" x14ac:dyDescent="0.35">
      <c r="A1002" s="3" t="s">
        <v>2235</v>
      </c>
      <c r="B1002" s="3" t="s">
        <v>13</v>
      </c>
      <c r="C1002" s="3" t="s">
        <v>4</v>
      </c>
      <c r="D1002" s="3" t="s">
        <v>2588</v>
      </c>
      <c r="E1002" s="46">
        <v>1.2</v>
      </c>
      <c r="F1002" s="3" t="s">
        <v>266</v>
      </c>
      <c r="G1002" s="3" t="s">
        <v>287</v>
      </c>
    </row>
    <row r="1003" spans="1:7" x14ac:dyDescent="0.35">
      <c r="A1003" s="3" t="s">
        <v>2235</v>
      </c>
      <c r="B1003" s="3" t="s">
        <v>10</v>
      </c>
      <c r="C1003" s="3" t="s">
        <v>4</v>
      </c>
      <c r="D1003" s="3" t="s">
        <v>2588</v>
      </c>
      <c r="E1003" s="46">
        <v>0.3</v>
      </c>
      <c r="F1003" s="3" t="s">
        <v>287</v>
      </c>
      <c r="G1003" s="3" t="s">
        <v>266</v>
      </c>
    </row>
    <row r="1004" spans="1:7" x14ac:dyDescent="0.35">
      <c r="A1004" s="3" t="s">
        <v>2235</v>
      </c>
      <c r="B1004" s="3" t="s">
        <v>9</v>
      </c>
      <c r="C1004" s="3" t="s">
        <v>4</v>
      </c>
      <c r="D1004" s="3" t="s">
        <v>2588</v>
      </c>
      <c r="E1004" s="46">
        <v>0.1</v>
      </c>
      <c r="F1004" s="3" t="s">
        <v>287</v>
      </c>
      <c r="G1004" s="3" t="s">
        <v>287</v>
      </c>
    </row>
    <row r="1005" spans="1:7" x14ac:dyDescent="0.35">
      <c r="A1005" s="3" t="s">
        <v>2236</v>
      </c>
      <c r="B1005" s="3" t="s">
        <v>5</v>
      </c>
      <c r="C1005" s="3" t="s">
        <v>4</v>
      </c>
      <c r="D1005" s="3" t="s">
        <v>2741</v>
      </c>
      <c r="E1005" s="46">
        <v>9.1</v>
      </c>
      <c r="F1005" s="3" t="s">
        <v>287</v>
      </c>
      <c r="G1005" s="3" t="s">
        <v>287</v>
      </c>
    </row>
    <row r="1006" spans="1:7" x14ac:dyDescent="0.35">
      <c r="A1006" s="3" t="s">
        <v>2236</v>
      </c>
      <c r="B1006" s="3" t="s">
        <v>20</v>
      </c>
      <c r="C1006" s="3" t="s">
        <v>49</v>
      </c>
      <c r="D1006" s="3" t="s">
        <v>2741</v>
      </c>
      <c r="E1006" s="46">
        <v>5.4</v>
      </c>
      <c r="F1006" s="3" t="s">
        <v>287</v>
      </c>
      <c r="G1006" s="3" t="s">
        <v>287</v>
      </c>
    </row>
    <row r="1007" spans="1:7" x14ac:dyDescent="0.35">
      <c r="A1007" s="3" t="s">
        <v>2236</v>
      </c>
      <c r="B1007" s="3" t="s">
        <v>20</v>
      </c>
      <c r="C1007" s="3" t="s">
        <v>39</v>
      </c>
      <c r="D1007" s="3" t="s">
        <v>2741</v>
      </c>
      <c r="E1007" s="46">
        <v>0.4</v>
      </c>
      <c r="F1007" s="3" t="s">
        <v>287</v>
      </c>
      <c r="G1007" s="3" t="s">
        <v>287</v>
      </c>
    </row>
    <row r="1008" spans="1:7" x14ac:dyDescent="0.35">
      <c r="A1008" s="3" t="s">
        <v>2236</v>
      </c>
      <c r="B1008" s="3" t="s">
        <v>50</v>
      </c>
      <c r="C1008" s="3" t="s">
        <v>4</v>
      </c>
      <c r="D1008" s="3" t="s">
        <v>2741</v>
      </c>
      <c r="E1008" s="46">
        <v>0.4</v>
      </c>
      <c r="F1008" s="3" t="s">
        <v>287</v>
      </c>
      <c r="G1008" s="3" t="s">
        <v>287</v>
      </c>
    </row>
    <row r="1009" spans="1:7" x14ac:dyDescent="0.35">
      <c r="A1009" s="3" t="s">
        <v>2236</v>
      </c>
      <c r="B1009" s="3" t="s">
        <v>13</v>
      </c>
      <c r="C1009" s="3" t="s">
        <v>4</v>
      </c>
      <c r="D1009" s="3" t="s">
        <v>2588</v>
      </c>
      <c r="E1009" s="46">
        <v>3.5</v>
      </c>
      <c r="F1009" s="3" t="s">
        <v>266</v>
      </c>
      <c r="G1009" s="3" t="s">
        <v>287</v>
      </c>
    </row>
    <row r="1010" spans="1:7" x14ac:dyDescent="0.35">
      <c r="A1010" s="3" t="s">
        <v>2236</v>
      </c>
      <c r="B1010" s="3" t="s">
        <v>10</v>
      </c>
      <c r="C1010" s="3" t="s">
        <v>4</v>
      </c>
      <c r="D1010" s="3" t="s">
        <v>2588</v>
      </c>
      <c r="E1010" s="46">
        <v>0.4</v>
      </c>
      <c r="F1010" s="3" t="s">
        <v>287</v>
      </c>
      <c r="G1010" s="3" t="s">
        <v>266</v>
      </c>
    </row>
    <row r="1011" spans="1:7" x14ac:dyDescent="0.35">
      <c r="A1011" s="3" t="s">
        <v>2236</v>
      </c>
      <c r="B1011" s="3" t="s">
        <v>9</v>
      </c>
      <c r="C1011" s="3" t="s">
        <v>4</v>
      </c>
      <c r="D1011" s="3" t="s">
        <v>2588</v>
      </c>
      <c r="E1011" s="46">
        <v>0.1</v>
      </c>
      <c r="F1011" s="3" t="s">
        <v>287</v>
      </c>
      <c r="G1011" s="3" t="s">
        <v>287</v>
      </c>
    </row>
    <row r="1012" spans="1:7" x14ac:dyDescent="0.35">
      <c r="A1012" s="3" t="s">
        <v>2239</v>
      </c>
      <c r="B1012" s="3" t="s">
        <v>160</v>
      </c>
      <c r="C1012" s="3" t="s">
        <v>2719</v>
      </c>
      <c r="D1012" s="3" t="s">
        <v>2587</v>
      </c>
      <c r="E1012" s="46">
        <v>12.31</v>
      </c>
      <c r="F1012" s="3" t="s">
        <v>287</v>
      </c>
      <c r="G1012" s="3" t="s">
        <v>287</v>
      </c>
    </row>
    <row r="1013" spans="1:7" x14ac:dyDescent="0.35">
      <c r="A1013" s="3" t="s">
        <v>2239</v>
      </c>
      <c r="B1013" s="3" t="s">
        <v>159</v>
      </c>
      <c r="C1013" s="3" t="s">
        <v>2719</v>
      </c>
      <c r="D1013" s="3" t="s">
        <v>2741</v>
      </c>
      <c r="E1013" s="46">
        <v>14.01</v>
      </c>
      <c r="F1013" s="3" t="s">
        <v>287</v>
      </c>
      <c r="G1013" s="3" t="s">
        <v>287</v>
      </c>
    </row>
    <row r="1014" spans="1:7" x14ac:dyDescent="0.35">
      <c r="A1014" s="3" t="s">
        <v>2239</v>
      </c>
      <c r="B1014" s="3" t="s">
        <v>161</v>
      </c>
      <c r="C1014" s="3" t="s">
        <v>2719</v>
      </c>
      <c r="D1014" s="3" t="s">
        <v>2741</v>
      </c>
      <c r="E1014" s="46">
        <v>3.76</v>
      </c>
      <c r="F1014" s="3" t="s">
        <v>287</v>
      </c>
      <c r="G1014" s="3" t="s">
        <v>287</v>
      </c>
    </row>
    <row r="1015" spans="1:7" x14ac:dyDescent="0.35">
      <c r="A1015" s="3" t="s">
        <v>2239</v>
      </c>
      <c r="B1015" s="3" t="s">
        <v>162</v>
      </c>
      <c r="C1015" s="3" t="s">
        <v>2719</v>
      </c>
      <c r="D1015" s="3" t="s">
        <v>2588</v>
      </c>
      <c r="E1015" s="46">
        <v>1.18</v>
      </c>
      <c r="F1015" s="3" t="s">
        <v>266</v>
      </c>
      <c r="G1015" s="3" t="s">
        <v>287</v>
      </c>
    </row>
    <row r="1016" spans="1:7" x14ac:dyDescent="0.35">
      <c r="A1016" s="3" t="s">
        <v>2240</v>
      </c>
      <c r="B1016" s="3" t="s">
        <v>18</v>
      </c>
      <c r="C1016" s="3" t="s">
        <v>4</v>
      </c>
      <c r="D1016" s="3" t="s">
        <v>2587</v>
      </c>
      <c r="E1016" s="46">
        <v>29.42</v>
      </c>
      <c r="F1016" s="3" t="s">
        <v>287</v>
      </c>
      <c r="G1016" s="3" t="s">
        <v>287</v>
      </c>
    </row>
    <row r="1017" spans="1:7" x14ac:dyDescent="0.35">
      <c r="A1017" s="3" t="s">
        <v>2240</v>
      </c>
      <c r="B1017" s="3" t="s">
        <v>20</v>
      </c>
      <c r="C1017" s="3" t="s">
        <v>49</v>
      </c>
      <c r="D1017" s="3" t="s">
        <v>2741</v>
      </c>
      <c r="E1017" s="46">
        <v>0.04</v>
      </c>
      <c r="F1017" s="3" t="s">
        <v>287</v>
      </c>
      <c r="G1017" s="3" t="s">
        <v>287</v>
      </c>
    </row>
    <row r="1018" spans="1:7" x14ac:dyDescent="0.35">
      <c r="A1018" s="3" t="s">
        <v>2240</v>
      </c>
      <c r="B1018" s="3" t="s">
        <v>13</v>
      </c>
      <c r="C1018" s="3" t="s">
        <v>4</v>
      </c>
      <c r="D1018" s="3" t="s">
        <v>2588</v>
      </c>
      <c r="E1018" s="46">
        <v>0.6</v>
      </c>
      <c r="F1018" s="3" t="s">
        <v>266</v>
      </c>
      <c r="G1018" s="3" t="s">
        <v>287</v>
      </c>
    </row>
    <row r="1019" spans="1:7" x14ac:dyDescent="0.35">
      <c r="A1019" s="3" t="s">
        <v>2240</v>
      </c>
      <c r="B1019" s="3" t="s">
        <v>14</v>
      </c>
      <c r="C1019" s="3" t="s">
        <v>4</v>
      </c>
      <c r="D1019" s="3" t="s">
        <v>2588</v>
      </c>
      <c r="E1019" s="46">
        <v>7.0000000000000007E-2</v>
      </c>
      <c r="F1019" s="3" t="s">
        <v>287</v>
      </c>
      <c r="G1019" s="3" t="s">
        <v>266</v>
      </c>
    </row>
    <row r="1020" spans="1:7" x14ac:dyDescent="0.35">
      <c r="A1020" s="3" t="s">
        <v>2241</v>
      </c>
      <c r="B1020" s="3" t="s">
        <v>160</v>
      </c>
      <c r="C1020" s="3" t="s">
        <v>2719</v>
      </c>
      <c r="D1020" s="3" t="s">
        <v>2587</v>
      </c>
      <c r="E1020" s="46">
        <v>42.22</v>
      </c>
      <c r="F1020" s="3" t="s">
        <v>287</v>
      </c>
      <c r="G1020" s="3" t="s">
        <v>287</v>
      </c>
    </row>
    <row r="1021" spans="1:7" x14ac:dyDescent="0.35">
      <c r="A1021" s="3" t="s">
        <v>2241</v>
      </c>
      <c r="B1021" s="3" t="s">
        <v>159</v>
      </c>
      <c r="C1021" s="3" t="s">
        <v>2719</v>
      </c>
      <c r="D1021" s="3" t="s">
        <v>2741</v>
      </c>
      <c r="E1021" s="46">
        <v>31.55</v>
      </c>
      <c r="F1021" s="3" t="s">
        <v>287</v>
      </c>
      <c r="G1021" s="3" t="s">
        <v>287</v>
      </c>
    </row>
    <row r="1022" spans="1:7" x14ac:dyDescent="0.35">
      <c r="A1022" s="3" t="s">
        <v>2241</v>
      </c>
      <c r="B1022" s="3" t="s">
        <v>161</v>
      </c>
      <c r="C1022" s="3" t="s">
        <v>2719</v>
      </c>
      <c r="D1022" s="3" t="s">
        <v>2741</v>
      </c>
      <c r="E1022" s="46">
        <v>12.26</v>
      </c>
      <c r="F1022" s="3" t="s">
        <v>287</v>
      </c>
      <c r="G1022" s="3" t="s">
        <v>287</v>
      </c>
    </row>
    <row r="1023" spans="1:7" x14ac:dyDescent="0.35">
      <c r="A1023" s="3" t="s">
        <v>2241</v>
      </c>
      <c r="B1023" s="3" t="s">
        <v>162</v>
      </c>
      <c r="C1023" s="3" t="s">
        <v>2719</v>
      </c>
      <c r="D1023" s="3" t="s">
        <v>2588</v>
      </c>
      <c r="E1023" s="46">
        <v>7.28</v>
      </c>
      <c r="F1023" s="3" t="s">
        <v>266</v>
      </c>
      <c r="G1023" s="3" t="s">
        <v>287</v>
      </c>
    </row>
    <row r="1024" spans="1:7" x14ac:dyDescent="0.35">
      <c r="A1024" s="3" t="s">
        <v>2242</v>
      </c>
      <c r="B1024" s="3" t="s">
        <v>160</v>
      </c>
      <c r="C1024" s="3" t="s">
        <v>2719</v>
      </c>
      <c r="D1024" s="3" t="s">
        <v>2587</v>
      </c>
      <c r="E1024" s="46">
        <v>31.77</v>
      </c>
      <c r="F1024" s="3" t="s">
        <v>287</v>
      </c>
      <c r="G1024" s="3" t="s">
        <v>287</v>
      </c>
    </row>
    <row r="1025" spans="1:7" x14ac:dyDescent="0.35">
      <c r="A1025" s="3" t="s">
        <v>2242</v>
      </c>
      <c r="B1025" s="3" t="s">
        <v>161</v>
      </c>
      <c r="C1025" s="3" t="s">
        <v>2719</v>
      </c>
      <c r="D1025" s="3" t="s">
        <v>2741</v>
      </c>
      <c r="E1025" s="46">
        <v>6.46</v>
      </c>
      <c r="F1025" s="3" t="s">
        <v>287</v>
      </c>
      <c r="G1025" s="3" t="s">
        <v>287</v>
      </c>
    </row>
    <row r="1026" spans="1:7" x14ac:dyDescent="0.35">
      <c r="A1026" s="3" t="s">
        <v>2242</v>
      </c>
      <c r="B1026" s="3" t="s">
        <v>159</v>
      </c>
      <c r="C1026" s="3" t="s">
        <v>2719</v>
      </c>
      <c r="D1026" s="3" t="s">
        <v>2741</v>
      </c>
      <c r="E1026" s="46">
        <v>1.07</v>
      </c>
      <c r="F1026" s="3" t="s">
        <v>287</v>
      </c>
      <c r="G1026" s="3" t="s">
        <v>287</v>
      </c>
    </row>
    <row r="1027" spans="1:7" x14ac:dyDescent="0.35">
      <c r="A1027" s="3" t="s">
        <v>2242</v>
      </c>
      <c r="B1027" s="3" t="s">
        <v>162</v>
      </c>
      <c r="C1027" s="3" t="s">
        <v>2719</v>
      </c>
      <c r="D1027" s="3" t="s">
        <v>2588</v>
      </c>
      <c r="E1027" s="46">
        <v>4.78</v>
      </c>
      <c r="F1027" s="3" t="s">
        <v>266</v>
      </c>
      <c r="G1027" s="3" t="s">
        <v>287</v>
      </c>
    </row>
    <row r="1028" spans="1:7" x14ac:dyDescent="0.35">
      <c r="A1028" s="3" t="s">
        <v>2243</v>
      </c>
      <c r="B1028" s="3" t="s">
        <v>18</v>
      </c>
      <c r="C1028" s="3" t="s">
        <v>4</v>
      </c>
      <c r="D1028" s="3" t="s">
        <v>2587</v>
      </c>
      <c r="E1028" s="46">
        <v>32.729999999999997</v>
      </c>
      <c r="F1028" s="3" t="s">
        <v>287</v>
      </c>
      <c r="G1028" s="3" t="s">
        <v>287</v>
      </c>
    </row>
    <row r="1029" spans="1:7" x14ac:dyDescent="0.35">
      <c r="A1029" s="3" t="s">
        <v>2243</v>
      </c>
      <c r="B1029" s="3" t="s">
        <v>20</v>
      </c>
      <c r="C1029" s="3" t="s">
        <v>49</v>
      </c>
      <c r="D1029" s="3" t="s">
        <v>2741</v>
      </c>
      <c r="E1029" s="46">
        <v>0.03</v>
      </c>
      <c r="F1029" s="3" t="s">
        <v>287</v>
      </c>
      <c r="G1029" s="3" t="s">
        <v>287</v>
      </c>
    </row>
    <row r="1030" spans="1:7" x14ac:dyDescent="0.35">
      <c r="A1030" s="3" t="s">
        <v>2243</v>
      </c>
      <c r="B1030" s="3" t="s">
        <v>14</v>
      </c>
      <c r="C1030" s="3" t="s">
        <v>4</v>
      </c>
      <c r="D1030" s="3" t="s">
        <v>2588</v>
      </c>
      <c r="E1030" s="46">
        <v>7.0000000000000007E-2</v>
      </c>
      <c r="F1030" s="3" t="s">
        <v>287</v>
      </c>
      <c r="G1030" s="3" t="s">
        <v>266</v>
      </c>
    </row>
    <row r="1031" spans="1:7" x14ac:dyDescent="0.35">
      <c r="A1031" s="3" t="s">
        <v>2243</v>
      </c>
      <c r="B1031" s="3" t="s">
        <v>13</v>
      </c>
      <c r="C1031" s="3" t="s">
        <v>4</v>
      </c>
      <c r="D1031" s="3" t="s">
        <v>2588</v>
      </c>
      <c r="E1031" s="46">
        <v>7.0000000000000007E-2</v>
      </c>
      <c r="F1031" s="3" t="s">
        <v>266</v>
      </c>
      <c r="G1031" s="3" t="s">
        <v>287</v>
      </c>
    </row>
    <row r="1032" spans="1:7" x14ac:dyDescent="0.35">
      <c r="A1032" s="3" t="s">
        <v>2244</v>
      </c>
      <c r="B1032" s="3" t="s">
        <v>18</v>
      </c>
      <c r="C1032" s="3" t="s">
        <v>4</v>
      </c>
      <c r="D1032" s="3" t="s">
        <v>2587</v>
      </c>
      <c r="E1032" s="46">
        <v>61.34</v>
      </c>
      <c r="F1032" s="3" t="s">
        <v>287</v>
      </c>
      <c r="G1032" s="3" t="s">
        <v>287</v>
      </c>
    </row>
    <row r="1033" spans="1:7" x14ac:dyDescent="0.35">
      <c r="A1033" s="3" t="s">
        <v>2244</v>
      </c>
      <c r="B1033" s="3" t="s">
        <v>20</v>
      </c>
      <c r="C1033" s="3" t="s">
        <v>49</v>
      </c>
      <c r="D1033" s="3" t="s">
        <v>2741</v>
      </c>
      <c r="E1033" s="46">
        <v>0.03</v>
      </c>
      <c r="F1033" s="3" t="s">
        <v>287</v>
      </c>
      <c r="G1033" s="3" t="s">
        <v>287</v>
      </c>
    </row>
    <row r="1034" spans="1:7" x14ac:dyDescent="0.35">
      <c r="A1034" s="3" t="s">
        <v>2244</v>
      </c>
      <c r="B1034" s="3" t="s">
        <v>13</v>
      </c>
      <c r="C1034" s="3" t="s">
        <v>4</v>
      </c>
      <c r="D1034" s="3" t="s">
        <v>2588</v>
      </c>
      <c r="E1034" s="46">
        <v>1.25</v>
      </c>
      <c r="F1034" s="3" t="s">
        <v>266</v>
      </c>
      <c r="G1034" s="3" t="s">
        <v>287</v>
      </c>
    </row>
    <row r="1035" spans="1:7" x14ac:dyDescent="0.35">
      <c r="A1035" s="3" t="s">
        <v>2244</v>
      </c>
      <c r="B1035" s="3" t="s">
        <v>14</v>
      </c>
      <c r="C1035" s="3" t="s">
        <v>4</v>
      </c>
      <c r="D1035" s="3" t="s">
        <v>2588</v>
      </c>
      <c r="E1035" s="46">
        <v>7.0000000000000007E-2</v>
      </c>
      <c r="F1035" s="3" t="s">
        <v>287</v>
      </c>
      <c r="G1035" s="3" t="s">
        <v>266</v>
      </c>
    </row>
    <row r="1036" spans="1:7" x14ac:dyDescent="0.35">
      <c r="A1036" s="3" t="s">
        <v>2245</v>
      </c>
      <c r="B1036" s="3" t="s">
        <v>18</v>
      </c>
      <c r="C1036" s="3" t="s">
        <v>4</v>
      </c>
      <c r="D1036" s="3" t="s">
        <v>2587</v>
      </c>
      <c r="E1036" s="46">
        <v>56.43</v>
      </c>
      <c r="F1036" s="3" t="s">
        <v>287</v>
      </c>
      <c r="G1036" s="3" t="s">
        <v>287</v>
      </c>
    </row>
    <row r="1037" spans="1:7" x14ac:dyDescent="0.35">
      <c r="A1037" s="3" t="s">
        <v>2245</v>
      </c>
      <c r="B1037" s="3" t="s">
        <v>20</v>
      </c>
      <c r="C1037" s="3" t="s">
        <v>49</v>
      </c>
      <c r="D1037" s="3" t="s">
        <v>2741</v>
      </c>
      <c r="E1037" s="46">
        <v>0.01</v>
      </c>
      <c r="F1037" s="3" t="s">
        <v>287</v>
      </c>
      <c r="G1037" s="3" t="s">
        <v>287</v>
      </c>
    </row>
    <row r="1038" spans="1:7" x14ac:dyDescent="0.35">
      <c r="A1038" s="3" t="s">
        <v>2245</v>
      </c>
      <c r="B1038" s="3" t="s">
        <v>13</v>
      </c>
      <c r="C1038" s="3" t="s">
        <v>4</v>
      </c>
      <c r="D1038" s="3" t="s">
        <v>2588</v>
      </c>
      <c r="E1038" s="46">
        <v>0.63</v>
      </c>
      <c r="F1038" s="3" t="s">
        <v>266</v>
      </c>
      <c r="G1038" s="3" t="s">
        <v>287</v>
      </c>
    </row>
    <row r="1039" spans="1:7" x14ac:dyDescent="0.35">
      <c r="A1039" s="3" t="s">
        <v>2245</v>
      </c>
      <c r="B1039" s="3" t="s">
        <v>14</v>
      </c>
      <c r="C1039" s="3" t="s">
        <v>4</v>
      </c>
      <c r="D1039" s="3" t="s">
        <v>2588</v>
      </c>
      <c r="E1039" s="46">
        <v>7.0000000000000007E-2</v>
      </c>
      <c r="F1039" s="3" t="s">
        <v>287</v>
      </c>
      <c r="G1039" s="3" t="s">
        <v>266</v>
      </c>
    </row>
    <row r="1040" spans="1:7" x14ac:dyDescent="0.35">
      <c r="A1040" s="3" t="s">
        <v>2247</v>
      </c>
      <c r="B1040" s="3" t="s">
        <v>163</v>
      </c>
      <c r="C1040" s="3" t="s">
        <v>2719</v>
      </c>
      <c r="D1040" s="3" t="s">
        <v>2587</v>
      </c>
      <c r="E1040" s="46">
        <v>12.1</v>
      </c>
      <c r="F1040" s="3" t="s">
        <v>287</v>
      </c>
      <c r="G1040" s="3" t="s">
        <v>287</v>
      </c>
    </row>
    <row r="1041" spans="1:7" x14ac:dyDescent="0.35">
      <c r="A1041" s="3" t="s">
        <v>2247</v>
      </c>
      <c r="B1041" s="3" t="s">
        <v>5</v>
      </c>
      <c r="C1041" s="3" t="s">
        <v>2719</v>
      </c>
      <c r="D1041" s="3" t="s">
        <v>2741</v>
      </c>
      <c r="E1041" s="46">
        <v>1.4</v>
      </c>
      <c r="F1041" s="3" t="s">
        <v>287</v>
      </c>
      <c r="G1041" s="3" t="s">
        <v>287</v>
      </c>
    </row>
    <row r="1042" spans="1:7" x14ac:dyDescent="0.35">
      <c r="A1042" s="3" t="s">
        <v>2247</v>
      </c>
      <c r="B1042" s="3" t="s">
        <v>165</v>
      </c>
      <c r="C1042" s="3" t="s">
        <v>2719</v>
      </c>
      <c r="D1042" s="3" t="s">
        <v>2588</v>
      </c>
      <c r="E1042" s="46">
        <v>0.5</v>
      </c>
      <c r="F1042" s="3" t="s">
        <v>287</v>
      </c>
      <c r="G1042" s="3" t="s">
        <v>287</v>
      </c>
    </row>
    <row r="1043" spans="1:7" x14ac:dyDescent="0.35">
      <c r="A1043" s="3" t="s">
        <v>2247</v>
      </c>
      <c r="B1043" s="3" t="s">
        <v>164</v>
      </c>
      <c r="C1043" s="3" t="s">
        <v>2719</v>
      </c>
      <c r="D1043" s="3" t="s">
        <v>2588</v>
      </c>
      <c r="E1043" s="46">
        <v>0.5</v>
      </c>
      <c r="F1043" s="3" t="s">
        <v>287</v>
      </c>
      <c r="G1043" s="3" t="s">
        <v>287</v>
      </c>
    </row>
    <row r="1044" spans="1:7" x14ac:dyDescent="0.35">
      <c r="A1044" s="3" t="s">
        <v>2247</v>
      </c>
      <c r="B1044" s="3" t="s">
        <v>30</v>
      </c>
      <c r="C1044" s="3" t="s">
        <v>2719</v>
      </c>
      <c r="D1044" s="3" t="s">
        <v>2588</v>
      </c>
      <c r="E1044" s="46">
        <v>0.2</v>
      </c>
      <c r="F1044" s="3" t="s">
        <v>287</v>
      </c>
      <c r="G1044" s="3" t="s">
        <v>266</v>
      </c>
    </row>
    <row r="1045" spans="1:7" x14ac:dyDescent="0.35">
      <c r="A1045" s="3" t="s">
        <v>2249</v>
      </c>
      <c r="B1045" s="3" t="s">
        <v>167</v>
      </c>
      <c r="C1045" s="3" t="s">
        <v>2719</v>
      </c>
      <c r="D1045" s="3" t="s">
        <v>2587</v>
      </c>
      <c r="E1045" s="46">
        <v>270</v>
      </c>
      <c r="F1045" s="3" t="s">
        <v>287</v>
      </c>
      <c r="G1045" s="3" t="s">
        <v>287</v>
      </c>
    </row>
    <row r="1046" spans="1:7" x14ac:dyDescent="0.35">
      <c r="A1046" s="3" t="s">
        <v>2249</v>
      </c>
      <c r="B1046" s="3" t="s">
        <v>169</v>
      </c>
      <c r="C1046" s="3" t="s">
        <v>2719</v>
      </c>
      <c r="D1046" s="3" t="s">
        <v>2741</v>
      </c>
      <c r="E1046" s="46">
        <v>13</v>
      </c>
      <c r="F1046" s="3" t="s">
        <v>287</v>
      </c>
      <c r="G1046" s="3" t="s">
        <v>287</v>
      </c>
    </row>
    <row r="1047" spans="1:7" x14ac:dyDescent="0.35">
      <c r="A1047" s="3" t="s">
        <v>2249</v>
      </c>
      <c r="B1047" s="3" t="s">
        <v>166</v>
      </c>
      <c r="C1047" s="3" t="s">
        <v>2719</v>
      </c>
      <c r="D1047" s="3" t="s">
        <v>2588</v>
      </c>
      <c r="E1047" s="46">
        <v>1993</v>
      </c>
      <c r="F1047" s="3" t="s">
        <v>287</v>
      </c>
      <c r="G1047" s="3" t="s">
        <v>287</v>
      </c>
    </row>
    <row r="1048" spans="1:7" x14ac:dyDescent="0.35">
      <c r="A1048" s="3" t="s">
        <v>2249</v>
      </c>
      <c r="B1048" s="3" t="s">
        <v>168</v>
      </c>
      <c r="C1048" s="3" t="s">
        <v>2719</v>
      </c>
      <c r="D1048" s="3" t="s">
        <v>2588</v>
      </c>
      <c r="E1048" s="46">
        <v>56</v>
      </c>
      <c r="F1048" s="3" t="s">
        <v>287</v>
      </c>
      <c r="G1048" s="3" t="s">
        <v>266</v>
      </c>
    </row>
    <row r="1049" spans="1:7" x14ac:dyDescent="0.35">
      <c r="A1049" s="3" t="s">
        <v>2249</v>
      </c>
      <c r="B1049" s="3" t="s">
        <v>170</v>
      </c>
      <c r="C1049" s="3" t="s">
        <v>2719</v>
      </c>
      <c r="D1049" s="3" t="s">
        <v>2588</v>
      </c>
      <c r="E1049" s="46">
        <v>11</v>
      </c>
      <c r="F1049" s="3" t="s">
        <v>266</v>
      </c>
      <c r="G1049" s="3" t="s">
        <v>287</v>
      </c>
    </row>
    <row r="1050" spans="1:7" x14ac:dyDescent="0.35">
      <c r="A1050" s="3" t="s">
        <v>2250</v>
      </c>
      <c r="B1050" s="3" t="s">
        <v>18</v>
      </c>
      <c r="C1050" s="3" t="s">
        <v>4</v>
      </c>
      <c r="D1050" s="3" t="s">
        <v>2587</v>
      </c>
      <c r="E1050" s="46">
        <v>270</v>
      </c>
      <c r="F1050" s="3" t="s">
        <v>287</v>
      </c>
      <c r="G1050" s="3" t="s">
        <v>287</v>
      </c>
    </row>
    <row r="1051" spans="1:7" x14ac:dyDescent="0.35">
      <c r="A1051" s="3" t="s">
        <v>2250</v>
      </c>
      <c r="B1051" s="3" t="s">
        <v>5</v>
      </c>
      <c r="C1051" s="3" t="s">
        <v>6</v>
      </c>
      <c r="D1051" s="3" t="s">
        <v>2741</v>
      </c>
      <c r="E1051" s="46">
        <v>13</v>
      </c>
      <c r="F1051" s="3" t="s">
        <v>287</v>
      </c>
      <c r="G1051" s="3" t="s">
        <v>287</v>
      </c>
    </row>
    <row r="1052" spans="1:7" x14ac:dyDescent="0.35">
      <c r="A1052" s="3" t="s">
        <v>2250</v>
      </c>
      <c r="B1052" s="3" t="s">
        <v>9</v>
      </c>
      <c r="C1052" s="3" t="s">
        <v>4</v>
      </c>
      <c r="D1052" s="3" t="s">
        <v>2588</v>
      </c>
      <c r="E1052" s="46">
        <v>1993</v>
      </c>
      <c r="F1052" s="3" t="s">
        <v>287</v>
      </c>
      <c r="G1052" s="3" t="s">
        <v>287</v>
      </c>
    </row>
    <row r="1053" spans="1:7" x14ac:dyDescent="0.35">
      <c r="A1053" s="3" t="s">
        <v>2250</v>
      </c>
      <c r="B1053" s="3" t="s">
        <v>14</v>
      </c>
      <c r="C1053" s="3" t="s">
        <v>4</v>
      </c>
      <c r="D1053" s="3" t="s">
        <v>2588</v>
      </c>
      <c r="E1053" s="46">
        <v>56</v>
      </c>
      <c r="F1053" s="3" t="s">
        <v>287</v>
      </c>
      <c r="G1053" s="3" t="s">
        <v>266</v>
      </c>
    </row>
    <row r="1054" spans="1:7" x14ac:dyDescent="0.35">
      <c r="A1054" s="3" t="s">
        <v>2250</v>
      </c>
      <c r="B1054" s="3" t="s">
        <v>1</v>
      </c>
      <c r="C1054" s="3" t="s">
        <v>4</v>
      </c>
      <c r="D1054" s="3" t="s">
        <v>2588</v>
      </c>
      <c r="E1054" s="46">
        <v>11</v>
      </c>
      <c r="F1054" s="3" t="s">
        <v>266</v>
      </c>
      <c r="G1054" s="3" t="s">
        <v>287</v>
      </c>
    </row>
    <row r="1055" spans="1:7" x14ac:dyDescent="0.35">
      <c r="A1055" s="3" t="s">
        <v>2254</v>
      </c>
      <c r="B1055" s="3" t="s">
        <v>172</v>
      </c>
      <c r="C1055" s="3" t="s">
        <v>2719</v>
      </c>
      <c r="D1055" s="3" t="s">
        <v>2587</v>
      </c>
      <c r="E1055" s="46">
        <v>0.02</v>
      </c>
      <c r="F1055" s="3" t="s">
        <v>266</v>
      </c>
      <c r="G1055" s="3" t="s">
        <v>287</v>
      </c>
    </row>
    <row r="1056" spans="1:7" x14ac:dyDescent="0.35">
      <c r="A1056" s="3" t="s">
        <v>2254</v>
      </c>
      <c r="B1056" s="3" t="s">
        <v>5</v>
      </c>
      <c r="C1056" s="3" t="s">
        <v>2719</v>
      </c>
      <c r="D1056" s="3" t="s">
        <v>2741</v>
      </c>
      <c r="E1056" s="46">
        <v>27.63</v>
      </c>
      <c r="F1056" s="3" t="s">
        <v>287</v>
      </c>
      <c r="G1056" s="3" t="s">
        <v>287</v>
      </c>
    </row>
    <row r="1057" spans="1:7" x14ac:dyDescent="0.35">
      <c r="A1057" s="3" t="s">
        <v>2254</v>
      </c>
      <c r="B1057" s="3" t="s">
        <v>37</v>
      </c>
      <c r="C1057" s="3" t="s">
        <v>2719</v>
      </c>
      <c r="D1057" s="3" t="s">
        <v>2588</v>
      </c>
      <c r="E1057" s="46">
        <v>1.28</v>
      </c>
      <c r="F1057" s="3" t="s">
        <v>287</v>
      </c>
      <c r="G1057" s="3" t="s">
        <v>287</v>
      </c>
    </row>
    <row r="1058" spans="1:7" x14ac:dyDescent="0.35">
      <c r="A1058" s="3" t="s">
        <v>2254</v>
      </c>
      <c r="B1058" s="3" t="s">
        <v>171</v>
      </c>
      <c r="C1058" s="3" t="s">
        <v>2719</v>
      </c>
      <c r="D1058" s="3" t="s">
        <v>2588</v>
      </c>
      <c r="E1058" s="46">
        <v>0.99</v>
      </c>
      <c r="F1058" s="3" t="s">
        <v>266</v>
      </c>
      <c r="G1058" s="3" t="s">
        <v>287</v>
      </c>
    </row>
    <row r="1059" spans="1:7" x14ac:dyDescent="0.35">
      <c r="A1059" s="3" t="s">
        <v>2255</v>
      </c>
      <c r="B1059" s="3" t="s">
        <v>173</v>
      </c>
      <c r="C1059" s="3" t="s">
        <v>2719</v>
      </c>
      <c r="D1059" s="3" t="s">
        <v>2587</v>
      </c>
      <c r="E1059" s="46">
        <v>87</v>
      </c>
      <c r="F1059" s="3" t="s">
        <v>287</v>
      </c>
      <c r="G1059" s="3" t="s">
        <v>287</v>
      </c>
    </row>
    <row r="1060" spans="1:7" x14ac:dyDescent="0.35">
      <c r="A1060" s="3" t="s">
        <v>2255</v>
      </c>
      <c r="B1060" s="3" t="s">
        <v>174</v>
      </c>
      <c r="C1060" s="3" t="s">
        <v>2719</v>
      </c>
      <c r="D1060" s="3" t="s">
        <v>2741</v>
      </c>
      <c r="E1060" s="46">
        <v>58</v>
      </c>
      <c r="F1060" s="3" t="s">
        <v>287</v>
      </c>
      <c r="G1060" s="3" t="s">
        <v>287</v>
      </c>
    </row>
    <row r="1061" spans="1:7" x14ac:dyDescent="0.35">
      <c r="A1061" s="3" t="s">
        <v>2256</v>
      </c>
      <c r="B1061" s="3" t="s">
        <v>176</v>
      </c>
      <c r="C1061" s="3" t="s">
        <v>2719</v>
      </c>
      <c r="D1061" s="3" t="s">
        <v>2587</v>
      </c>
      <c r="E1061" s="46">
        <v>892.4</v>
      </c>
      <c r="F1061" s="3" t="s">
        <v>287</v>
      </c>
      <c r="G1061" s="3" t="s">
        <v>287</v>
      </c>
    </row>
    <row r="1062" spans="1:7" x14ac:dyDescent="0.35">
      <c r="A1062" s="3" t="s">
        <v>2256</v>
      </c>
      <c r="B1062" s="3" t="s">
        <v>177</v>
      </c>
      <c r="C1062" s="3" t="s">
        <v>2719</v>
      </c>
      <c r="D1062" s="3" t="s">
        <v>2741</v>
      </c>
      <c r="E1062" s="46">
        <v>133.30000000000001</v>
      </c>
      <c r="F1062" s="3" t="s">
        <v>287</v>
      </c>
      <c r="G1062" s="3" t="s">
        <v>287</v>
      </c>
    </row>
    <row r="1063" spans="1:7" x14ac:dyDescent="0.35">
      <c r="A1063" s="3" t="s">
        <v>2256</v>
      </c>
      <c r="B1063" s="3" t="s">
        <v>175</v>
      </c>
      <c r="C1063" s="3" t="s">
        <v>2719</v>
      </c>
      <c r="D1063" s="3" t="s">
        <v>2588</v>
      </c>
      <c r="E1063" s="46">
        <v>1810.2</v>
      </c>
      <c r="F1063" s="3" t="s">
        <v>287</v>
      </c>
      <c r="G1063" s="3" t="s">
        <v>287</v>
      </c>
    </row>
    <row r="1064" spans="1:7" x14ac:dyDescent="0.35">
      <c r="A1064" s="3" t="s">
        <v>2256</v>
      </c>
      <c r="B1064" s="3" t="s">
        <v>41</v>
      </c>
      <c r="C1064" s="3" t="s">
        <v>2719</v>
      </c>
      <c r="D1064" s="3" t="s">
        <v>2588</v>
      </c>
      <c r="E1064" s="46">
        <v>286.5</v>
      </c>
      <c r="F1064" s="3" t="s">
        <v>287</v>
      </c>
      <c r="G1064" s="3" t="s">
        <v>266</v>
      </c>
    </row>
    <row r="1065" spans="1:7" x14ac:dyDescent="0.35">
      <c r="A1065" s="3" t="s">
        <v>2256</v>
      </c>
      <c r="B1065" s="3" t="s">
        <v>1</v>
      </c>
      <c r="C1065" s="3" t="s">
        <v>2719</v>
      </c>
      <c r="D1065" s="3" t="s">
        <v>2588</v>
      </c>
      <c r="E1065" s="46">
        <v>17.5</v>
      </c>
      <c r="F1065" s="3" t="s">
        <v>266</v>
      </c>
      <c r="G1065" s="3" t="s">
        <v>287</v>
      </c>
    </row>
    <row r="1066" spans="1:7" x14ac:dyDescent="0.35">
      <c r="A1066" s="3" t="s">
        <v>2257</v>
      </c>
      <c r="B1066" s="3" t="s">
        <v>18</v>
      </c>
      <c r="C1066" s="3" t="s">
        <v>4</v>
      </c>
      <c r="D1066" s="3" t="s">
        <v>2587</v>
      </c>
      <c r="E1066" s="46">
        <v>864.7</v>
      </c>
      <c r="F1066" s="3" t="s">
        <v>287</v>
      </c>
      <c r="G1066" s="3" t="s">
        <v>287</v>
      </c>
    </row>
    <row r="1067" spans="1:7" x14ac:dyDescent="0.35">
      <c r="A1067" s="3" t="s">
        <v>2257</v>
      </c>
      <c r="B1067" s="3" t="s">
        <v>5</v>
      </c>
      <c r="C1067" s="3" t="s">
        <v>6</v>
      </c>
      <c r="D1067" s="3" t="s">
        <v>2741</v>
      </c>
      <c r="E1067" s="46">
        <v>138.69999999999999</v>
      </c>
      <c r="F1067" s="3" t="s">
        <v>287</v>
      </c>
      <c r="G1067" s="3" t="s">
        <v>287</v>
      </c>
    </row>
    <row r="1068" spans="1:7" x14ac:dyDescent="0.35">
      <c r="A1068" s="3" t="s">
        <v>2257</v>
      </c>
      <c r="B1068" s="3" t="s">
        <v>26</v>
      </c>
      <c r="C1068" s="3" t="s">
        <v>4</v>
      </c>
      <c r="D1068" s="3" t="s">
        <v>2588</v>
      </c>
      <c r="E1068" s="46">
        <v>1170.5</v>
      </c>
      <c r="F1068" s="3" t="s">
        <v>287</v>
      </c>
      <c r="G1068" s="3" t="s">
        <v>287</v>
      </c>
    </row>
    <row r="1069" spans="1:7" x14ac:dyDescent="0.35">
      <c r="A1069" s="3" t="s">
        <v>2257</v>
      </c>
      <c r="B1069" s="3" t="s">
        <v>10</v>
      </c>
      <c r="C1069" s="3" t="s">
        <v>4</v>
      </c>
      <c r="D1069" s="3" t="s">
        <v>2588</v>
      </c>
      <c r="E1069" s="46">
        <v>211.6</v>
      </c>
      <c r="F1069" s="3" t="s">
        <v>287</v>
      </c>
      <c r="G1069" s="3" t="s">
        <v>266</v>
      </c>
    </row>
    <row r="1070" spans="1:7" x14ac:dyDescent="0.35">
      <c r="A1070" s="3" t="s">
        <v>2257</v>
      </c>
      <c r="B1070" s="3" t="s">
        <v>1</v>
      </c>
      <c r="C1070" s="3" t="s">
        <v>4</v>
      </c>
      <c r="D1070" s="3" t="s">
        <v>2588</v>
      </c>
      <c r="E1070" s="46">
        <v>17.8</v>
      </c>
      <c r="F1070" s="3" t="s">
        <v>266</v>
      </c>
      <c r="G1070" s="3" t="s">
        <v>287</v>
      </c>
    </row>
    <row r="1071" spans="1:7" x14ac:dyDescent="0.35">
      <c r="A1071" s="3" t="s">
        <v>2257</v>
      </c>
      <c r="B1071" s="3" t="s">
        <v>16</v>
      </c>
      <c r="C1071" s="3" t="s">
        <v>4</v>
      </c>
      <c r="D1071" s="3" t="s">
        <v>2588</v>
      </c>
      <c r="E1071" s="46">
        <v>-469.6</v>
      </c>
      <c r="F1071" s="3" t="s">
        <v>287</v>
      </c>
      <c r="G1071" s="3" t="s">
        <v>266</v>
      </c>
    </row>
    <row r="1072" spans="1:7" x14ac:dyDescent="0.35">
      <c r="A1072" s="3" t="s">
        <v>2258</v>
      </c>
      <c r="B1072" s="3" t="s">
        <v>18</v>
      </c>
      <c r="C1072" s="3" t="s">
        <v>4</v>
      </c>
      <c r="D1072" s="3" t="s">
        <v>2587</v>
      </c>
      <c r="E1072" s="46">
        <v>966.9</v>
      </c>
      <c r="F1072" s="3" t="s">
        <v>287</v>
      </c>
      <c r="G1072" s="3" t="s">
        <v>287</v>
      </c>
    </row>
    <row r="1073" spans="1:7" x14ac:dyDescent="0.35">
      <c r="A1073" s="3" t="s">
        <v>2258</v>
      </c>
      <c r="B1073" s="3" t="s">
        <v>5</v>
      </c>
      <c r="C1073" s="3" t="s">
        <v>6</v>
      </c>
      <c r="D1073" s="3" t="s">
        <v>2741</v>
      </c>
      <c r="E1073" s="46">
        <v>151.4</v>
      </c>
      <c r="F1073" s="3" t="s">
        <v>287</v>
      </c>
      <c r="G1073" s="3" t="s">
        <v>287</v>
      </c>
    </row>
    <row r="1074" spans="1:7" x14ac:dyDescent="0.35">
      <c r="A1074" s="3" t="s">
        <v>2258</v>
      </c>
      <c r="B1074" s="3" t="s">
        <v>26</v>
      </c>
      <c r="C1074" s="3" t="s">
        <v>4</v>
      </c>
      <c r="D1074" s="3" t="s">
        <v>2588</v>
      </c>
      <c r="E1074" s="46">
        <v>898.8</v>
      </c>
      <c r="F1074" s="3" t="s">
        <v>287</v>
      </c>
      <c r="G1074" s="3" t="s">
        <v>287</v>
      </c>
    </row>
    <row r="1075" spans="1:7" x14ac:dyDescent="0.35">
      <c r="A1075" s="3" t="s">
        <v>2258</v>
      </c>
      <c r="B1075" s="3" t="s">
        <v>10</v>
      </c>
      <c r="C1075" s="3" t="s">
        <v>4</v>
      </c>
      <c r="D1075" s="3" t="s">
        <v>2588</v>
      </c>
      <c r="E1075" s="46">
        <v>232.9</v>
      </c>
      <c r="F1075" s="3" t="s">
        <v>287</v>
      </c>
      <c r="G1075" s="3" t="s">
        <v>266</v>
      </c>
    </row>
    <row r="1076" spans="1:7" x14ac:dyDescent="0.35">
      <c r="A1076" s="3" t="s">
        <v>2258</v>
      </c>
      <c r="B1076" s="3" t="s">
        <v>1</v>
      </c>
      <c r="C1076" s="3" t="s">
        <v>4</v>
      </c>
      <c r="D1076" s="3" t="s">
        <v>2588</v>
      </c>
      <c r="E1076" s="46">
        <v>18.2</v>
      </c>
      <c r="F1076" s="3" t="s">
        <v>266</v>
      </c>
      <c r="G1076" s="3" t="s">
        <v>287</v>
      </c>
    </row>
    <row r="1077" spans="1:7" x14ac:dyDescent="0.35">
      <c r="A1077" s="3" t="s">
        <v>2258</v>
      </c>
      <c r="B1077" s="3" t="s">
        <v>16</v>
      </c>
      <c r="C1077" s="3" t="s">
        <v>4</v>
      </c>
      <c r="D1077" s="3" t="s">
        <v>2588</v>
      </c>
      <c r="E1077" s="46">
        <v>-502.8</v>
      </c>
      <c r="F1077" s="3" t="s">
        <v>287</v>
      </c>
      <c r="G1077" s="3" t="s">
        <v>266</v>
      </c>
    </row>
    <row r="1078" spans="1:7" x14ac:dyDescent="0.35">
      <c r="A1078" s="3" t="s">
        <v>2261</v>
      </c>
      <c r="B1078" s="3" t="s">
        <v>28</v>
      </c>
      <c r="C1078" s="3" t="s">
        <v>2719</v>
      </c>
      <c r="D1078" s="3" t="s">
        <v>2741</v>
      </c>
      <c r="E1078" s="46">
        <v>75</v>
      </c>
      <c r="F1078" s="3" t="s">
        <v>287</v>
      </c>
      <c r="G1078" s="3" t="s">
        <v>287</v>
      </c>
    </row>
    <row r="1079" spans="1:7" x14ac:dyDescent="0.35">
      <c r="A1079" s="3" t="s">
        <v>2261</v>
      </c>
      <c r="B1079" s="3" t="s">
        <v>27</v>
      </c>
      <c r="C1079" s="3" t="s">
        <v>2719</v>
      </c>
      <c r="D1079" s="3" t="s">
        <v>2588</v>
      </c>
      <c r="E1079" s="46">
        <v>204.6</v>
      </c>
      <c r="F1079" s="3" t="s">
        <v>287</v>
      </c>
      <c r="G1079" s="3" t="s">
        <v>287</v>
      </c>
    </row>
    <row r="1080" spans="1:7" x14ac:dyDescent="0.35">
      <c r="A1080" s="3" t="s">
        <v>2261</v>
      </c>
      <c r="B1080" s="3" t="s">
        <v>29</v>
      </c>
      <c r="C1080" s="3" t="s">
        <v>2719</v>
      </c>
      <c r="D1080" s="3" t="s">
        <v>2588</v>
      </c>
      <c r="E1080" s="46">
        <v>0.4</v>
      </c>
      <c r="F1080" s="3" t="s">
        <v>266</v>
      </c>
      <c r="G1080" s="3" t="s">
        <v>287</v>
      </c>
    </row>
    <row r="1081" spans="1:7" x14ac:dyDescent="0.35">
      <c r="A1081" s="3" t="s">
        <v>2261</v>
      </c>
      <c r="B1081" s="3" t="s">
        <v>30</v>
      </c>
      <c r="C1081" s="3" t="s">
        <v>2719</v>
      </c>
      <c r="D1081" s="3" t="s">
        <v>2588</v>
      </c>
      <c r="E1081" s="46">
        <v>-2.5</v>
      </c>
      <c r="F1081" s="3" t="s">
        <v>287</v>
      </c>
      <c r="G1081" s="3" t="s">
        <v>266</v>
      </c>
    </row>
    <row r="1082" spans="1:7" x14ac:dyDescent="0.35">
      <c r="A1082" s="3" t="s">
        <v>2262</v>
      </c>
      <c r="B1082" s="3" t="s">
        <v>28</v>
      </c>
      <c r="C1082" s="3" t="s">
        <v>2719</v>
      </c>
      <c r="D1082" s="3" t="s">
        <v>2741</v>
      </c>
      <c r="E1082" s="46">
        <v>112</v>
      </c>
      <c r="F1082" s="3" t="s">
        <v>287</v>
      </c>
      <c r="G1082" s="3" t="s">
        <v>287</v>
      </c>
    </row>
    <row r="1083" spans="1:7" x14ac:dyDescent="0.35">
      <c r="A1083" s="3" t="s">
        <v>2262</v>
      </c>
      <c r="B1083" s="3" t="s">
        <v>27</v>
      </c>
      <c r="C1083" s="3" t="s">
        <v>2719</v>
      </c>
      <c r="D1083" s="3" t="s">
        <v>2588</v>
      </c>
      <c r="E1083" s="46">
        <v>1315</v>
      </c>
      <c r="F1083" s="3" t="s">
        <v>287</v>
      </c>
      <c r="G1083" s="3" t="s">
        <v>287</v>
      </c>
    </row>
    <row r="1084" spans="1:7" x14ac:dyDescent="0.35">
      <c r="A1084" s="3" t="s">
        <v>2262</v>
      </c>
      <c r="B1084" s="3" t="s">
        <v>29</v>
      </c>
      <c r="C1084" s="3" t="s">
        <v>2719</v>
      </c>
      <c r="D1084" s="3" t="s">
        <v>2588</v>
      </c>
      <c r="E1084" s="46">
        <v>47</v>
      </c>
      <c r="F1084" s="3" t="s">
        <v>266</v>
      </c>
      <c r="G1084" s="3" t="s">
        <v>287</v>
      </c>
    </row>
    <row r="1085" spans="1:7" x14ac:dyDescent="0.35">
      <c r="A1085" s="3" t="s">
        <v>2262</v>
      </c>
      <c r="B1085" s="3" t="s">
        <v>30</v>
      </c>
      <c r="C1085" s="3" t="s">
        <v>2719</v>
      </c>
      <c r="D1085" s="3" t="s">
        <v>2588</v>
      </c>
      <c r="E1085" s="46">
        <v>-1.1000000000000001</v>
      </c>
      <c r="F1085" s="3" t="s">
        <v>287</v>
      </c>
      <c r="G1085" s="3" t="s">
        <v>266</v>
      </c>
    </row>
    <row r="1086" spans="1:7" x14ac:dyDescent="0.35">
      <c r="A1086" s="3" t="s">
        <v>2263</v>
      </c>
      <c r="B1086" s="3" t="s">
        <v>5</v>
      </c>
      <c r="C1086" s="3" t="s">
        <v>6</v>
      </c>
      <c r="D1086" s="3" t="s">
        <v>2741</v>
      </c>
      <c r="E1086" s="46">
        <v>132</v>
      </c>
      <c r="F1086" s="3" t="s">
        <v>287</v>
      </c>
      <c r="G1086" s="3" t="s">
        <v>287</v>
      </c>
    </row>
    <row r="1087" spans="1:7" x14ac:dyDescent="0.35">
      <c r="A1087" s="3" t="s">
        <v>2263</v>
      </c>
      <c r="B1087" s="3" t="s">
        <v>13</v>
      </c>
      <c r="C1087" s="3" t="s">
        <v>39</v>
      </c>
      <c r="D1087" s="3" t="s">
        <v>2588</v>
      </c>
      <c r="E1087" s="46">
        <v>32</v>
      </c>
      <c r="F1087" s="3" t="s">
        <v>266</v>
      </c>
      <c r="G1087" s="3" t="s">
        <v>287</v>
      </c>
    </row>
    <row r="1088" spans="1:7" x14ac:dyDescent="0.35">
      <c r="A1088" s="3" t="s">
        <v>2264</v>
      </c>
      <c r="B1088" s="3" t="s">
        <v>5</v>
      </c>
      <c r="C1088" s="3" t="s">
        <v>6</v>
      </c>
      <c r="D1088" s="3" t="s">
        <v>2741</v>
      </c>
      <c r="E1088" s="46">
        <v>131</v>
      </c>
      <c r="F1088" s="3" t="s">
        <v>287</v>
      </c>
      <c r="G1088" s="3" t="s">
        <v>287</v>
      </c>
    </row>
    <row r="1089" spans="1:7" x14ac:dyDescent="0.35">
      <c r="A1089" s="3" t="s">
        <v>2264</v>
      </c>
      <c r="B1089" s="3" t="s">
        <v>13</v>
      </c>
      <c r="C1089" s="3" t="s">
        <v>39</v>
      </c>
      <c r="D1089" s="3" t="s">
        <v>2588</v>
      </c>
      <c r="E1089" s="46">
        <v>47</v>
      </c>
      <c r="F1089" s="3" t="s">
        <v>266</v>
      </c>
      <c r="G1089" s="3" t="s">
        <v>287</v>
      </c>
    </row>
    <row r="1090" spans="1:7" x14ac:dyDescent="0.35">
      <c r="A1090" s="3" t="s">
        <v>2266</v>
      </c>
      <c r="B1090" s="3" t="s">
        <v>18</v>
      </c>
      <c r="C1090" s="3" t="s">
        <v>4</v>
      </c>
      <c r="D1090" s="3" t="s">
        <v>2587</v>
      </c>
      <c r="E1090" s="46">
        <v>8478</v>
      </c>
      <c r="F1090" s="3" t="s">
        <v>287</v>
      </c>
      <c r="G1090" s="3" t="s">
        <v>287</v>
      </c>
    </row>
    <row r="1091" spans="1:7" x14ac:dyDescent="0.35">
      <c r="A1091" s="3" t="s">
        <v>2266</v>
      </c>
      <c r="B1091" s="3" t="s">
        <v>50</v>
      </c>
      <c r="C1091" s="3" t="s">
        <v>39</v>
      </c>
      <c r="D1091" s="3" t="s">
        <v>2741</v>
      </c>
      <c r="E1091" s="46">
        <v>9093</v>
      </c>
      <c r="F1091" s="3" t="s">
        <v>287</v>
      </c>
      <c r="G1091" s="3" t="s">
        <v>287</v>
      </c>
    </row>
    <row r="1092" spans="1:7" x14ac:dyDescent="0.35">
      <c r="A1092" s="3" t="s">
        <v>2266</v>
      </c>
      <c r="B1092" s="3" t="s">
        <v>24</v>
      </c>
      <c r="C1092" s="3" t="s">
        <v>49</v>
      </c>
      <c r="D1092" s="3" t="s">
        <v>2741</v>
      </c>
      <c r="E1092" s="46">
        <v>6474</v>
      </c>
      <c r="F1092" s="3" t="s">
        <v>287</v>
      </c>
      <c r="G1092" s="3" t="s">
        <v>287</v>
      </c>
    </row>
    <row r="1093" spans="1:7" x14ac:dyDescent="0.35">
      <c r="A1093" s="3" t="s">
        <v>2266</v>
      </c>
      <c r="B1093" s="3" t="s">
        <v>11</v>
      </c>
      <c r="C1093" s="3" t="s">
        <v>39</v>
      </c>
      <c r="D1093" s="3" t="s">
        <v>2741</v>
      </c>
      <c r="E1093" s="46">
        <v>686</v>
      </c>
      <c r="F1093" s="3" t="s">
        <v>287</v>
      </c>
      <c r="G1093" s="3" t="s">
        <v>287</v>
      </c>
    </row>
    <row r="1094" spans="1:7" x14ac:dyDescent="0.35">
      <c r="A1094" s="3" t="s">
        <v>2266</v>
      </c>
      <c r="B1094" s="3" t="s">
        <v>13</v>
      </c>
      <c r="C1094" s="3" t="s">
        <v>4</v>
      </c>
      <c r="D1094" s="3" t="s">
        <v>2588</v>
      </c>
      <c r="E1094" s="46">
        <v>102</v>
      </c>
      <c r="F1094" s="3" t="s">
        <v>266</v>
      </c>
      <c r="G1094" s="3" t="s">
        <v>287</v>
      </c>
    </row>
    <row r="1095" spans="1:7" x14ac:dyDescent="0.35">
      <c r="A1095" s="3" t="s">
        <v>2266</v>
      </c>
      <c r="B1095" s="3" t="s">
        <v>158</v>
      </c>
      <c r="C1095" s="3" t="s">
        <v>4</v>
      </c>
      <c r="D1095" s="3" t="s">
        <v>2588</v>
      </c>
      <c r="E1095" s="46">
        <v>6</v>
      </c>
      <c r="F1095" s="3" t="s">
        <v>287</v>
      </c>
      <c r="G1095" s="3" t="s">
        <v>287</v>
      </c>
    </row>
    <row r="1096" spans="1:7" x14ac:dyDescent="0.35">
      <c r="A1096" s="3" t="s">
        <v>2267</v>
      </c>
      <c r="B1096" s="3" t="s">
        <v>18</v>
      </c>
      <c r="C1096" s="3" t="s">
        <v>4</v>
      </c>
      <c r="D1096" s="3" t="s">
        <v>2587</v>
      </c>
      <c r="E1096" s="46">
        <v>4983</v>
      </c>
      <c r="F1096" s="3" t="s">
        <v>287</v>
      </c>
      <c r="G1096" s="3" t="s">
        <v>287</v>
      </c>
    </row>
    <row r="1097" spans="1:7" x14ac:dyDescent="0.35">
      <c r="A1097" s="3" t="s">
        <v>2267</v>
      </c>
      <c r="B1097" s="3" t="s">
        <v>24</v>
      </c>
      <c r="C1097" s="3" t="s">
        <v>49</v>
      </c>
      <c r="D1097" s="3" t="s">
        <v>2741</v>
      </c>
      <c r="E1097" s="46">
        <v>9028</v>
      </c>
      <c r="F1097" s="3" t="s">
        <v>287</v>
      </c>
      <c r="G1097" s="3" t="s">
        <v>287</v>
      </c>
    </row>
    <row r="1098" spans="1:7" x14ac:dyDescent="0.35">
      <c r="A1098" s="3" t="s">
        <v>2267</v>
      </c>
      <c r="B1098" s="3" t="s">
        <v>50</v>
      </c>
      <c r="C1098" s="3" t="s">
        <v>39</v>
      </c>
      <c r="D1098" s="3" t="s">
        <v>2741</v>
      </c>
      <c r="E1098" s="46">
        <v>6219</v>
      </c>
      <c r="F1098" s="3" t="s">
        <v>287</v>
      </c>
      <c r="G1098" s="3" t="s">
        <v>287</v>
      </c>
    </row>
    <row r="1099" spans="1:7" x14ac:dyDescent="0.35">
      <c r="A1099" s="3" t="s">
        <v>2267</v>
      </c>
      <c r="B1099" s="3" t="s">
        <v>11</v>
      </c>
      <c r="C1099" s="3" t="s">
        <v>39</v>
      </c>
      <c r="D1099" s="3" t="s">
        <v>2741</v>
      </c>
      <c r="E1099" s="46">
        <v>793</v>
      </c>
      <c r="F1099" s="3" t="s">
        <v>287</v>
      </c>
      <c r="G1099" s="3" t="s">
        <v>287</v>
      </c>
    </row>
    <row r="1100" spans="1:7" x14ac:dyDescent="0.35">
      <c r="A1100" s="3" t="s">
        <v>2267</v>
      </c>
      <c r="B1100" s="3" t="s">
        <v>13</v>
      </c>
      <c r="C1100" s="3" t="s">
        <v>4</v>
      </c>
      <c r="D1100" s="3" t="s">
        <v>2588</v>
      </c>
      <c r="E1100" s="46">
        <v>96</v>
      </c>
      <c r="F1100" s="3" t="s">
        <v>266</v>
      </c>
      <c r="G1100" s="3" t="s">
        <v>287</v>
      </c>
    </row>
    <row r="1101" spans="1:7" x14ac:dyDescent="0.35">
      <c r="A1101" s="3" t="s">
        <v>2267</v>
      </c>
      <c r="B1101" s="3" t="s">
        <v>158</v>
      </c>
      <c r="C1101" s="3" t="s">
        <v>4</v>
      </c>
      <c r="D1101" s="3" t="s">
        <v>2588</v>
      </c>
      <c r="E1101" s="46">
        <v>7</v>
      </c>
      <c r="F1101" s="3" t="s">
        <v>287</v>
      </c>
      <c r="G1101" s="3" t="s">
        <v>287</v>
      </c>
    </row>
    <row r="1102" spans="1:7" x14ac:dyDescent="0.35">
      <c r="A1102" s="3" t="s">
        <v>2268</v>
      </c>
      <c r="B1102" s="3" t="s">
        <v>18</v>
      </c>
      <c r="C1102" s="3" t="s">
        <v>4</v>
      </c>
      <c r="D1102" s="3" t="s">
        <v>2587</v>
      </c>
      <c r="E1102" s="46">
        <v>3017</v>
      </c>
      <c r="F1102" s="3" t="s">
        <v>287</v>
      </c>
      <c r="G1102" s="3" t="s">
        <v>287</v>
      </c>
    </row>
    <row r="1103" spans="1:7" x14ac:dyDescent="0.35">
      <c r="A1103" s="3" t="s">
        <v>2268</v>
      </c>
      <c r="B1103" s="3" t="s">
        <v>24</v>
      </c>
      <c r="C1103" s="3" t="s">
        <v>49</v>
      </c>
      <c r="D1103" s="3" t="s">
        <v>2741</v>
      </c>
      <c r="E1103" s="46">
        <v>12694</v>
      </c>
      <c r="F1103" s="3" t="s">
        <v>287</v>
      </c>
      <c r="G1103" s="3" t="s">
        <v>287</v>
      </c>
    </row>
    <row r="1104" spans="1:7" x14ac:dyDescent="0.35">
      <c r="A1104" s="3" t="s">
        <v>2268</v>
      </c>
      <c r="B1104" s="3" t="s">
        <v>50</v>
      </c>
      <c r="C1104" s="3" t="s">
        <v>39</v>
      </c>
      <c r="D1104" s="3" t="s">
        <v>2741</v>
      </c>
      <c r="E1104" s="46">
        <v>1412</v>
      </c>
      <c r="F1104" s="3" t="s">
        <v>287</v>
      </c>
      <c r="G1104" s="3" t="s">
        <v>287</v>
      </c>
    </row>
    <row r="1105" spans="1:7" x14ac:dyDescent="0.35">
      <c r="A1105" s="3" t="s">
        <v>2268</v>
      </c>
      <c r="B1105" s="3" t="s">
        <v>11</v>
      </c>
      <c r="C1105" s="3" t="s">
        <v>39</v>
      </c>
      <c r="D1105" s="3" t="s">
        <v>2741</v>
      </c>
      <c r="E1105" s="46">
        <v>883</v>
      </c>
      <c r="F1105" s="3" t="s">
        <v>287</v>
      </c>
      <c r="G1105" s="3" t="s">
        <v>287</v>
      </c>
    </row>
    <row r="1106" spans="1:7" x14ac:dyDescent="0.35">
      <c r="A1106" s="3" t="s">
        <v>2268</v>
      </c>
      <c r="B1106" s="3" t="s">
        <v>13</v>
      </c>
      <c r="C1106" s="3" t="s">
        <v>4</v>
      </c>
      <c r="D1106" s="3" t="s">
        <v>2588</v>
      </c>
      <c r="E1106" s="46">
        <v>34</v>
      </c>
      <c r="F1106" s="3" t="s">
        <v>266</v>
      </c>
      <c r="G1106" s="3" t="s">
        <v>287</v>
      </c>
    </row>
    <row r="1107" spans="1:7" x14ac:dyDescent="0.35">
      <c r="A1107" s="3" t="s">
        <v>2268</v>
      </c>
      <c r="B1107" s="3" t="s">
        <v>158</v>
      </c>
      <c r="C1107" s="3" t="s">
        <v>4</v>
      </c>
      <c r="D1107" s="3" t="s">
        <v>2588</v>
      </c>
      <c r="E1107" s="46">
        <v>3</v>
      </c>
      <c r="F1107" s="3" t="s">
        <v>287</v>
      </c>
      <c r="G1107" s="3" t="s">
        <v>287</v>
      </c>
    </row>
    <row r="1108" spans="1:7" x14ac:dyDescent="0.35">
      <c r="A1108" s="3" t="s">
        <v>2269</v>
      </c>
      <c r="B1108" s="3" t="s">
        <v>18</v>
      </c>
      <c r="C1108" s="3" t="s">
        <v>4</v>
      </c>
      <c r="D1108" s="3" t="s">
        <v>2587</v>
      </c>
      <c r="E1108" s="46">
        <v>8022</v>
      </c>
      <c r="F1108" s="3" t="s">
        <v>287</v>
      </c>
      <c r="G1108" s="3" t="s">
        <v>287</v>
      </c>
    </row>
    <row r="1109" spans="1:7" x14ac:dyDescent="0.35">
      <c r="A1109" s="3" t="s">
        <v>2269</v>
      </c>
      <c r="B1109" s="3" t="s">
        <v>50</v>
      </c>
      <c r="C1109" s="3" t="s">
        <v>39</v>
      </c>
      <c r="D1109" s="3" t="s">
        <v>2741</v>
      </c>
      <c r="E1109" s="46">
        <v>9943</v>
      </c>
      <c r="F1109" s="3" t="s">
        <v>287</v>
      </c>
      <c r="G1109" s="3" t="s">
        <v>287</v>
      </c>
    </row>
    <row r="1110" spans="1:7" x14ac:dyDescent="0.35">
      <c r="A1110" s="3" t="s">
        <v>2269</v>
      </c>
      <c r="B1110" s="3" t="s">
        <v>24</v>
      </c>
      <c r="C1110" s="3" t="s">
        <v>49</v>
      </c>
      <c r="D1110" s="3" t="s">
        <v>2741</v>
      </c>
      <c r="E1110" s="46">
        <v>8033</v>
      </c>
      <c r="F1110" s="3" t="s">
        <v>287</v>
      </c>
      <c r="G1110" s="3" t="s">
        <v>287</v>
      </c>
    </row>
    <row r="1111" spans="1:7" x14ac:dyDescent="0.35">
      <c r="A1111" s="3" t="s">
        <v>2269</v>
      </c>
      <c r="B1111" s="3" t="s">
        <v>11</v>
      </c>
      <c r="C1111" s="3" t="s">
        <v>39</v>
      </c>
      <c r="D1111" s="3" t="s">
        <v>2741</v>
      </c>
      <c r="E1111" s="46">
        <v>767</v>
      </c>
      <c r="F1111" s="3" t="s">
        <v>287</v>
      </c>
      <c r="G1111" s="3" t="s">
        <v>287</v>
      </c>
    </row>
    <row r="1112" spans="1:7" x14ac:dyDescent="0.35">
      <c r="A1112" s="3" t="s">
        <v>2269</v>
      </c>
      <c r="B1112" s="3" t="s">
        <v>13</v>
      </c>
      <c r="C1112" s="3" t="s">
        <v>4</v>
      </c>
      <c r="D1112" s="3" t="s">
        <v>2588</v>
      </c>
      <c r="E1112" s="46">
        <v>68</v>
      </c>
      <c r="F1112" s="3" t="s">
        <v>266</v>
      </c>
      <c r="G1112" s="3" t="s">
        <v>287</v>
      </c>
    </row>
    <row r="1113" spans="1:7" x14ac:dyDescent="0.35">
      <c r="A1113" s="3" t="s">
        <v>2269</v>
      </c>
      <c r="B1113" s="3" t="s">
        <v>158</v>
      </c>
      <c r="C1113" s="3" t="s">
        <v>4</v>
      </c>
      <c r="D1113" s="3" t="s">
        <v>2588</v>
      </c>
      <c r="E1113" s="46">
        <v>3</v>
      </c>
      <c r="F1113" s="3" t="s">
        <v>287</v>
      </c>
      <c r="G1113" s="3" t="s">
        <v>287</v>
      </c>
    </row>
    <row r="1114" spans="1:7" x14ac:dyDescent="0.35">
      <c r="A1114" s="3" t="s">
        <v>2270</v>
      </c>
      <c r="B1114" s="3" t="s">
        <v>18</v>
      </c>
      <c r="C1114" s="3" t="s">
        <v>4</v>
      </c>
      <c r="D1114" s="3" t="s">
        <v>2587</v>
      </c>
      <c r="E1114" s="46">
        <v>877</v>
      </c>
      <c r="F1114" s="3" t="s">
        <v>287</v>
      </c>
      <c r="G1114" s="3" t="s">
        <v>287</v>
      </c>
    </row>
    <row r="1115" spans="1:7" x14ac:dyDescent="0.35">
      <c r="A1115" s="3" t="s">
        <v>2270</v>
      </c>
      <c r="B1115" s="3" t="s">
        <v>50</v>
      </c>
      <c r="C1115" s="3" t="s">
        <v>39</v>
      </c>
      <c r="D1115" s="3" t="s">
        <v>2741</v>
      </c>
      <c r="E1115" s="46">
        <v>1678</v>
      </c>
      <c r="F1115" s="3" t="s">
        <v>287</v>
      </c>
      <c r="G1115" s="3" t="s">
        <v>287</v>
      </c>
    </row>
    <row r="1116" spans="1:7" x14ac:dyDescent="0.35">
      <c r="A1116" s="3" t="s">
        <v>2270</v>
      </c>
      <c r="B1116" s="3" t="s">
        <v>24</v>
      </c>
      <c r="C1116" s="3" t="s">
        <v>49</v>
      </c>
      <c r="D1116" s="3" t="s">
        <v>2741</v>
      </c>
      <c r="E1116" s="46">
        <v>966</v>
      </c>
      <c r="F1116" s="3" t="s">
        <v>287</v>
      </c>
      <c r="G1116" s="3" t="s">
        <v>287</v>
      </c>
    </row>
    <row r="1117" spans="1:7" x14ac:dyDescent="0.35">
      <c r="A1117" s="3" t="s">
        <v>2270</v>
      </c>
      <c r="B1117" s="3" t="s">
        <v>11</v>
      </c>
      <c r="C1117" s="3" t="s">
        <v>39</v>
      </c>
      <c r="D1117" s="3" t="s">
        <v>2741</v>
      </c>
      <c r="E1117" s="46">
        <v>292</v>
      </c>
      <c r="F1117" s="3" t="s">
        <v>287</v>
      </c>
      <c r="G1117" s="3" t="s">
        <v>287</v>
      </c>
    </row>
    <row r="1118" spans="1:7" x14ac:dyDescent="0.35">
      <c r="A1118" s="3" t="s">
        <v>2270</v>
      </c>
      <c r="B1118" s="3" t="s">
        <v>13</v>
      </c>
      <c r="C1118" s="3" t="s">
        <v>4</v>
      </c>
      <c r="D1118" s="3" t="s">
        <v>2588</v>
      </c>
      <c r="E1118" s="46">
        <v>43</v>
      </c>
      <c r="F1118" s="3" t="s">
        <v>266</v>
      </c>
      <c r="G1118" s="3" t="s">
        <v>287</v>
      </c>
    </row>
    <row r="1119" spans="1:7" x14ac:dyDescent="0.35">
      <c r="A1119" s="3" t="s">
        <v>2270</v>
      </c>
      <c r="B1119" s="3" t="s">
        <v>158</v>
      </c>
      <c r="C1119" s="3" t="s">
        <v>4</v>
      </c>
      <c r="D1119" s="3" t="s">
        <v>2588</v>
      </c>
      <c r="E1119" s="46">
        <v>3</v>
      </c>
      <c r="F1119" s="3" t="s">
        <v>287</v>
      </c>
      <c r="G1119" s="3" t="s">
        <v>287</v>
      </c>
    </row>
    <row r="1120" spans="1:7" x14ac:dyDescent="0.35">
      <c r="A1120" s="3" t="s">
        <v>2272</v>
      </c>
      <c r="B1120" s="3" t="s">
        <v>50</v>
      </c>
      <c r="C1120" s="3" t="s">
        <v>39</v>
      </c>
      <c r="D1120" s="3" t="s">
        <v>2741</v>
      </c>
      <c r="E1120" s="46">
        <v>6.0730000000000004</v>
      </c>
      <c r="F1120" s="3" t="s">
        <v>287</v>
      </c>
      <c r="G1120" s="3" t="s">
        <v>287</v>
      </c>
    </row>
    <row r="1121" spans="1:7" x14ac:dyDescent="0.35">
      <c r="A1121" s="3" t="s">
        <v>2272</v>
      </c>
      <c r="B1121" s="3" t="s">
        <v>13</v>
      </c>
      <c r="C1121" s="3" t="s">
        <v>4</v>
      </c>
      <c r="D1121" s="3" t="s">
        <v>2588</v>
      </c>
      <c r="E1121" s="46">
        <v>10.811</v>
      </c>
      <c r="F1121" s="3" t="s">
        <v>266</v>
      </c>
      <c r="G1121" s="3" t="s">
        <v>287</v>
      </c>
    </row>
    <row r="1122" spans="1:7" x14ac:dyDescent="0.35">
      <c r="A1122" s="3" t="s">
        <v>2272</v>
      </c>
      <c r="B1122" s="3" t="s">
        <v>178</v>
      </c>
      <c r="C1122" s="3" t="s">
        <v>4</v>
      </c>
      <c r="D1122" s="3" t="s">
        <v>2588</v>
      </c>
      <c r="E1122" s="46">
        <v>6.3200000000000005E-5</v>
      </c>
      <c r="F1122" s="3" t="s">
        <v>287</v>
      </c>
      <c r="G1122" s="3" t="s">
        <v>287</v>
      </c>
    </row>
    <row r="1123" spans="1:7" x14ac:dyDescent="0.35">
      <c r="A1123" s="3" t="s">
        <v>2280</v>
      </c>
      <c r="B1123" s="3" t="s">
        <v>24</v>
      </c>
      <c r="C1123" s="3" t="s">
        <v>8</v>
      </c>
      <c r="D1123" s="3" t="s">
        <v>2741</v>
      </c>
      <c r="E1123" s="46">
        <v>1.2999999999999999E-3</v>
      </c>
      <c r="F1123" s="3" t="s">
        <v>287</v>
      </c>
      <c r="G1123" s="3" t="s">
        <v>287</v>
      </c>
    </row>
    <row r="1124" spans="1:7" x14ac:dyDescent="0.35">
      <c r="A1124" s="3" t="s">
        <v>2280</v>
      </c>
      <c r="B1124" s="3" t="s">
        <v>13</v>
      </c>
      <c r="C1124" s="3" t="s">
        <v>8</v>
      </c>
      <c r="D1124" s="3" t="s">
        <v>2588</v>
      </c>
      <c r="E1124" s="46">
        <v>2.5000000000000001E-3</v>
      </c>
      <c r="F1124" s="3" t="s">
        <v>266</v>
      </c>
      <c r="G1124" s="3" t="s">
        <v>287</v>
      </c>
    </row>
    <row r="1125" spans="1:7" x14ac:dyDescent="0.35">
      <c r="A1125" s="3" t="s">
        <v>2283</v>
      </c>
      <c r="B1125" s="3" t="s">
        <v>31</v>
      </c>
      <c r="C1125" s="3" t="s">
        <v>8</v>
      </c>
      <c r="D1125" s="3" t="s">
        <v>2741</v>
      </c>
      <c r="E1125" s="46">
        <v>7.28</v>
      </c>
      <c r="F1125" s="3" t="s">
        <v>287</v>
      </c>
      <c r="G1125" s="3" t="s">
        <v>287</v>
      </c>
    </row>
    <row r="1126" spans="1:7" x14ac:dyDescent="0.35">
      <c r="A1126" s="3" t="s">
        <v>2283</v>
      </c>
      <c r="B1126" s="3" t="s">
        <v>9</v>
      </c>
      <c r="C1126" s="3" t="s">
        <v>4</v>
      </c>
      <c r="D1126" s="3" t="s">
        <v>2588</v>
      </c>
      <c r="E1126" s="46">
        <v>2.11</v>
      </c>
      <c r="F1126" s="3" t="s">
        <v>287</v>
      </c>
      <c r="G1126" s="3" t="s">
        <v>287</v>
      </c>
    </row>
    <row r="1127" spans="1:7" x14ac:dyDescent="0.35">
      <c r="A1127" s="3" t="s">
        <v>2283</v>
      </c>
      <c r="B1127" s="3" t="s">
        <v>10</v>
      </c>
      <c r="C1127" s="3" t="s">
        <v>4</v>
      </c>
      <c r="D1127" s="3" t="s">
        <v>2588</v>
      </c>
      <c r="E1127" s="46">
        <v>0.27</v>
      </c>
      <c r="F1127" s="3" t="s">
        <v>287</v>
      </c>
      <c r="G1127" s="3" t="s">
        <v>266</v>
      </c>
    </row>
    <row r="1128" spans="1:7" x14ac:dyDescent="0.35">
      <c r="A1128" s="3" t="s">
        <v>2283</v>
      </c>
      <c r="B1128" s="3" t="s">
        <v>182</v>
      </c>
      <c r="C1128" s="3" t="s">
        <v>4</v>
      </c>
      <c r="D1128" s="3" t="s">
        <v>2588</v>
      </c>
      <c r="E1128" s="46">
        <v>0.12</v>
      </c>
      <c r="F1128" s="3" t="s">
        <v>287</v>
      </c>
      <c r="G1128" s="3" t="s">
        <v>287</v>
      </c>
    </row>
    <row r="1129" spans="1:7" x14ac:dyDescent="0.35">
      <c r="A1129" s="3" t="s">
        <v>2284</v>
      </c>
      <c r="B1129" s="3" t="s">
        <v>31</v>
      </c>
      <c r="C1129" s="3" t="s">
        <v>8</v>
      </c>
      <c r="D1129" s="3" t="s">
        <v>2741</v>
      </c>
      <c r="E1129" s="46">
        <v>7.27</v>
      </c>
      <c r="F1129" s="3" t="s">
        <v>287</v>
      </c>
      <c r="G1129" s="3" t="s">
        <v>287</v>
      </c>
    </row>
    <row r="1130" spans="1:7" x14ac:dyDescent="0.35">
      <c r="A1130" s="3" t="s">
        <v>2284</v>
      </c>
      <c r="B1130" s="3" t="s">
        <v>9</v>
      </c>
      <c r="C1130" s="3" t="s">
        <v>4</v>
      </c>
      <c r="D1130" s="3" t="s">
        <v>2588</v>
      </c>
      <c r="E1130" s="46">
        <v>3.15</v>
      </c>
      <c r="F1130" s="3" t="s">
        <v>287</v>
      </c>
      <c r="G1130" s="3" t="s">
        <v>287</v>
      </c>
    </row>
    <row r="1131" spans="1:7" x14ac:dyDescent="0.35">
      <c r="A1131" s="3" t="s">
        <v>2284</v>
      </c>
      <c r="B1131" s="3" t="s">
        <v>182</v>
      </c>
      <c r="C1131" s="3" t="s">
        <v>4</v>
      </c>
      <c r="D1131" s="3" t="s">
        <v>2588</v>
      </c>
      <c r="E1131" s="46">
        <v>0.37</v>
      </c>
      <c r="F1131" s="3" t="s">
        <v>287</v>
      </c>
      <c r="G1131" s="3" t="s">
        <v>287</v>
      </c>
    </row>
    <row r="1132" spans="1:7" x14ac:dyDescent="0.35">
      <c r="A1132" s="3" t="s">
        <v>2284</v>
      </c>
      <c r="B1132" s="3" t="s">
        <v>10</v>
      </c>
      <c r="C1132" s="3" t="s">
        <v>4</v>
      </c>
      <c r="D1132" s="3" t="s">
        <v>2588</v>
      </c>
      <c r="E1132" s="46">
        <v>0.27</v>
      </c>
      <c r="F1132" s="3" t="s">
        <v>287</v>
      </c>
      <c r="G1132" s="3" t="s">
        <v>266</v>
      </c>
    </row>
    <row r="1133" spans="1:7" x14ac:dyDescent="0.35">
      <c r="A1133" s="3" t="s">
        <v>2285</v>
      </c>
      <c r="B1133" s="3" t="s">
        <v>179</v>
      </c>
      <c r="C1133" s="3" t="s">
        <v>2719</v>
      </c>
      <c r="D1133" s="3" t="s">
        <v>2741</v>
      </c>
      <c r="E1133" s="46">
        <v>9.1999999999999993</v>
      </c>
      <c r="F1133" s="3" t="s">
        <v>287</v>
      </c>
      <c r="G1133" s="3" t="s">
        <v>287</v>
      </c>
    </row>
    <row r="1134" spans="1:7" x14ac:dyDescent="0.35">
      <c r="A1134" s="3" t="s">
        <v>2285</v>
      </c>
      <c r="B1134" s="3" t="s">
        <v>2</v>
      </c>
      <c r="C1134" s="3" t="s">
        <v>2719</v>
      </c>
      <c r="D1134" s="3" t="s">
        <v>2588</v>
      </c>
      <c r="E1134" s="46">
        <v>3.57</v>
      </c>
      <c r="F1134" s="3" t="s">
        <v>287</v>
      </c>
      <c r="G1134" s="3" t="s">
        <v>287</v>
      </c>
    </row>
    <row r="1135" spans="1:7" x14ac:dyDescent="0.35">
      <c r="A1135" s="3" t="s">
        <v>2285</v>
      </c>
      <c r="B1135" s="3" t="s">
        <v>180</v>
      </c>
      <c r="C1135" s="3" t="s">
        <v>2719</v>
      </c>
      <c r="D1135" s="3" t="s">
        <v>2588</v>
      </c>
      <c r="E1135" s="46">
        <v>0.36</v>
      </c>
      <c r="F1135" s="3" t="s">
        <v>287</v>
      </c>
      <c r="G1135" s="3" t="s">
        <v>287</v>
      </c>
    </row>
    <row r="1136" spans="1:7" x14ac:dyDescent="0.35">
      <c r="A1136" s="3" t="s">
        <v>2285</v>
      </c>
      <c r="B1136" s="3" t="s">
        <v>30</v>
      </c>
      <c r="C1136" s="3" t="s">
        <v>2719</v>
      </c>
      <c r="D1136" s="3" t="s">
        <v>2588</v>
      </c>
      <c r="E1136" s="46">
        <v>0.26</v>
      </c>
      <c r="F1136" s="3" t="s">
        <v>287</v>
      </c>
      <c r="G1136" s="3" t="s">
        <v>266</v>
      </c>
    </row>
    <row r="1137" spans="1:7" x14ac:dyDescent="0.35">
      <c r="A1137" s="3" t="s">
        <v>2286</v>
      </c>
      <c r="B1137" s="3" t="s">
        <v>5</v>
      </c>
      <c r="C1137" s="3" t="s">
        <v>8</v>
      </c>
      <c r="D1137" s="3" t="s">
        <v>2741</v>
      </c>
      <c r="E1137" s="46">
        <v>8.61</v>
      </c>
      <c r="F1137" s="3" t="s">
        <v>287</v>
      </c>
      <c r="G1137" s="3" t="s">
        <v>287</v>
      </c>
    </row>
    <row r="1138" spans="1:7" x14ac:dyDescent="0.35">
      <c r="A1138" s="3" t="s">
        <v>2286</v>
      </c>
      <c r="B1138" s="3" t="s">
        <v>9</v>
      </c>
      <c r="C1138" s="3" t="s">
        <v>8</v>
      </c>
      <c r="D1138" s="3" t="s">
        <v>2588</v>
      </c>
      <c r="E1138" s="46">
        <v>3.35</v>
      </c>
      <c r="F1138" s="3" t="s">
        <v>287</v>
      </c>
      <c r="G1138" s="3" t="s">
        <v>287</v>
      </c>
    </row>
    <row r="1139" spans="1:7" x14ac:dyDescent="0.35">
      <c r="A1139" s="3" t="s">
        <v>2286</v>
      </c>
      <c r="B1139" s="3" t="s">
        <v>181</v>
      </c>
      <c r="C1139" s="3" t="s">
        <v>8</v>
      </c>
      <c r="D1139" s="3" t="s">
        <v>2588</v>
      </c>
      <c r="E1139" s="46">
        <v>0.36</v>
      </c>
      <c r="F1139" s="3" t="s">
        <v>287</v>
      </c>
      <c r="G1139" s="3" t="s">
        <v>287</v>
      </c>
    </row>
    <row r="1140" spans="1:7" x14ac:dyDescent="0.35">
      <c r="A1140" s="3" t="s">
        <v>2286</v>
      </c>
      <c r="B1140" s="3" t="s">
        <v>10</v>
      </c>
      <c r="C1140" s="3" t="s">
        <v>8</v>
      </c>
      <c r="D1140" s="3" t="s">
        <v>2588</v>
      </c>
      <c r="E1140" s="46">
        <v>0.27</v>
      </c>
      <c r="F1140" s="3" t="s">
        <v>287</v>
      </c>
      <c r="G1140" s="3" t="s">
        <v>266</v>
      </c>
    </row>
    <row r="1141" spans="1:7" x14ac:dyDescent="0.35">
      <c r="A1141" s="3" t="s">
        <v>2287</v>
      </c>
      <c r="B1141" s="3" t="s">
        <v>31</v>
      </c>
      <c r="C1141" s="3" t="s">
        <v>8</v>
      </c>
      <c r="D1141" s="3" t="s">
        <v>2741</v>
      </c>
      <c r="E1141" s="46">
        <v>12.19</v>
      </c>
      <c r="F1141" s="3" t="s">
        <v>287</v>
      </c>
      <c r="G1141" s="3" t="s">
        <v>287</v>
      </c>
    </row>
    <row r="1142" spans="1:7" x14ac:dyDescent="0.35">
      <c r="A1142" s="3" t="s">
        <v>2287</v>
      </c>
      <c r="B1142" s="3" t="s">
        <v>9</v>
      </c>
      <c r="C1142" s="3" t="s">
        <v>4</v>
      </c>
      <c r="D1142" s="3" t="s">
        <v>2588</v>
      </c>
      <c r="E1142" s="46">
        <v>3.38</v>
      </c>
      <c r="F1142" s="3" t="s">
        <v>287</v>
      </c>
      <c r="G1142" s="3" t="s">
        <v>287</v>
      </c>
    </row>
    <row r="1143" spans="1:7" x14ac:dyDescent="0.35">
      <c r="A1143" s="3" t="s">
        <v>2287</v>
      </c>
      <c r="B1143" s="3" t="s">
        <v>182</v>
      </c>
      <c r="C1143" s="3" t="s">
        <v>4</v>
      </c>
      <c r="D1143" s="3" t="s">
        <v>2588</v>
      </c>
      <c r="E1143" s="46">
        <v>1.05</v>
      </c>
      <c r="F1143" s="3" t="s">
        <v>287</v>
      </c>
      <c r="G1143" s="3" t="s">
        <v>287</v>
      </c>
    </row>
    <row r="1144" spans="1:7" x14ac:dyDescent="0.35">
      <c r="A1144" s="3" t="s">
        <v>2287</v>
      </c>
      <c r="B1144" s="3" t="s">
        <v>10</v>
      </c>
      <c r="C1144" s="3" t="s">
        <v>4</v>
      </c>
      <c r="D1144" s="3" t="s">
        <v>2588</v>
      </c>
      <c r="E1144" s="46">
        <v>0.48</v>
      </c>
      <c r="F1144" s="3" t="s">
        <v>287</v>
      </c>
      <c r="G1144" s="3" t="s">
        <v>266</v>
      </c>
    </row>
    <row r="1145" spans="1:7" x14ac:dyDescent="0.35">
      <c r="A1145" s="3" t="s">
        <v>2288</v>
      </c>
      <c r="B1145" s="3" t="s">
        <v>179</v>
      </c>
      <c r="C1145" s="3" t="s">
        <v>2719</v>
      </c>
      <c r="D1145" s="3" t="s">
        <v>2741</v>
      </c>
      <c r="E1145" s="46">
        <v>6.65</v>
      </c>
      <c r="F1145" s="3" t="s">
        <v>287</v>
      </c>
      <c r="G1145" s="3" t="s">
        <v>287</v>
      </c>
    </row>
    <row r="1146" spans="1:7" x14ac:dyDescent="0.35">
      <c r="A1146" s="3" t="s">
        <v>2288</v>
      </c>
      <c r="B1146" s="3" t="s">
        <v>2</v>
      </c>
      <c r="C1146" s="3" t="s">
        <v>2719</v>
      </c>
      <c r="D1146" s="3" t="s">
        <v>2588</v>
      </c>
      <c r="E1146" s="46">
        <v>1.9</v>
      </c>
      <c r="F1146" s="3" t="s">
        <v>287</v>
      </c>
      <c r="G1146" s="3" t="s">
        <v>287</v>
      </c>
    </row>
    <row r="1147" spans="1:7" x14ac:dyDescent="0.35">
      <c r="A1147" s="3" t="s">
        <v>2288</v>
      </c>
      <c r="B1147" s="3" t="s">
        <v>30</v>
      </c>
      <c r="C1147" s="3" t="s">
        <v>2719</v>
      </c>
      <c r="D1147" s="3" t="s">
        <v>2588</v>
      </c>
      <c r="E1147" s="46">
        <v>1.34</v>
      </c>
      <c r="F1147" s="3" t="s">
        <v>287</v>
      </c>
      <c r="G1147" s="3" t="s">
        <v>266</v>
      </c>
    </row>
    <row r="1148" spans="1:7" x14ac:dyDescent="0.35">
      <c r="A1148" s="3" t="s">
        <v>2288</v>
      </c>
      <c r="B1148" s="3" t="s">
        <v>180</v>
      </c>
      <c r="C1148" s="3" t="s">
        <v>2719</v>
      </c>
      <c r="D1148" s="3" t="s">
        <v>2588</v>
      </c>
      <c r="E1148" s="46">
        <v>0.21</v>
      </c>
      <c r="F1148" s="3" t="s">
        <v>287</v>
      </c>
      <c r="G1148" s="3" t="s">
        <v>287</v>
      </c>
    </row>
    <row r="1149" spans="1:7" x14ac:dyDescent="0.35">
      <c r="A1149" s="3" t="s">
        <v>2289</v>
      </c>
      <c r="B1149" s="3" t="s">
        <v>24</v>
      </c>
      <c r="C1149" s="3" t="s">
        <v>4</v>
      </c>
      <c r="D1149" s="3" t="s">
        <v>2587</v>
      </c>
      <c r="E1149" s="46">
        <v>7.3</v>
      </c>
      <c r="F1149" s="3" t="s">
        <v>287</v>
      </c>
      <c r="G1149" s="3" t="s">
        <v>287</v>
      </c>
    </row>
    <row r="1150" spans="1:7" x14ac:dyDescent="0.35">
      <c r="A1150" s="3" t="s">
        <v>2289</v>
      </c>
      <c r="B1150" s="3" t="s">
        <v>50</v>
      </c>
      <c r="C1150" s="3" t="s">
        <v>6</v>
      </c>
      <c r="D1150" s="3" t="s">
        <v>2741</v>
      </c>
      <c r="E1150" s="46">
        <v>0.22</v>
      </c>
      <c r="F1150" s="3" t="s">
        <v>287</v>
      </c>
      <c r="G1150" s="3" t="s">
        <v>287</v>
      </c>
    </row>
    <row r="1151" spans="1:7" x14ac:dyDescent="0.35">
      <c r="A1151" s="3" t="s">
        <v>2289</v>
      </c>
      <c r="B1151" s="3" t="s">
        <v>9</v>
      </c>
      <c r="C1151" s="3" t="s">
        <v>4</v>
      </c>
      <c r="D1151" s="3" t="s">
        <v>2588</v>
      </c>
      <c r="E1151" s="46">
        <v>1.84</v>
      </c>
      <c r="F1151" s="3" t="s">
        <v>287</v>
      </c>
      <c r="G1151" s="3" t="s">
        <v>287</v>
      </c>
    </row>
    <row r="1152" spans="1:7" x14ac:dyDescent="0.35">
      <c r="A1152" s="3" t="s">
        <v>2289</v>
      </c>
      <c r="B1152" s="3" t="s">
        <v>10</v>
      </c>
      <c r="C1152" s="3" t="s">
        <v>4</v>
      </c>
      <c r="D1152" s="3" t="s">
        <v>2588</v>
      </c>
      <c r="E1152" s="46">
        <v>1.4</v>
      </c>
      <c r="F1152" s="3" t="s">
        <v>287</v>
      </c>
      <c r="G1152" s="3" t="s">
        <v>266</v>
      </c>
    </row>
    <row r="1153" spans="1:7" x14ac:dyDescent="0.35">
      <c r="A1153" s="3" t="s">
        <v>2289</v>
      </c>
      <c r="B1153" s="3" t="s">
        <v>181</v>
      </c>
      <c r="C1153" s="3" t="s">
        <v>4</v>
      </c>
      <c r="D1153" s="3" t="s">
        <v>2588</v>
      </c>
      <c r="E1153" s="46">
        <v>0.22</v>
      </c>
      <c r="F1153" s="3" t="s">
        <v>287</v>
      </c>
      <c r="G1153" s="3" t="s">
        <v>287</v>
      </c>
    </row>
    <row r="1154" spans="1:7" x14ac:dyDescent="0.35">
      <c r="A1154" s="3" t="s">
        <v>2290</v>
      </c>
      <c r="B1154" s="3" t="s">
        <v>179</v>
      </c>
      <c r="C1154" s="3" t="s">
        <v>2719</v>
      </c>
      <c r="D1154" s="3" t="s">
        <v>2741</v>
      </c>
      <c r="E1154" s="46">
        <v>11.27</v>
      </c>
      <c r="F1154" s="3" t="s">
        <v>287</v>
      </c>
      <c r="G1154" s="3" t="s">
        <v>287</v>
      </c>
    </row>
    <row r="1155" spans="1:7" x14ac:dyDescent="0.35">
      <c r="A1155" s="3" t="s">
        <v>2290</v>
      </c>
      <c r="B1155" s="3" t="s">
        <v>2</v>
      </c>
      <c r="C1155" s="3" t="s">
        <v>2719</v>
      </c>
      <c r="D1155" s="3" t="s">
        <v>2588</v>
      </c>
      <c r="E1155" s="46">
        <v>3.17</v>
      </c>
      <c r="F1155" s="3" t="s">
        <v>287</v>
      </c>
      <c r="G1155" s="3" t="s">
        <v>287</v>
      </c>
    </row>
    <row r="1156" spans="1:7" x14ac:dyDescent="0.35">
      <c r="A1156" s="3" t="s">
        <v>2290</v>
      </c>
      <c r="B1156" s="3" t="s">
        <v>30</v>
      </c>
      <c r="C1156" s="3" t="s">
        <v>2719</v>
      </c>
      <c r="D1156" s="3" t="s">
        <v>2588</v>
      </c>
      <c r="E1156" s="46">
        <v>0.32</v>
      </c>
      <c r="F1156" s="3" t="s">
        <v>287</v>
      </c>
      <c r="G1156" s="3" t="s">
        <v>266</v>
      </c>
    </row>
    <row r="1157" spans="1:7" x14ac:dyDescent="0.35">
      <c r="A1157" s="3" t="s">
        <v>2290</v>
      </c>
      <c r="B1157" s="3" t="s">
        <v>180</v>
      </c>
      <c r="C1157" s="3" t="s">
        <v>2719</v>
      </c>
      <c r="D1157" s="3" t="s">
        <v>2588</v>
      </c>
      <c r="E1157" s="46">
        <v>0.23</v>
      </c>
      <c r="F1157" s="3" t="s">
        <v>287</v>
      </c>
      <c r="G1157" s="3" t="s">
        <v>287</v>
      </c>
    </row>
    <row r="1158" spans="1:7" x14ac:dyDescent="0.35">
      <c r="A1158" s="3" t="s">
        <v>2291</v>
      </c>
      <c r="B1158" s="3" t="s">
        <v>5</v>
      </c>
      <c r="C1158" s="3" t="s">
        <v>8</v>
      </c>
      <c r="D1158" s="3" t="s">
        <v>2741</v>
      </c>
      <c r="E1158" s="46">
        <v>10.220000000000001</v>
      </c>
      <c r="F1158" s="3" t="s">
        <v>287</v>
      </c>
      <c r="G1158" s="3" t="s">
        <v>287</v>
      </c>
    </row>
    <row r="1159" spans="1:7" x14ac:dyDescent="0.35">
      <c r="A1159" s="3" t="s">
        <v>2291</v>
      </c>
      <c r="B1159" s="3" t="s">
        <v>9</v>
      </c>
      <c r="C1159" s="3" t="s">
        <v>8</v>
      </c>
      <c r="D1159" s="3" t="s">
        <v>2588</v>
      </c>
      <c r="E1159" s="46">
        <v>3.37</v>
      </c>
      <c r="F1159" s="3" t="s">
        <v>287</v>
      </c>
      <c r="G1159" s="3" t="s">
        <v>287</v>
      </c>
    </row>
    <row r="1160" spans="1:7" x14ac:dyDescent="0.35">
      <c r="A1160" s="3" t="s">
        <v>2291</v>
      </c>
      <c r="B1160" s="3" t="s">
        <v>10</v>
      </c>
      <c r="C1160" s="3" t="s">
        <v>8</v>
      </c>
      <c r="D1160" s="3" t="s">
        <v>2588</v>
      </c>
      <c r="E1160" s="46">
        <v>0.28999999999999998</v>
      </c>
      <c r="F1160" s="3" t="s">
        <v>287</v>
      </c>
      <c r="G1160" s="3" t="s">
        <v>266</v>
      </c>
    </row>
    <row r="1161" spans="1:7" x14ac:dyDescent="0.35">
      <c r="A1161" s="3" t="s">
        <v>2291</v>
      </c>
      <c r="B1161" s="3" t="s">
        <v>181</v>
      </c>
      <c r="C1161" s="3" t="s">
        <v>8</v>
      </c>
      <c r="D1161" s="3" t="s">
        <v>2588</v>
      </c>
      <c r="E1161" s="46">
        <v>0.21</v>
      </c>
      <c r="F1161" s="3" t="s">
        <v>287</v>
      </c>
      <c r="G1161" s="3" t="s">
        <v>287</v>
      </c>
    </row>
    <row r="1162" spans="1:7" x14ac:dyDescent="0.35">
      <c r="A1162" s="3" t="s">
        <v>2292</v>
      </c>
      <c r="B1162" s="3" t="s">
        <v>31</v>
      </c>
      <c r="C1162" s="3" t="s">
        <v>8</v>
      </c>
      <c r="D1162" s="3" t="s">
        <v>2741</v>
      </c>
      <c r="E1162" s="46">
        <v>8.11</v>
      </c>
      <c r="F1162" s="3" t="s">
        <v>287</v>
      </c>
      <c r="G1162" s="3" t="s">
        <v>287</v>
      </c>
    </row>
    <row r="1163" spans="1:7" x14ac:dyDescent="0.35">
      <c r="A1163" s="3" t="s">
        <v>2292</v>
      </c>
      <c r="B1163" s="3" t="s">
        <v>9</v>
      </c>
      <c r="C1163" s="3" t="s">
        <v>4</v>
      </c>
      <c r="D1163" s="3" t="s">
        <v>2588</v>
      </c>
      <c r="E1163" s="46">
        <v>2.68</v>
      </c>
      <c r="F1163" s="3" t="s">
        <v>287</v>
      </c>
      <c r="G1163" s="3" t="s">
        <v>287</v>
      </c>
    </row>
    <row r="1164" spans="1:7" x14ac:dyDescent="0.35">
      <c r="A1164" s="3" t="s">
        <v>2292</v>
      </c>
      <c r="B1164" s="3" t="s">
        <v>10</v>
      </c>
      <c r="C1164" s="3" t="s">
        <v>4</v>
      </c>
      <c r="D1164" s="3" t="s">
        <v>2588</v>
      </c>
      <c r="E1164" s="46">
        <v>0.3</v>
      </c>
      <c r="F1164" s="3" t="s">
        <v>287</v>
      </c>
      <c r="G1164" s="3" t="s">
        <v>266</v>
      </c>
    </row>
    <row r="1165" spans="1:7" x14ac:dyDescent="0.35">
      <c r="A1165" s="3" t="s">
        <v>2292</v>
      </c>
      <c r="B1165" s="3" t="s">
        <v>182</v>
      </c>
      <c r="C1165" s="3" t="s">
        <v>4</v>
      </c>
      <c r="D1165" s="3" t="s">
        <v>2588</v>
      </c>
      <c r="E1165" s="46">
        <v>0.21</v>
      </c>
      <c r="F1165" s="3" t="s">
        <v>287</v>
      </c>
      <c r="G1165" s="3" t="s">
        <v>287</v>
      </c>
    </row>
    <row r="1166" spans="1:7" x14ac:dyDescent="0.35">
      <c r="A1166" s="3" t="s">
        <v>2293</v>
      </c>
      <c r="B1166" s="3" t="s">
        <v>179</v>
      </c>
      <c r="C1166" s="3" t="s">
        <v>2719</v>
      </c>
      <c r="D1166" s="3" t="s">
        <v>2741</v>
      </c>
      <c r="E1166" s="46">
        <v>12.05</v>
      </c>
      <c r="F1166" s="3" t="s">
        <v>287</v>
      </c>
      <c r="G1166" s="3" t="s">
        <v>287</v>
      </c>
    </row>
    <row r="1167" spans="1:7" x14ac:dyDescent="0.35">
      <c r="A1167" s="3" t="s">
        <v>2293</v>
      </c>
      <c r="B1167" s="3" t="s">
        <v>2</v>
      </c>
      <c r="C1167" s="3" t="s">
        <v>2719</v>
      </c>
      <c r="D1167" s="3" t="s">
        <v>2588</v>
      </c>
      <c r="E1167" s="46">
        <v>4.57</v>
      </c>
      <c r="F1167" s="3" t="s">
        <v>287</v>
      </c>
      <c r="G1167" s="3" t="s">
        <v>287</v>
      </c>
    </row>
    <row r="1168" spans="1:7" x14ac:dyDescent="0.35">
      <c r="A1168" s="3" t="s">
        <v>2293</v>
      </c>
      <c r="B1168" s="3" t="s">
        <v>30</v>
      </c>
      <c r="C1168" s="3" t="s">
        <v>2719</v>
      </c>
      <c r="D1168" s="3" t="s">
        <v>2588</v>
      </c>
      <c r="E1168" s="46">
        <v>0.28999999999999998</v>
      </c>
      <c r="F1168" s="3" t="s">
        <v>287</v>
      </c>
      <c r="G1168" s="3" t="s">
        <v>266</v>
      </c>
    </row>
    <row r="1169" spans="1:7" x14ac:dyDescent="0.35">
      <c r="A1169" s="3" t="s">
        <v>2293</v>
      </c>
      <c r="B1169" s="3" t="s">
        <v>180</v>
      </c>
      <c r="C1169" s="3" t="s">
        <v>2719</v>
      </c>
      <c r="D1169" s="3" t="s">
        <v>2588</v>
      </c>
      <c r="E1169" s="46">
        <v>0.24</v>
      </c>
      <c r="F1169" s="3" t="s">
        <v>287</v>
      </c>
      <c r="G1169" s="3" t="s">
        <v>287</v>
      </c>
    </row>
    <row r="1170" spans="1:7" x14ac:dyDescent="0.35">
      <c r="A1170" s="3" t="s">
        <v>2294</v>
      </c>
      <c r="B1170" s="3" t="s">
        <v>24</v>
      </c>
      <c r="C1170" s="3" t="s">
        <v>4</v>
      </c>
      <c r="D1170" s="3" t="s">
        <v>2587</v>
      </c>
      <c r="E1170" s="46">
        <v>8.5500000000000007</v>
      </c>
      <c r="F1170" s="3" t="s">
        <v>287</v>
      </c>
      <c r="G1170" s="3" t="s">
        <v>287</v>
      </c>
    </row>
    <row r="1171" spans="1:7" x14ac:dyDescent="0.35">
      <c r="A1171" s="3" t="s">
        <v>2294</v>
      </c>
      <c r="B1171" s="3" t="s">
        <v>50</v>
      </c>
      <c r="C1171" s="3" t="s">
        <v>6</v>
      </c>
      <c r="D1171" s="3" t="s">
        <v>2741</v>
      </c>
      <c r="E1171" s="46">
        <v>2.4500000000000002</v>
      </c>
      <c r="F1171" s="3" t="s">
        <v>287</v>
      </c>
      <c r="G1171" s="3" t="s">
        <v>287</v>
      </c>
    </row>
    <row r="1172" spans="1:7" x14ac:dyDescent="0.35">
      <c r="A1172" s="3" t="s">
        <v>2294</v>
      </c>
      <c r="B1172" s="3" t="s">
        <v>9</v>
      </c>
      <c r="C1172" s="3" t="s">
        <v>4</v>
      </c>
      <c r="D1172" s="3" t="s">
        <v>2588</v>
      </c>
      <c r="E1172" s="46">
        <v>4.3899999999999997</v>
      </c>
      <c r="F1172" s="3" t="s">
        <v>287</v>
      </c>
      <c r="G1172" s="3" t="s">
        <v>287</v>
      </c>
    </row>
    <row r="1173" spans="1:7" x14ac:dyDescent="0.35">
      <c r="A1173" s="3" t="s">
        <v>2294</v>
      </c>
      <c r="B1173" s="3" t="s">
        <v>10</v>
      </c>
      <c r="C1173" s="3" t="s">
        <v>4</v>
      </c>
      <c r="D1173" s="3" t="s">
        <v>2588</v>
      </c>
      <c r="E1173" s="46">
        <v>0.33</v>
      </c>
      <c r="F1173" s="3" t="s">
        <v>287</v>
      </c>
      <c r="G1173" s="3" t="s">
        <v>266</v>
      </c>
    </row>
    <row r="1174" spans="1:7" x14ac:dyDescent="0.35">
      <c r="A1174" s="3" t="s">
        <v>2294</v>
      </c>
      <c r="B1174" s="3" t="s">
        <v>181</v>
      </c>
      <c r="C1174" s="3" t="s">
        <v>4</v>
      </c>
      <c r="D1174" s="3" t="s">
        <v>2588</v>
      </c>
      <c r="E1174" s="46">
        <v>0.21</v>
      </c>
      <c r="F1174" s="3" t="s">
        <v>287</v>
      </c>
      <c r="G1174" s="3" t="s">
        <v>287</v>
      </c>
    </row>
    <row r="1175" spans="1:7" x14ac:dyDescent="0.35">
      <c r="A1175" s="3" t="s">
        <v>2295</v>
      </c>
      <c r="B1175" s="3" t="s">
        <v>31</v>
      </c>
      <c r="C1175" s="3" t="s">
        <v>8</v>
      </c>
      <c r="D1175" s="3" t="s">
        <v>2741</v>
      </c>
      <c r="E1175" s="46">
        <v>8.0399999999999991</v>
      </c>
      <c r="F1175" s="3" t="s">
        <v>287</v>
      </c>
      <c r="G1175" s="3" t="s">
        <v>287</v>
      </c>
    </row>
    <row r="1176" spans="1:7" x14ac:dyDescent="0.35">
      <c r="A1176" s="3" t="s">
        <v>2295</v>
      </c>
      <c r="B1176" s="3" t="s">
        <v>9</v>
      </c>
      <c r="C1176" s="3" t="s">
        <v>4</v>
      </c>
      <c r="D1176" s="3" t="s">
        <v>2588</v>
      </c>
      <c r="E1176" s="46">
        <v>4.2699999999999996</v>
      </c>
      <c r="F1176" s="3" t="s">
        <v>287</v>
      </c>
      <c r="G1176" s="3" t="s">
        <v>287</v>
      </c>
    </row>
    <row r="1177" spans="1:7" x14ac:dyDescent="0.35">
      <c r="A1177" s="3" t="s">
        <v>2295</v>
      </c>
      <c r="B1177" s="3" t="s">
        <v>182</v>
      </c>
      <c r="C1177" s="3" t="s">
        <v>4</v>
      </c>
      <c r="D1177" s="3" t="s">
        <v>2588</v>
      </c>
      <c r="E1177" s="46">
        <v>0.28000000000000003</v>
      </c>
      <c r="F1177" s="3" t="s">
        <v>287</v>
      </c>
      <c r="G1177" s="3" t="s">
        <v>287</v>
      </c>
    </row>
    <row r="1178" spans="1:7" x14ac:dyDescent="0.35">
      <c r="A1178" s="3" t="s">
        <v>2295</v>
      </c>
      <c r="B1178" s="3" t="s">
        <v>10</v>
      </c>
      <c r="C1178" s="3" t="s">
        <v>4</v>
      </c>
      <c r="D1178" s="3" t="s">
        <v>2588</v>
      </c>
      <c r="E1178" s="46">
        <v>0.25</v>
      </c>
      <c r="F1178" s="3" t="s">
        <v>287</v>
      </c>
      <c r="G1178" s="3" t="s">
        <v>266</v>
      </c>
    </row>
    <row r="1179" spans="1:7" x14ac:dyDescent="0.35">
      <c r="A1179" s="3" t="s">
        <v>2296</v>
      </c>
      <c r="B1179" s="3" t="s">
        <v>5</v>
      </c>
      <c r="C1179" s="3" t="s">
        <v>8</v>
      </c>
      <c r="D1179" s="3" t="s">
        <v>2741</v>
      </c>
      <c r="E1179" s="46">
        <v>6.62</v>
      </c>
      <c r="F1179" s="3" t="s">
        <v>287</v>
      </c>
      <c r="G1179" s="3" t="s">
        <v>287</v>
      </c>
    </row>
    <row r="1180" spans="1:7" x14ac:dyDescent="0.35">
      <c r="A1180" s="3" t="s">
        <v>2296</v>
      </c>
      <c r="B1180" s="3" t="s">
        <v>9</v>
      </c>
      <c r="C1180" s="3" t="s">
        <v>8</v>
      </c>
      <c r="D1180" s="3" t="s">
        <v>2588</v>
      </c>
      <c r="E1180" s="46">
        <v>1.88</v>
      </c>
      <c r="F1180" s="3" t="s">
        <v>287</v>
      </c>
      <c r="G1180" s="3" t="s">
        <v>287</v>
      </c>
    </row>
    <row r="1181" spans="1:7" x14ac:dyDescent="0.35">
      <c r="A1181" s="3" t="s">
        <v>2296</v>
      </c>
      <c r="B1181" s="3" t="s">
        <v>10</v>
      </c>
      <c r="C1181" s="3" t="s">
        <v>8</v>
      </c>
      <c r="D1181" s="3" t="s">
        <v>2588</v>
      </c>
      <c r="E1181" s="46">
        <v>1.38</v>
      </c>
      <c r="F1181" s="3" t="s">
        <v>287</v>
      </c>
      <c r="G1181" s="3" t="s">
        <v>266</v>
      </c>
    </row>
    <row r="1182" spans="1:7" x14ac:dyDescent="0.35">
      <c r="A1182" s="3" t="s">
        <v>2296</v>
      </c>
      <c r="B1182" s="3" t="s">
        <v>181</v>
      </c>
      <c r="C1182" s="3" t="s">
        <v>8</v>
      </c>
      <c r="D1182" s="3" t="s">
        <v>2588</v>
      </c>
      <c r="E1182" s="46">
        <v>0.22</v>
      </c>
      <c r="F1182" s="3" t="s">
        <v>287</v>
      </c>
      <c r="G1182" s="3" t="s">
        <v>287</v>
      </c>
    </row>
    <row r="1183" spans="1:7" x14ac:dyDescent="0.35">
      <c r="A1183" s="3" t="s">
        <v>2297</v>
      </c>
      <c r="B1183" s="3" t="s">
        <v>31</v>
      </c>
      <c r="C1183" s="3" t="s">
        <v>8</v>
      </c>
      <c r="D1183" s="3" t="s">
        <v>2741</v>
      </c>
      <c r="E1183" s="46">
        <v>6.31</v>
      </c>
      <c r="F1183" s="3" t="s">
        <v>287</v>
      </c>
      <c r="G1183" s="3" t="s">
        <v>287</v>
      </c>
    </row>
    <row r="1184" spans="1:7" x14ac:dyDescent="0.35">
      <c r="A1184" s="3" t="s">
        <v>2297</v>
      </c>
      <c r="B1184" s="3" t="s">
        <v>9</v>
      </c>
      <c r="C1184" s="3" t="s">
        <v>4</v>
      </c>
      <c r="D1184" s="3" t="s">
        <v>2588</v>
      </c>
      <c r="E1184" s="46">
        <v>2.68</v>
      </c>
      <c r="F1184" s="3" t="s">
        <v>287</v>
      </c>
      <c r="G1184" s="3" t="s">
        <v>287</v>
      </c>
    </row>
    <row r="1185" spans="1:7" x14ac:dyDescent="0.35">
      <c r="A1185" s="3" t="s">
        <v>2297</v>
      </c>
      <c r="B1185" s="3" t="s">
        <v>10</v>
      </c>
      <c r="C1185" s="3" t="s">
        <v>4</v>
      </c>
      <c r="D1185" s="3" t="s">
        <v>2588</v>
      </c>
      <c r="E1185" s="46">
        <v>1.22</v>
      </c>
      <c r="F1185" s="3" t="s">
        <v>287</v>
      </c>
      <c r="G1185" s="3" t="s">
        <v>266</v>
      </c>
    </row>
    <row r="1186" spans="1:7" x14ac:dyDescent="0.35">
      <c r="A1186" s="3" t="s">
        <v>2297</v>
      </c>
      <c r="B1186" s="3" t="s">
        <v>182</v>
      </c>
      <c r="C1186" s="3" t="s">
        <v>4</v>
      </c>
      <c r="D1186" s="3" t="s">
        <v>2588</v>
      </c>
      <c r="E1186" s="46">
        <v>0.2</v>
      </c>
      <c r="F1186" s="3" t="s">
        <v>287</v>
      </c>
      <c r="G1186" s="3" t="s">
        <v>287</v>
      </c>
    </row>
    <row r="1187" spans="1:7" x14ac:dyDescent="0.35">
      <c r="A1187" s="3" t="s">
        <v>2298</v>
      </c>
      <c r="B1187" s="3" t="s">
        <v>24</v>
      </c>
      <c r="C1187" s="3" t="s">
        <v>4</v>
      </c>
      <c r="D1187" s="3" t="s">
        <v>2587</v>
      </c>
      <c r="E1187" s="46">
        <v>8.8699999999999992</v>
      </c>
      <c r="F1187" s="3" t="s">
        <v>287</v>
      </c>
      <c r="G1187" s="3" t="s">
        <v>287</v>
      </c>
    </row>
    <row r="1188" spans="1:7" x14ac:dyDescent="0.35">
      <c r="A1188" s="3" t="s">
        <v>2298</v>
      </c>
      <c r="B1188" s="3" t="s">
        <v>50</v>
      </c>
      <c r="C1188" s="3" t="s">
        <v>6</v>
      </c>
      <c r="D1188" s="3" t="s">
        <v>2741</v>
      </c>
      <c r="E1188" s="46">
        <v>0.95</v>
      </c>
      <c r="F1188" s="3" t="s">
        <v>287</v>
      </c>
      <c r="G1188" s="3" t="s">
        <v>287</v>
      </c>
    </row>
    <row r="1189" spans="1:7" x14ac:dyDescent="0.35">
      <c r="A1189" s="3" t="s">
        <v>2298</v>
      </c>
      <c r="B1189" s="3" t="s">
        <v>9</v>
      </c>
      <c r="C1189" s="3" t="s">
        <v>4</v>
      </c>
      <c r="D1189" s="3" t="s">
        <v>2588</v>
      </c>
      <c r="E1189" s="46">
        <v>3.3</v>
      </c>
      <c r="F1189" s="3" t="s">
        <v>287</v>
      </c>
      <c r="G1189" s="3" t="s">
        <v>287</v>
      </c>
    </row>
    <row r="1190" spans="1:7" x14ac:dyDescent="0.35">
      <c r="A1190" s="3" t="s">
        <v>2298</v>
      </c>
      <c r="B1190" s="3" t="s">
        <v>10</v>
      </c>
      <c r="C1190" s="3" t="s">
        <v>4</v>
      </c>
      <c r="D1190" s="3" t="s">
        <v>2588</v>
      </c>
      <c r="E1190" s="46">
        <v>0.3</v>
      </c>
      <c r="F1190" s="3" t="s">
        <v>287</v>
      </c>
      <c r="G1190" s="3" t="s">
        <v>266</v>
      </c>
    </row>
    <row r="1191" spans="1:7" x14ac:dyDescent="0.35">
      <c r="A1191" s="3" t="s">
        <v>2298</v>
      </c>
      <c r="B1191" s="3" t="s">
        <v>181</v>
      </c>
      <c r="C1191" s="3" t="s">
        <v>4</v>
      </c>
      <c r="D1191" s="3" t="s">
        <v>2588</v>
      </c>
      <c r="E1191" s="46">
        <v>0.21</v>
      </c>
      <c r="F1191" s="3" t="s">
        <v>287</v>
      </c>
      <c r="G1191" s="3" t="s">
        <v>287</v>
      </c>
    </row>
    <row r="1192" spans="1:7" x14ac:dyDescent="0.35">
      <c r="A1192" s="3" t="s">
        <v>2299</v>
      </c>
      <c r="B1192" s="3" t="s">
        <v>24</v>
      </c>
      <c r="C1192" s="3" t="s">
        <v>4</v>
      </c>
      <c r="D1192" s="3" t="s">
        <v>2587</v>
      </c>
      <c r="E1192" s="46">
        <v>8.33</v>
      </c>
      <c r="F1192" s="3" t="s">
        <v>287</v>
      </c>
      <c r="G1192" s="3" t="s">
        <v>287</v>
      </c>
    </row>
    <row r="1193" spans="1:7" x14ac:dyDescent="0.35">
      <c r="A1193" s="3" t="s">
        <v>2299</v>
      </c>
      <c r="B1193" s="3" t="s">
        <v>50</v>
      </c>
      <c r="C1193" s="3" t="s">
        <v>6</v>
      </c>
      <c r="D1193" s="3" t="s">
        <v>2741</v>
      </c>
      <c r="E1193" s="46">
        <v>0.6</v>
      </c>
      <c r="F1193" s="3" t="s">
        <v>287</v>
      </c>
      <c r="G1193" s="3" t="s">
        <v>287</v>
      </c>
    </row>
    <row r="1194" spans="1:7" x14ac:dyDescent="0.35">
      <c r="A1194" s="3" t="s">
        <v>2299</v>
      </c>
      <c r="B1194" s="3" t="s">
        <v>9</v>
      </c>
      <c r="C1194" s="3" t="s">
        <v>4</v>
      </c>
      <c r="D1194" s="3" t="s">
        <v>2588</v>
      </c>
      <c r="E1194" s="46">
        <v>3.32</v>
      </c>
      <c r="F1194" s="3" t="s">
        <v>287</v>
      </c>
      <c r="G1194" s="3" t="s">
        <v>287</v>
      </c>
    </row>
    <row r="1195" spans="1:7" x14ac:dyDescent="0.35">
      <c r="A1195" s="3" t="s">
        <v>2299</v>
      </c>
      <c r="B1195" s="3" t="s">
        <v>181</v>
      </c>
      <c r="C1195" s="3" t="s">
        <v>4</v>
      </c>
      <c r="D1195" s="3" t="s">
        <v>2588</v>
      </c>
      <c r="E1195" s="46">
        <v>0.35</v>
      </c>
      <c r="F1195" s="3" t="s">
        <v>287</v>
      </c>
      <c r="G1195" s="3" t="s">
        <v>287</v>
      </c>
    </row>
    <row r="1196" spans="1:7" x14ac:dyDescent="0.35">
      <c r="A1196" s="3" t="s">
        <v>2299</v>
      </c>
      <c r="B1196" s="3" t="s">
        <v>10</v>
      </c>
      <c r="C1196" s="3" t="s">
        <v>4</v>
      </c>
      <c r="D1196" s="3" t="s">
        <v>2588</v>
      </c>
      <c r="E1196" s="46">
        <v>0.3</v>
      </c>
      <c r="F1196" s="3" t="s">
        <v>287</v>
      </c>
      <c r="G1196" s="3" t="s">
        <v>266</v>
      </c>
    </row>
    <row r="1197" spans="1:7" x14ac:dyDescent="0.35">
      <c r="A1197" s="3" t="s">
        <v>2300</v>
      </c>
      <c r="B1197" s="3" t="s">
        <v>31</v>
      </c>
      <c r="C1197" s="3" t="s">
        <v>8</v>
      </c>
      <c r="D1197" s="3" t="s">
        <v>2741</v>
      </c>
      <c r="E1197" s="46">
        <v>7.49</v>
      </c>
      <c r="F1197" s="3" t="s">
        <v>287</v>
      </c>
      <c r="G1197" s="3" t="s">
        <v>287</v>
      </c>
    </row>
    <row r="1198" spans="1:7" x14ac:dyDescent="0.35">
      <c r="A1198" s="3" t="s">
        <v>2300</v>
      </c>
      <c r="B1198" s="3" t="s">
        <v>9</v>
      </c>
      <c r="C1198" s="3" t="s">
        <v>4</v>
      </c>
      <c r="D1198" s="3" t="s">
        <v>2588</v>
      </c>
      <c r="E1198" s="46">
        <v>3.15</v>
      </c>
      <c r="F1198" s="3" t="s">
        <v>287</v>
      </c>
      <c r="G1198" s="3" t="s">
        <v>287</v>
      </c>
    </row>
    <row r="1199" spans="1:7" x14ac:dyDescent="0.35">
      <c r="A1199" s="3" t="s">
        <v>2300</v>
      </c>
      <c r="B1199" s="3" t="s">
        <v>182</v>
      </c>
      <c r="C1199" s="3" t="s">
        <v>4</v>
      </c>
      <c r="D1199" s="3" t="s">
        <v>2588</v>
      </c>
      <c r="E1199" s="46">
        <v>0.35</v>
      </c>
      <c r="F1199" s="3" t="s">
        <v>287</v>
      </c>
      <c r="G1199" s="3" t="s">
        <v>287</v>
      </c>
    </row>
    <row r="1200" spans="1:7" x14ac:dyDescent="0.35">
      <c r="A1200" s="3" t="s">
        <v>2300</v>
      </c>
      <c r="B1200" s="3" t="s">
        <v>10</v>
      </c>
      <c r="C1200" s="3" t="s">
        <v>4</v>
      </c>
      <c r="D1200" s="3" t="s">
        <v>2588</v>
      </c>
      <c r="E1200" s="46">
        <v>0.27</v>
      </c>
      <c r="F1200" s="3" t="s">
        <v>287</v>
      </c>
      <c r="G1200" s="3" t="s">
        <v>266</v>
      </c>
    </row>
    <row r="1201" spans="1:7" x14ac:dyDescent="0.35">
      <c r="A1201" s="3" t="s">
        <v>2301</v>
      </c>
      <c r="B1201" s="3" t="s">
        <v>24</v>
      </c>
      <c r="C1201" s="3" t="s">
        <v>4</v>
      </c>
      <c r="D1201" s="3" t="s">
        <v>2587</v>
      </c>
      <c r="E1201" s="46">
        <v>9.41</v>
      </c>
      <c r="F1201" s="3" t="s">
        <v>287</v>
      </c>
      <c r="G1201" s="3" t="s">
        <v>287</v>
      </c>
    </row>
    <row r="1202" spans="1:7" x14ac:dyDescent="0.35">
      <c r="A1202" s="3" t="s">
        <v>2301</v>
      </c>
      <c r="B1202" s="3" t="s">
        <v>50</v>
      </c>
      <c r="C1202" s="3" t="s">
        <v>6</v>
      </c>
      <c r="D1202" s="3" t="s">
        <v>2741</v>
      </c>
      <c r="E1202" s="46">
        <v>1.2</v>
      </c>
      <c r="F1202" s="3" t="s">
        <v>287</v>
      </c>
      <c r="G1202" s="3" t="s">
        <v>287</v>
      </c>
    </row>
    <row r="1203" spans="1:7" x14ac:dyDescent="0.35">
      <c r="A1203" s="3" t="s">
        <v>2301</v>
      </c>
      <c r="B1203" s="3" t="s">
        <v>9</v>
      </c>
      <c r="C1203" s="3" t="s">
        <v>4</v>
      </c>
      <c r="D1203" s="3" t="s">
        <v>2588</v>
      </c>
      <c r="E1203" s="46">
        <v>4.37</v>
      </c>
      <c r="F1203" s="3" t="s">
        <v>287</v>
      </c>
      <c r="G1203" s="3" t="s">
        <v>287</v>
      </c>
    </row>
    <row r="1204" spans="1:7" x14ac:dyDescent="0.35">
      <c r="A1204" s="3" t="s">
        <v>2301</v>
      </c>
      <c r="B1204" s="3" t="s">
        <v>10</v>
      </c>
      <c r="C1204" s="3" t="s">
        <v>4</v>
      </c>
      <c r="D1204" s="3" t="s">
        <v>2588</v>
      </c>
      <c r="E1204" s="46">
        <v>0.28000000000000003</v>
      </c>
      <c r="F1204" s="3" t="s">
        <v>287</v>
      </c>
      <c r="G1204" s="3" t="s">
        <v>266</v>
      </c>
    </row>
    <row r="1205" spans="1:7" x14ac:dyDescent="0.35">
      <c r="A1205" s="3" t="s">
        <v>2301</v>
      </c>
      <c r="B1205" s="3" t="s">
        <v>181</v>
      </c>
      <c r="C1205" s="3" t="s">
        <v>4</v>
      </c>
      <c r="D1205" s="3" t="s">
        <v>2588</v>
      </c>
      <c r="E1205" s="46">
        <v>0.19</v>
      </c>
      <c r="F1205" s="3" t="s">
        <v>287</v>
      </c>
      <c r="G1205" s="3" t="s">
        <v>287</v>
      </c>
    </row>
    <row r="1206" spans="1:7" x14ac:dyDescent="0.35">
      <c r="A1206" s="3" t="s">
        <v>2302</v>
      </c>
      <c r="B1206" s="3" t="s">
        <v>31</v>
      </c>
      <c r="C1206" s="3" t="s">
        <v>8</v>
      </c>
      <c r="D1206" s="3" t="s">
        <v>2741</v>
      </c>
      <c r="E1206" s="46">
        <v>8.39</v>
      </c>
      <c r="F1206" s="3" t="s">
        <v>287</v>
      </c>
      <c r="G1206" s="3" t="s">
        <v>287</v>
      </c>
    </row>
    <row r="1207" spans="1:7" x14ac:dyDescent="0.35">
      <c r="A1207" s="3" t="s">
        <v>2302</v>
      </c>
      <c r="B1207" s="3" t="s">
        <v>9</v>
      </c>
      <c r="C1207" s="3" t="s">
        <v>4</v>
      </c>
      <c r="D1207" s="3" t="s">
        <v>2588</v>
      </c>
      <c r="E1207" s="46">
        <v>4.37</v>
      </c>
      <c r="F1207" s="3" t="s">
        <v>287</v>
      </c>
      <c r="G1207" s="3" t="s">
        <v>287</v>
      </c>
    </row>
    <row r="1208" spans="1:7" x14ac:dyDescent="0.35">
      <c r="A1208" s="3" t="s">
        <v>2302</v>
      </c>
      <c r="B1208" s="3" t="s">
        <v>10</v>
      </c>
      <c r="C1208" s="3" t="s">
        <v>4</v>
      </c>
      <c r="D1208" s="3" t="s">
        <v>2588</v>
      </c>
      <c r="E1208" s="46">
        <v>2.29</v>
      </c>
      <c r="F1208" s="3" t="s">
        <v>287</v>
      </c>
      <c r="G1208" s="3" t="s">
        <v>266</v>
      </c>
    </row>
    <row r="1209" spans="1:7" x14ac:dyDescent="0.35">
      <c r="A1209" s="3" t="s">
        <v>2302</v>
      </c>
      <c r="B1209" s="3" t="s">
        <v>182</v>
      </c>
      <c r="C1209" s="3" t="s">
        <v>4</v>
      </c>
      <c r="D1209" s="3" t="s">
        <v>2588</v>
      </c>
      <c r="E1209" s="46">
        <v>0.36</v>
      </c>
      <c r="F1209" s="3" t="s">
        <v>287</v>
      </c>
      <c r="G1209" s="3" t="s">
        <v>287</v>
      </c>
    </row>
    <row r="1210" spans="1:7" x14ac:dyDescent="0.35">
      <c r="A1210" s="3" t="s">
        <v>2304</v>
      </c>
      <c r="B1210" s="3" t="s">
        <v>3</v>
      </c>
      <c r="C1210" s="3" t="s">
        <v>2719</v>
      </c>
      <c r="D1210" s="3" t="s">
        <v>2587</v>
      </c>
      <c r="E1210" s="46">
        <v>0.2455</v>
      </c>
      <c r="F1210" s="3" t="s">
        <v>287</v>
      </c>
      <c r="G1210" s="3" t="s">
        <v>287</v>
      </c>
    </row>
    <row r="1211" spans="1:7" x14ac:dyDescent="0.35">
      <c r="A1211" s="3" t="s">
        <v>2304</v>
      </c>
      <c r="B1211" s="3" t="s">
        <v>184</v>
      </c>
      <c r="C1211" s="3" t="s">
        <v>2719</v>
      </c>
      <c r="D1211" s="3" t="s">
        <v>2587</v>
      </c>
      <c r="E1211" s="46">
        <v>5.4000000000000003E-3</v>
      </c>
      <c r="F1211" s="3" t="s">
        <v>287</v>
      </c>
      <c r="G1211" s="3" t="s">
        <v>287</v>
      </c>
    </row>
    <row r="1212" spans="1:7" x14ac:dyDescent="0.35">
      <c r="A1212" s="3" t="s">
        <v>2304</v>
      </c>
      <c r="B1212" s="3" t="s">
        <v>5</v>
      </c>
      <c r="C1212" s="3" t="s">
        <v>2719</v>
      </c>
      <c r="D1212" s="3" t="s">
        <v>2741</v>
      </c>
      <c r="E1212" s="46">
        <v>1.1599999999999999E-2</v>
      </c>
      <c r="F1212" s="3" t="s">
        <v>287</v>
      </c>
      <c r="G1212" s="3" t="s">
        <v>287</v>
      </c>
    </row>
    <row r="1213" spans="1:7" x14ac:dyDescent="0.35">
      <c r="A1213" s="3" t="s">
        <v>2304</v>
      </c>
      <c r="B1213" s="3" t="s">
        <v>183</v>
      </c>
      <c r="C1213" s="3" t="s">
        <v>2719</v>
      </c>
      <c r="D1213" s="3" t="s">
        <v>2588</v>
      </c>
      <c r="E1213" s="46">
        <v>5.6399999999999999E-2</v>
      </c>
      <c r="F1213" s="3" t="s">
        <v>287</v>
      </c>
      <c r="G1213" s="3" t="s">
        <v>287</v>
      </c>
    </row>
    <row r="1214" spans="1:7" x14ac:dyDescent="0.35">
      <c r="A1214" s="3" t="s">
        <v>2304</v>
      </c>
      <c r="B1214" s="3" t="s">
        <v>1</v>
      </c>
      <c r="C1214" s="3" t="s">
        <v>2719</v>
      </c>
      <c r="D1214" s="3" t="s">
        <v>2588</v>
      </c>
      <c r="E1214" s="46">
        <v>1.46E-2</v>
      </c>
      <c r="F1214" s="3" t="s">
        <v>266</v>
      </c>
      <c r="G1214" s="3" t="s">
        <v>287</v>
      </c>
    </row>
    <row r="1215" spans="1:7" x14ac:dyDescent="0.35">
      <c r="A1215" s="3" t="s">
        <v>2304</v>
      </c>
      <c r="B1215" s="3" t="s">
        <v>185</v>
      </c>
      <c r="C1215" s="3" t="s">
        <v>2719</v>
      </c>
      <c r="D1215" s="3" t="s">
        <v>2588</v>
      </c>
      <c r="E1215" s="46">
        <v>5.7999999999999996E-3</v>
      </c>
      <c r="F1215" s="3" t="s">
        <v>287</v>
      </c>
      <c r="G1215" s="3" t="s">
        <v>287</v>
      </c>
    </row>
    <row r="1216" spans="1:7" x14ac:dyDescent="0.35">
      <c r="A1216" s="3" t="s">
        <v>2305</v>
      </c>
      <c r="B1216" s="3" t="s">
        <v>3</v>
      </c>
      <c r="C1216" s="3" t="s">
        <v>2719</v>
      </c>
      <c r="D1216" s="3" t="s">
        <v>2587</v>
      </c>
      <c r="E1216" s="46">
        <v>0.1069</v>
      </c>
      <c r="F1216" s="3" t="s">
        <v>287</v>
      </c>
      <c r="G1216" s="3" t="s">
        <v>287</v>
      </c>
    </row>
    <row r="1217" spans="1:7" x14ac:dyDescent="0.35">
      <c r="A1217" s="3" t="s">
        <v>2305</v>
      </c>
      <c r="B1217" s="3" t="s">
        <v>184</v>
      </c>
      <c r="C1217" s="3" t="s">
        <v>2719</v>
      </c>
      <c r="D1217" s="3" t="s">
        <v>2587</v>
      </c>
      <c r="E1217" s="46">
        <v>7.7000000000000002E-3</v>
      </c>
      <c r="F1217" s="3" t="s">
        <v>287</v>
      </c>
      <c r="G1217" s="3" t="s">
        <v>287</v>
      </c>
    </row>
    <row r="1218" spans="1:7" x14ac:dyDescent="0.35">
      <c r="A1218" s="3" t="s">
        <v>2305</v>
      </c>
      <c r="B1218" s="3" t="s">
        <v>5</v>
      </c>
      <c r="C1218" s="3" t="s">
        <v>2719</v>
      </c>
      <c r="D1218" s="3" t="s">
        <v>2741</v>
      </c>
      <c r="E1218" s="46">
        <v>2.7099999999999999E-2</v>
      </c>
      <c r="F1218" s="3" t="s">
        <v>287</v>
      </c>
      <c r="G1218" s="3" t="s">
        <v>287</v>
      </c>
    </row>
    <row r="1219" spans="1:7" x14ac:dyDescent="0.35">
      <c r="A1219" s="3" t="s">
        <v>2305</v>
      </c>
      <c r="B1219" s="3" t="s">
        <v>183</v>
      </c>
      <c r="C1219" s="3" t="s">
        <v>2719</v>
      </c>
      <c r="D1219" s="3" t="s">
        <v>2588</v>
      </c>
      <c r="E1219" s="46">
        <v>6.0699999999999997E-2</v>
      </c>
      <c r="F1219" s="3" t="s">
        <v>287</v>
      </c>
      <c r="G1219" s="3" t="s">
        <v>287</v>
      </c>
    </row>
    <row r="1220" spans="1:7" x14ac:dyDescent="0.35">
      <c r="A1220" s="3" t="s">
        <v>2305</v>
      </c>
      <c r="B1220" s="3" t="s">
        <v>1</v>
      </c>
      <c r="C1220" s="3" t="s">
        <v>2719</v>
      </c>
      <c r="D1220" s="3" t="s">
        <v>2588</v>
      </c>
      <c r="E1220" s="46">
        <v>1.5800000000000002E-2</v>
      </c>
      <c r="F1220" s="3" t="s">
        <v>266</v>
      </c>
      <c r="G1220" s="3" t="s">
        <v>287</v>
      </c>
    </row>
    <row r="1221" spans="1:7" x14ac:dyDescent="0.35">
      <c r="A1221" s="3" t="s">
        <v>2305</v>
      </c>
      <c r="B1221" s="3" t="s">
        <v>185</v>
      </c>
      <c r="C1221" s="3" t="s">
        <v>2719</v>
      </c>
      <c r="D1221" s="3" t="s">
        <v>2588</v>
      </c>
      <c r="E1221" s="46">
        <v>1.8E-3</v>
      </c>
      <c r="F1221" s="3" t="s">
        <v>287</v>
      </c>
      <c r="G1221" s="3" t="s">
        <v>287</v>
      </c>
    </row>
    <row r="1222" spans="1:7" x14ac:dyDescent="0.35">
      <c r="A1222" s="3" t="s">
        <v>2306</v>
      </c>
      <c r="B1222" s="3" t="s">
        <v>3</v>
      </c>
      <c r="C1222" s="3" t="s">
        <v>2719</v>
      </c>
      <c r="D1222" s="3" t="s">
        <v>2587</v>
      </c>
      <c r="E1222" s="46">
        <v>9.6000000000000002E-2</v>
      </c>
      <c r="F1222" s="3" t="s">
        <v>287</v>
      </c>
      <c r="G1222" s="3" t="s">
        <v>287</v>
      </c>
    </row>
    <row r="1223" spans="1:7" x14ac:dyDescent="0.35">
      <c r="A1223" s="3" t="s">
        <v>2306</v>
      </c>
      <c r="B1223" s="3" t="s">
        <v>184</v>
      </c>
      <c r="C1223" s="3" t="s">
        <v>2719</v>
      </c>
      <c r="D1223" s="3" t="s">
        <v>2587</v>
      </c>
      <c r="E1223" s="46">
        <v>2.2599999999999999E-2</v>
      </c>
      <c r="F1223" s="3" t="s">
        <v>287</v>
      </c>
      <c r="G1223" s="3" t="s">
        <v>287</v>
      </c>
    </row>
    <row r="1224" spans="1:7" x14ac:dyDescent="0.35">
      <c r="A1224" s="3" t="s">
        <v>2306</v>
      </c>
      <c r="B1224" s="3" t="s">
        <v>5</v>
      </c>
      <c r="C1224" s="3" t="s">
        <v>2719</v>
      </c>
      <c r="D1224" s="3" t="s">
        <v>2741</v>
      </c>
      <c r="E1224" s="46">
        <v>1.1900000000000001E-2</v>
      </c>
      <c r="F1224" s="3" t="s">
        <v>287</v>
      </c>
      <c r="G1224" s="3" t="s">
        <v>287</v>
      </c>
    </row>
    <row r="1225" spans="1:7" x14ac:dyDescent="0.35">
      <c r="A1225" s="3" t="s">
        <v>2306</v>
      </c>
      <c r="B1225" s="3" t="s">
        <v>183</v>
      </c>
      <c r="C1225" s="3" t="s">
        <v>2719</v>
      </c>
      <c r="D1225" s="3" t="s">
        <v>2588</v>
      </c>
      <c r="E1225" s="46">
        <v>2.8899999999999999E-2</v>
      </c>
      <c r="F1225" s="3" t="s">
        <v>287</v>
      </c>
      <c r="G1225" s="3" t="s">
        <v>287</v>
      </c>
    </row>
    <row r="1226" spans="1:7" x14ac:dyDescent="0.35">
      <c r="A1226" s="3" t="s">
        <v>2306</v>
      </c>
      <c r="B1226" s="3" t="s">
        <v>1</v>
      </c>
      <c r="C1226" s="3" t="s">
        <v>2719</v>
      </c>
      <c r="D1226" s="3" t="s">
        <v>2588</v>
      </c>
      <c r="E1226" s="46">
        <v>9.7000000000000003E-3</v>
      </c>
      <c r="F1226" s="3" t="s">
        <v>266</v>
      </c>
      <c r="G1226" s="3" t="s">
        <v>287</v>
      </c>
    </row>
    <row r="1227" spans="1:7" x14ac:dyDescent="0.35">
      <c r="A1227" s="3" t="s">
        <v>2306</v>
      </c>
      <c r="B1227" s="3" t="s">
        <v>185</v>
      </c>
      <c r="C1227" s="3" t="s">
        <v>2719</v>
      </c>
      <c r="D1227" s="3" t="s">
        <v>2588</v>
      </c>
      <c r="E1227" s="46">
        <v>8.9999999999999998E-4</v>
      </c>
      <c r="F1227" s="3" t="s">
        <v>287</v>
      </c>
      <c r="G1227" s="3" t="s">
        <v>287</v>
      </c>
    </row>
    <row r="1228" spans="1:7" x14ac:dyDescent="0.35">
      <c r="A1228" s="3" t="s">
        <v>2307</v>
      </c>
      <c r="B1228" s="3" t="s">
        <v>3</v>
      </c>
      <c r="C1228" s="3" t="s">
        <v>2719</v>
      </c>
      <c r="D1228" s="3" t="s">
        <v>2587</v>
      </c>
      <c r="E1228" s="46">
        <v>0.16880000000000001</v>
      </c>
      <c r="F1228" s="3" t="s">
        <v>287</v>
      </c>
      <c r="G1228" s="3" t="s">
        <v>287</v>
      </c>
    </row>
    <row r="1229" spans="1:7" x14ac:dyDescent="0.35">
      <c r="A1229" s="3" t="s">
        <v>2307</v>
      </c>
      <c r="B1229" s="3" t="s">
        <v>184</v>
      </c>
      <c r="C1229" s="3" t="s">
        <v>2719</v>
      </c>
      <c r="D1229" s="3" t="s">
        <v>2587</v>
      </c>
      <c r="E1229" s="46">
        <v>3.2000000000000001E-2</v>
      </c>
      <c r="F1229" s="3" t="s">
        <v>287</v>
      </c>
      <c r="G1229" s="3" t="s">
        <v>287</v>
      </c>
    </row>
    <row r="1230" spans="1:7" x14ac:dyDescent="0.35">
      <c r="A1230" s="3" t="s">
        <v>2307</v>
      </c>
      <c r="B1230" s="3" t="s">
        <v>5</v>
      </c>
      <c r="C1230" s="3" t="s">
        <v>2719</v>
      </c>
      <c r="D1230" s="3" t="s">
        <v>2741</v>
      </c>
      <c r="E1230" s="46">
        <v>8.6400000000000005E-2</v>
      </c>
      <c r="F1230" s="3" t="s">
        <v>287</v>
      </c>
      <c r="G1230" s="3" t="s">
        <v>287</v>
      </c>
    </row>
    <row r="1231" spans="1:7" x14ac:dyDescent="0.35">
      <c r="A1231" s="3" t="s">
        <v>2307</v>
      </c>
      <c r="B1231" s="3" t="s">
        <v>1</v>
      </c>
      <c r="C1231" s="3" t="s">
        <v>2719</v>
      </c>
      <c r="D1231" s="3" t="s">
        <v>2588</v>
      </c>
      <c r="E1231" s="46">
        <v>5.5199999999999999E-2</v>
      </c>
      <c r="F1231" s="3" t="s">
        <v>266</v>
      </c>
      <c r="G1231" s="3" t="s">
        <v>287</v>
      </c>
    </row>
    <row r="1232" spans="1:7" x14ac:dyDescent="0.35">
      <c r="A1232" s="3" t="s">
        <v>2307</v>
      </c>
      <c r="B1232" s="3" t="s">
        <v>183</v>
      </c>
      <c r="C1232" s="3" t="s">
        <v>2719</v>
      </c>
      <c r="D1232" s="3" t="s">
        <v>2588</v>
      </c>
      <c r="E1232" s="46">
        <v>3.6799999999999999E-2</v>
      </c>
      <c r="F1232" s="3" t="s">
        <v>287</v>
      </c>
      <c r="G1232" s="3" t="s">
        <v>287</v>
      </c>
    </row>
    <row r="1233" spans="1:7" x14ac:dyDescent="0.35">
      <c r="A1233" s="3" t="s">
        <v>2307</v>
      </c>
      <c r="B1233" s="3" t="s">
        <v>185</v>
      </c>
      <c r="C1233" s="3" t="s">
        <v>2719</v>
      </c>
      <c r="D1233" s="3" t="s">
        <v>2588</v>
      </c>
      <c r="E1233" s="46">
        <v>2.0799999999999999E-2</v>
      </c>
      <c r="F1233" s="3" t="s">
        <v>287</v>
      </c>
      <c r="G1233" s="3" t="s">
        <v>287</v>
      </c>
    </row>
    <row r="1234" spans="1:7" x14ac:dyDescent="0.35">
      <c r="A1234" s="3" t="s">
        <v>2308</v>
      </c>
      <c r="B1234" s="3" t="s">
        <v>3</v>
      </c>
      <c r="C1234" s="3" t="s">
        <v>2719</v>
      </c>
      <c r="D1234" s="3" t="s">
        <v>2587</v>
      </c>
      <c r="E1234" s="46">
        <v>0.2324</v>
      </c>
      <c r="F1234" s="3" t="s">
        <v>287</v>
      </c>
      <c r="G1234" s="3" t="s">
        <v>287</v>
      </c>
    </row>
    <row r="1235" spans="1:7" x14ac:dyDescent="0.35">
      <c r="A1235" s="3" t="s">
        <v>2308</v>
      </c>
      <c r="B1235" s="3" t="s">
        <v>184</v>
      </c>
      <c r="C1235" s="3" t="s">
        <v>2719</v>
      </c>
      <c r="D1235" s="3" t="s">
        <v>2587</v>
      </c>
      <c r="E1235" s="46">
        <v>2.1299999999999999E-2</v>
      </c>
      <c r="F1235" s="3" t="s">
        <v>287</v>
      </c>
      <c r="G1235" s="3" t="s">
        <v>287</v>
      </c>
    </row>
    <row r="1236" spans="1:7" x14ac:dyDescent="0.35">
      <c r="A1236" s="3" t="s">
        <v>2308</v>
      </c>
      <c r="B1236" s="3" t="s">
        <v>5</v>
      </c>
      <c r="C1236" s="3" t="s">
        <v>2719</v>
      </c>
      <c r="D1236" s="3" t="s">
        <v>2741</v>
      </c>
      <c r="E1236" s="46">
        <v>1.4999999999999999E-2</v>
      </c>
      <c r="F1236" s="3" t="s">
        <v>287</v>
      </c>
      <c r="G1236" s="3" t="s">
        <v>287</v>
      </c>
    </row>
    <row r="1237" spans="1:7" x14ac:dyDescent="0.35">
      <c r="A1237" s="3" t="s">
        <v>2308</v>
      </c>
      <c r="B1237" s="3" t="s">
        <v>183</v>
      </c>
      <c r="C1237" s="3" t="s">
        <v>2719</v>
      </c>
      <c r="D1237" s="3" t="s">
        <v>2588</v>
      </c>
      <c r="E1237" s="46">
        <v>5.8799999999999998E-2</v>
      </c>
      <c r="F1237" s="3" t="s">
        <v>287</v>
      </c>
      <c r="G1237" s="3" t="s">
        <v>287</v>
      </c>
    </row>
    <row r="1238" spans="1:7" x14ac:dyDescent="0.35">
      <c r="A1238" s="3" t="s">
        <v>2308</v>
      </c>
      <c r="B1238" s="3" t="s">
        <v>1</v>
      </c>
      <c r="C1238" s="3" t="s">
        <v>2719</v>
      </c>
      <c r="D1238" s="3" t="s">
        <v>2588</v>
      </c>
      <c r="E1238" s="46">
        <v>1.6799999999999999E-2</v>
      </c>
      <c r="F1238" s="3" t="s">
        <v>266</v>
      </c>
      <c r="G1238" s="3" t="s">
        <v>287</v>
      </c>
    </row>
    <row r="1239" spans="1:7" x14ac:dyDescent="0.35">
      <c r="A1239" s="3" t="s">
        <v>2308</v>
      </c>
      <c r="B1239" s="3" t="s">
        <v>185</v>
      </c>
      <c r="C1239" s="3" t="s">
        <v>2719</v>
      </c>
      <c r="D1239" s="3" t="s">
        <v>2588</v>
      </c>
      <c r="E1239" s="46">
        <v>5.5999999999999999E-3</v>
      </c>
      <c r="F1239" s="3" t="s">
        <v>287</v>
      </c>
      <c r="G1239" s="3" t="s">
        <v>287</v>
      </c>
    </row>
    <row r="1240" spans="1:7" x14ac:dyDescent="0.35">
      <c r="A1240" s="3" t="s">
        <v>2309</v>
      </c>
      <c r="B1240" s="3" t="s">
        <v>3</v>
      </c>
      <c r="C1240" s="3" t="s">
        <v>2719</v>
      </c>
      <c r="D1240" s="3" t="s">
        <v>2587</v>
      </c>
      <c r="E1240" s="46">
        <v>0.10680000000000001</v>
      </c>
      <c r="F1240" s="3" t="s">
        <v>287</v>
      </c>
      <c r="G1240" s="3" t="s">
        <v>287</v>
      </c>
    </row>
    <row r="1241" spans="1:7" x14ac:dyDescent="0.35">
      <c r="A1241" s="3" t="s">
        <v>2309</v>
      </c>
      <c r="B1241" s="3" t="s">
        <v>184</v>
      </c>
      <c r="C1241" s="3" t="s">
        <v>2719</v>
      </c>
      <c r="D1241" s="3" t="s">
        <v>2587</v>
      </c>
      <c r="E1241" s="46">
        <v>2.9499999999999998E-2</v>
      </c>
      <c r="F1241" s="3" t="s">
        <v>287</v>
      </c>
      <c r="G1241" s="3" t="s">
        <v>287</v>
      </c>
    </row>
    <row r="1242" spans="1:7" x14ac:dyDescent="0.35">
      <c r="A1242" s="3" t="s">
        <v>2309</v>
      </c>
      <c r="B1242" s="3" t="s">
        <v>5</v>
      </c>
      <c r="C1242" s="3" t="s">
        <v>2719</v>
      </c>
      <c r="D1242" s="3" t="s">
        <v>2741</v>
      </c>
      <c r="E1242" s="46">
        <v>2.7400000000000001E-2</v>
      </c>
      <c r="F1242" s="3" t="s">
        <v>287</v>
      </c>
      <c r="G1242" s="3" t="s">
        <v>287</v>
      </c>
    </row>
    <row r="1243" spans="1:7" x14ac:dyDescent="0.35">
      <c r="A1243" s="3" t="s">
        <v>2309</v>
      </c>
      <c r="B1243" s="3" t="s">
        <v>183</v>
      </c>
      <c r="C1243" s="3" t="s">
        <v>2719</v>
      </c>
      <c r="D1243" s="3" t="s">
        <v>2588</v>
      </c>
      <c r="E1243" s="46">
        <v>5.8799999999999998E-2</v>
      </c>
      <c r="F1243" s="3" t="s">
        <v>287</v>
      </c>
      <c r="G1243" s="3" t="s">
        <v>287</v>
      </c>
    </row>
    <row r="1244" spans="1:7" x14ac:dyDescent="0.35">
      <c r="A1244" s="3" t="s">
        <v>2309</v>
      </c>
      <c r="B1244" s="3" t="s">
        <v>1</v>
      </c>
      <c r="C1244" s="3" t="s">
        <v>2719</v>
      </c>
      <c r="D1244" s="3" t="s">
        <v>2588</v>
      </c>
      <c r="E1244" s="46">
        <v>1.5599999999999999E-2</v>
      </c>
      <c r="F1244" s="3" t="s">
        <v>266</v>
      </c>
      <c r="G1244" s="3" t="s">
        <v>287</v>
      </c>
    </row>
    <row r="1245" spans="1:7" x14ac:dyDescent="0.35">
      <c r="A1245" s="3" t="s">
        <v>2309</v>
      </c>
      <c r="B1245" s="3" t="s">
        <v>185</v>
      </c>
      <c r="C1245" s="3" t="s">
        <v>2719</v>
      </c>
      <c r="D1245" s="3" t="s">
        <v>2588</v>
      </c>
      <c r="E1245" s="46">
        <v>1.6999999999999999E-3</v>
      </c>
      <c r="F1245" s="3" t="s">
        <v>287</v>
      </c>
      <c r="G1245" s="3" t="s">
        <v>287</v>
      </c>
    </row>
    <row r="1246" spans="1:7" x14ac:dyDescent="0.35">
      <c r="A1246" s="3" t="s">
        <v>2311</v>
      </c>
      <c r="B1246" s="3" t="s">
        <v>3</v>
      </c>
      <c r="C1246" s="3" t="s">
        <v>2719</v>
      </c>
      <c r="D1246" s="3" t="s">
        <v>2587</v>
      </c>
      <c r="E1246" s="46">
        <v>0.10340000000000001</v>
      </c>
      <c r="F1246" s="3" t="s">
        <v>287</v>
      </c>
      <c r="G1246" s="3" t="s">
        <v>287</v>
      </c>
    </row>
    <row r="1247" spans="1:7" x14ac:dyDescent="0.35">
      <c r="A1247" s="3" t="s">
        <v>2311</v>
      </c>
      <c r="B1247" s="3" t="s">
        <v>184</v>
      </c>
      <c r="C1247" s="3" t="s">
        <v>2719</v>
      </c>
      <c r="D1247" s="3" t="s">
        <v>2587</v>
      </c>
      <c r="E1247" s="46">
        <v>3.3599999999999998E-2</v>
      </c>
      <c r="F1247" s="3" t="s">
        <v>287</v>
      </c>
      <c r="G1247" s="3" t="s">
        <v>287</v>
      </c>
    </row>
    <row r="1248" spans="1:7" x14ac:dyDescent="0.35">
      <c r="A1248" s="3" t="s">
        <v>2311</v>
      </c>
      <c r="B1248" s="3" t="s">
        <v>5</v>
      </c>
      <c r="C1248" s="3" t="s">
        <v>2719</v>
      </c>
      <c r="D1248" s="3" t="s">
        <v>2741</v>
      </c>
      <c r="E1248" s="46">
        <v>2.64E-2</v>
      </c>
      <c r="F1248" s="3" t="s">
        <v>287</v>
      </c>
      <c r="G1248" s="3" t="s">
        <v>287</v>
      </c>
    </row>
    <row r="1249" spans="1:7" x14ac:dyDescent="0.35">
      <c r="A1249" s="3" t="s">
        <v>2311</v>
      </c>
      <c r="B1249" s="3" t="s">
        <v>183</v>
      </c>
      <c r="C1249" s="3" t="s">
        <v>2719</v>
      </c>
      <c r="D1249" s="3" t="s">
        <v>2588</v>
      </c>
      <c r="E1249" s="46">
        <v>5.8799999999999998E-2</v>
      </c>
      <c r="F1249" s="3" t="s">
        <v>287</v>
      </c>
      <c r="G1249" s="3" t="s">
        <v>287</v>
      </c>
    </row>
    <row r="1250" spans="1:7" x14ac:dyDescent="0.35">
      <c r="A1250" s="3" t="s">
        <v>2311</v>
      </c>
      <c r="B1250" s="3" t="s">
        <v>1</v>
      </c>
      <c r="C1250" s="3" t="s">
        <v>2719</v>
      </c>
      <c r="D1250" s="3" t="s">
        <v>2588</v>
      </c>
      <c r="E1250" s="46">
        <v>1.5800000000000002E-2</v>
      </c>
      <c r="F1250" s="3" t="s">
        <v>266</v>
      </c>
      <c r="G1250" s="3" t="s">
        <v>287</v>
      </c>
    </row>
    <row r="1251" spans="1:7" x14ac:dyDescent="0.35">
      <c r="A1251" s="3" t="s">
        <v>2311</v>
      </c>
      <c r="B1251" s="3" t="s">
        <v>185</v>
      </c>
      <c r="C1251" s="3" t="s">
        <v>2719</v>
      </c>
      <c r="D1251" s="3" t="s">
        <v>2588</v>
      </c>
      <c r="E1251" s="46">
        <v>1.6000000000000001E-3</v>
      </c>
      <c r="F1251" s="3" t="s">
        <v>287</v>
      </c>
      <c r="G1251" s="3" t="s">
        <v>287</v>
      </c>
    </row>
    <row r="1252" spans="1:7" x14ac:dyDescent="0.35">
      <c r="A1252" s="3" t="s">
        <v>2312</v>
      </c>
      <c r="B1252" s="3" t="s">
        <v>3</v>
      </c>
      <c r="C1252" s="3" t="s">
        <v>2719</v>
      </c>
      <c r="D1252" s="3" t="s">
        <v>2587</v>
      </c>
      <c r="E1252" s="46">
        <v>0.16450000000000001</v>
      </c>
      <c r="F1252" s="3" t="s">
        <v>287</v>
      </c>
      <c r="G1252" s="3" t="s">
        <v>287</v>
      </c>
    </row>
    <row r="1253" spans="1:7" x14ac:dyDescent="0.35">
      <c r="A1253" s="3" t="s">
        <v>2312</v>
      </c>
      <c r="B1253" s="3" t="s">
        <v>184</v>
      </c>
      <c r="C1253" s="3" t="s">
        <v>2719</v>
      </c>
      <c r="D1253" s="3" t="s">
        <v>2587</v>
      </c>
      <c r="E1253" s="46">
        <v>0.14000000000000001</v>
      </c>
      <c r="F1253" s="3" t="s">
        <v>287</v>
      </c>
      <c r="G1253" s="3" t="s">
        <v>287</v>
      </c>
    </row>
    <row r="1254" spans="1:7" x14ac:dyDescent="0.35">
      <c r="A1254" s="3" t="s">
        <v>2312</v>
      </c>
      <c r="B1254" s="3" t="s">
        <v>5</v>
      </c>
      <c r="C1254" s="3" t="s">
        <v>2719</v>
      </c>
      <c r="D1254" s="3" t="s">
        <v>2741</v>
      </c>
      <c r="E1254" s="46">
        <v>8.5500000000000007E-2</v>
      </c>
      <c r="F1254" s="3" t="s">
        <v>287</v>
      </c>
      <c r="G1254" s="3" t="s">
        <v>287</v>
      </c>
    </row>
    <row r="1255" spans="1:7" x14ac:dyDescent="0.35">
      <c r="A1255" s="3" t="s">
        <v>2312</v>
      </c>
      <c r="B1255" s="3" t="s">
        <v>1</v>
      </c>
      <c r="C1255" s="3" t="s">
        <v>2719</v>
      </c>
      <c r="D1255" s="3" t="s">
        <v>2588</v>
      </c>
      <c r="E1255" s="46">
        <v>5.5E-2</v>
      </c>
      <c r="F1255" s="3" t="s">
        <v>266</v>
      </c>
      <c r="G1255" s="3" t="s">
        <v>287</v>
      </c>
    </row>
    <row r="1256" spans="1:7" x14ac:dyDescent="0.35">
      <c r="A1256" s="3" t="s">
        <v>2312</v>
      </c>
      <c r="B1256" s="3" t="s">
        <v>183</v>
      </c>
      <c r="C1256" s="3" t="s">
        <v>2719</v>
      </c>
      <c r="D1256" s="3" t="s">
        <v>2588</v>
      </c>
      <c r="E1256" s="46">
        <v>3.5000000000000003E-2</v>
      </c>
      <c r="F1256" s="3" t="s">
        <v>287</v>
      </c>
      <c r="G1256" s="3" t="s">
        <v>287</v>
      </c>
    </row>
    <row r="1257" spans="1:7" x14ac:dyDescent="0.35">
      <c r="A1257" s="3" t="s">
        <v>2312</v>
      </c>
      <c r="B1257" s="3" t="s">
        <v>185</v>
      </c>
      <c r="C1257" s="3" t="s">
        <v>2719</v>
      </c>
      <c r="D1257" s="3" t="s">
        <v>2588</v>
      </c>
      <c r="E1257" s="46">
        <v>1.95E-2</v>
      </c>
      <c r="F1257" s="3" t="s">
        <v>287</v>
      </c>
      <c r="G1257" s="3" t="s">
        <v>287</v>
      </c>
    </row>
    <row r="1258" spans="1:7" x14ac:dyDescent="0.35">
      <c r="A1258" s="3" t="s">
        <v>2313</v>
      </c>
      <c r="B1258" s="3" t="s">
        <v>3</v>
      </c>
      <c r="C1258" s="3" t="s">
        <v>2719</v>
      </c>
      <c r="D1258" s="3" t="s">
        <v>2587</v>
      </c>
      <c r="E1258" s="46">
        <v>9.4700000000000006E-2</v>
      </c>
      <c r="F1258" s="3" t="s">
        <v>287</v>
      </c>
      <c r="G1258" s="3" t="s">
        <v>287</v>
      </c>
    </row>
    <row r="1259" spans="1:7" x14ac:dyDescent="0.35">
      <c r="A1259" s="3" t="s">
        <v>2313</v>
      </c>
      <c r="B1259" s="3" t="s">
        <v>184</v>
      </c>
      <c r="C1259" s="3" t="s">
        <v>2719</v>
      </c>
      <c r="D1259" s="3" t="s">
        <v>2587</v>
      </c>
      <c r="E1259" s="46">
        <v>5.1000000000000004E-3</v>
      </c>
      <c r="F1259" s="3" t="s">
        <v>287</v>
      </c>
      <c r="G1259" s="3" t="s">
        <v>287</v>
      </c>
    </row>
    <row r="1260" spans="1:7" x14ac:dyDescent="0.35">
      <c r="A1260" s="3" t="s">
        <v>2313</v>
      </c>
      <c r="B1260" s="3" t="s">
        <v>5</v>
      </c>
      <c r="C1260" s="3" t="s">
        <v>2719</v>
      </c>
      <c r="D1260" s="3" t="s">
        <v>2741</v>
      </c>
      <c r="E1260" s="46">
        <v>1.15E-2</v>
      </c>
      <c r="F1260" s="3" t="s">
        <v>287</v>
      </c>
      <c r="G1260" s="3" t="s">
        <v>287</v>
      </c>
    </row>
    <row r="1261" spans="1:7" x14ac:dyDescent="0.35">
      <c r="A1261" s="3" t="s">
        <v>2313</v>
      </c>
      <c r="B1261" s="3" t="s">
        <v>183</v>
      </c>
      <c r="C1261" s="3" t="s">
        <v>2719</v>
      </c>
      <c r="D1261" s="3" t="s">
        <v>2588</v>
      </c>
      <c r="E1261" s="46">
        <v>2.8799999999999999E-2</v>
      </c>
      <c r="F1261" s="3" t="s">
        <v>287</v>
      </c>
      <c r="G1261" s="3" t="s">
        <v>287</v>
      </c>
    </row>
    <row r="1262" spans="1:7" x14ac:dyDescent="0.35">
      <c r="A1262" s="3" t="s">
        <v>2313</v>
      </c>
      <c r="B1262" s="3" t="s">
        <v>1</v>
      </c>
      <c r="C1262" s="3" t="s">
        <v>2719</v>
      </c>
      <c r="D1262" s="3" t="s">
        <v>2588</v>
      </c>
      <c r="E1262" s="46">
        <v>9.2999999999999992E-3</v>
      </c>
      <c r="F1262" s="3" t="s">
        <v>266</v>
      </c>
      <c r="G1262" s="3" t="s">
        <v>287</v>
      </c>
    </row>
    <row r="1263" spans="1:7" x14ac:dyDescent="0.35">
      <c r="A1263" s="3" t="s">
        <v>2313</v>
      </c>
      <c r="B1263" s="3" t="s">
        <v>185</v>
      </c>
      <c r="C1263" s="3" t="s">
        <v>2719</v>
      </c>
      <c r="D1263" s="3" t="s">
        <v>2588</v>
      </c>
      <c r="E1263" s="46">
        <v>8.0000000000000004E-4</v>
      </c>
      <c r="F1263" s="3" t="s">
        <v>287</v>
      </c>
      <c r="G1263" s="3" t="s">
        <v>287</v>
      </c>
    </row>
    <row r="1264" spans="1:7" x14ac:dyDescent="0.35">
      <c r="A1264" s="3" t="s">
        <v>2314</v>
      </c>
      <c r="B1264" s="3" t="s">
        <v>3</v>
      </c>
      <c r="C1264" s="3" t="s">
        <v>2719</v>
      </c>
      <c r="D1264" s="3" t="s">
        <v>2587</v>
      </c>
      <c r="E1264" s="46">
        <v>0.24340000000000001</v>
      </c>
      <c r="F1264" s="3" t="s">
        <v>287</v>
      </c>
      <c r="G1264" s="3" t="s">
        <v>287</v>
      </c>
    </row>
    <row r="1265" spans="1:7" x14ac:dyDescent="0.35">
      <c r="A1265" s="3" t="s">
        <v>2314</v>
      </c>
      <c r="B1265" s="3" t="s">
        <v>184</v>
      </c>
      <c r="C1265" s="3" t="s">
        <v>2719</v>
      </c>
      <c r="D1265" s="3" t="s">
        <v>2587</v>
      </c>
      <c r="E1265" s="46">
        <v>5.7999999999999996E-3</v>
      </c>
      <c r="F1265" s="3" t="s">
        <v>287</v>
      </c>
      <c r="G1265" s="3" t="s">
        <v>287</v>
      </c>
    </row>
    <row r="1266" spans="1:7" x14ac:dyDescent="0.35">
      <c r="A1266" s="3" t="s">
        <v>2314</v>
      </c>
      <c r="B1266" s="3" t="s">
        <v>5</v>
      </c>
      <c r="C1266" s="3" t="s">
        <v>2719</v>
      </c>
      <c r="D1266" s="3" t="s">
        <v>2741</v>
      </c>
      <c r="E1266" s="46">
        <v>1.1900000000000001E-2</v>
      </c>
      <c r="F1266" s="3" t="s">
        <v>287</v>
      </c>
      <c r="G1266" s="3" t="s">
        <v>287</v>
      </c>
    </row>
    <row r="1267" spans="1:7" x14ac:dyDescent="0.35">
      <c r="A1267" s="3" t="s">
        <v>2314</v>
      </c>
      <c r="B1267" s="3" t="s">
        <v>183</v>
      </c>
      <c r="C1267" s="3" t="s">
        <v>2719</v>
      </c>
      <c r="D1267" s="3" t="s">
        <v>2588</v>
      </c>
      <c r="E1267" s="46">
        <v>5.7799999999999997E-2</v>
      </c>
      <c r="F1267" s="3" t="s">
        <v>287</v>
      </c>
      <c r="G1267" s="3" t="s">
        <v>287</v>
      </c>
    </row>
    <row r="1268" spans="1:7" x14ac:dyDescent="0.35">
      <c r="A1268" s="3" t="s">
        <v>2314</v>
      </c>
      <c r="B1268" s="3" t="s">
        <v>1</v>
      </c>
      <c r="C1268" s="3" t="s">
        <v>2719</v>
      </c>
      <c r="D1268" s="3" t="s">
        <v>2588</v>
      </c>
      <c r="E1268" s="46">
        <v>1.49E-2</v>
      </c>
      <c r="F1268" s="3" t="s">
        <v>266</v>
      </c>
      <c r="G1268" s="3" t="s">
        <v>287</v>
      </c>
    </row>
    <row r="1269" spans="1:7" x14ac:dyDescent="0.35">
      <c r="A1269" s="3" t="s">
        <v>2314</v>
      </c>
      <c r="B1269" s="3" t="s">
        <v>185</v>
      </c>
      <c r="C1269" s="3" t="s">
        <v>2719</v>
      </c>
      <c r="D1269" s="3" t="s">
        <v>2588</v>
      </c>
      <c r="E1269" s="46">
        <v>5.7999999999999996E-3</v>
      </c>
      <c r="F1269" s="3" t="s">
        <v>287</v>
      </c>
      <c r="G1269" s="3" t="s">
        <v>287</v>
      </c>
    </row>
    <row r="1270" spans="1:7" x14ac:dyDescent="0.35">
      <c r="A1270" s="3" t="s">
        <v>2315</v>
      </c>
      <c r="B1270" s="3" t="s">
        <v>3</v>
      </c>
      <c r="C1270" s="3" t="s">
        <v>2719</v>
      </c>
      <c r="D1270" s="3" t="s">
        <v>2587</v>
      </c>
      <c r="E1270" s="46">
        <v>0.1067</v>
      </c>
      <c r="F1270" s="3" t="s">
        <v>287</v>
      </c>
      <c r="G1270" s="3" t="s">
        <v>287</v>
      </c>
    </row>
    <row r="1271" spans="1:7" x14ac:dyDescent="0.35">
      <c r="A1271" s="3" t="s">
        <v>2315</v>
      </c>
      <c r="B1271" s="3" t="s">
        <v>184</v>
      </c>
      <c r="C1271" s="3" t="s">
        <v>2719</v>
      </c>
      <c r="D1271" s="3" t="s">
        <v>2587</v>
      </c>
      <c r="E1271" s="46">
        <v>8.0999999999999996E-3</v>
      </c>
      <c r="F1271" s="3" t="s">
        <v>287</v>
      </c>
      <c r="G1271" s="3" t="s">
        <v>287</v>
      </c>
    </row>
    <row r="1272" spans="1:7" x14ac:dyDescent="0.35">
      <c r="A1272" s="3" t="s">
        <v>2315</v>
      </c>
      <c r="B1272" s="3" t="s">
        <v>5</v>
      </c>
      <c r="C1272" s="3" t="s">
        <v>2719</v>
      </c>
      <c r="D1272" s="3" t="s">
        <v>2741</v>
      </c>
      <c r="E1272" s="46">
        <v>2.6800000000000001E-2</v>
      </c>
      <c r="F1272" s="3" t="s">
        <v>287</v>
      </c>
      <c r="G1272" s="3" t="s">
        <v>287</v>
      </c>
    </row>
    <row r="1273" spans="1:7" x14ac:dyDescent="0.35">
      <c r="A1273" s="3" t="s">
        <v>2315</v>
      </c>
      <c r="B1273" s="3" t="s">
        <v>183</v>
      </c>
      <c r="C1273" s="3" t="s">
        <v>2719</v>
      </c>
      <c r="D1273" s="3" t="s">
        <v>2588</v>
      </c>
      <c r="E1273" s="46">
        <v>6.0499999999999998E-2</v>
      </c>
      <c r="F1273" s="3" t="s">
        <v>287</v>
      </c>
      <c r="G1273" s="3" t="s">
        <v>287</v>
      </c>
    </row>
    <row r="1274" spans="1:7" x14ac:dyDescent="0.35">
      <c r="A1274" s="3" t="s">
        <v>2315</v>
      </c>
      <c r="B1274" s="3" t="s">
        <v>1</v>
      </c>
      <c r="C1274" s="3" t="s">
        <v>2719</v>
      </c>
      <c r="D1274" s="3" t="s">
        <v>2588</v>
      </c>
      <c r="E1274" s="46">
        <v>1.5800000000000002E-2</v>
      </c>
      <c r="F1274" s="3" t="s">
        <v>266</v>
      </c>
      <c r="G1274" s="3" t="s">
        <v>287</v>
      </c>
    </row>
    <row r="1275" spans="1:7" x14ac:dyDescent="0.35">
      <c r="A1275" s="3" t="s">
        <v>2315</v>
      </c>
      <c r="B1275" s="3" t="s">
        <v>185</v>
      </c>
      <c r="C1275" s="3" t="s">
        <v>2719</v>
      </c>
      <c r="D1275" s="3" t="s">
        <v>2588</v>
      </c>
      <c r="E1275" s="46">
        <v>1.5E-3</v>
      </c>
      <c r="F1275" s="3" t="s">
        <v>287</v>
      </c>
      <c r="G1275" s="3" t="s">
        <v>287</v>
      </c>
    </row>
    <row r="1276" spans="1:7" x14ac:dyDescent="0.35">
      <c r="A1276" s="3" t="s">
        <v>2316</v>
      </c>
      <c r="B1276" s="3" t="s">
        <v>3</v>
      </c>
      <c r="C1276" s="3" t="s">
        <v>2719</v>
      </c>
      <c r="D1276" s="3" t="s">
        <v>2587</v>
      </c>
      <c r="E1276" s="46">
        <v>0.16800000000000001</v>
      </c>
      <c r="F1276" s="3" t="s">
        <v>287</v>
      </c>
      <c r="G1276" s="3" t="s">
        <v>287</v>
      </c>
    </row>
    <row r="1277" spans="1:7" x14ac:dyDescent="0.35">
      <c r="A1277" s="3" t="s">
        <v>2316</v>
      </c>
      <c r="B1277" s="3" t="s">
        <v>184</v>
      </c>
      <c r="C1277" s="3" t="s">
        <v>2719</v>
      </c>
      <c r="D1277" s="3" t="s">
        <v>2587</v>
      </c>
      <c r="E1277" s="46">
        <v>3.3999999999999998E-3</v>
      </c>
      <c r="F1277" s="3" t="s">
        <v>287</v>
      </c>
      <c r="G1277" s="3" t="s">
        <v>287</v>
      </c>
    </row>
    <row r="1278" spans="1:7" x14ac:dyDescent="0.35">
      <c r="A1278" s="3" t="s">
        <v>2316</v>
      </c>
      <c r="B1278" s="3" t="s">
        <v>5</v>
      </c>
      <c r="C1278" s="3" t="s">
        <v>2719</v>
      </c>
      <c r="D1278" s="3" t="s">
        <v>2741</v>
      </c>
      <c r="E1278" s="46">
        <v>8.5999999999999993E-2</v>
      </c>
      <c r="F1278" s="3" t="s">
        <v>287</v>
      </c>
      <c r="G1278" s="3" t="s">
        <v>287</v>
      </c>
    </row>
    <row r="1279" spans="1:7" x14ac:dyDescent="0.35">
      <c r="A1279" s="3" t="s">
        <v>2316</v>
      </c>
      <c r="B1279" s="3" t="s">
        <v>1</v>
      </c>
      <c r="C1279" s="3" t="s">
        <v>2719</v>
      </c>
      <c r="D1279" s="3" t="s">
        <v>2588</v>
      </c>
      <c r="E1279" s="46">
        <v>5.4800000000000001E-2</v>
      </c>
      <c r="F1279" s="3" t="s">
        <v>266</v>
      </c>
      <c r="G1279" s="3" t="s">
        <v>287</v>
      </c>
    </row>
    <row r="1280" spans="1:7" x14ac:dyDescent="0.35">
      <c r="A1280" s="3" t="s">
        <v>2316</v>
      </c>
      <c r="B1280" s="3" t="s">
        <v>183</v>
      </c>
      <c r="C1280" s="3" t="s">
        <v>2719</v>
      </c>
      <c r="D1280" s="3" t="s">
        <v>2588</v>
      </c>
      <c r="E1280" s="46">
        <v>3.6400000000000002E-2</v>
      </c>
      <c r="F1280" s="3" t="s">
        <v>287</v>
      </c>
      <c r="G1280" s="3" t="s">
        <v>287</v>
      </c>
    </row>
    <row r="1281" spans="1:7" x14ac:dyDescent="0.35">
      <c r="A1281" s="3" t="s">
        <v>2316</v>
      </c>
      <c r="B1281" s="3" t="s">
        <v>185</v>
      </c>
      <c r="C1281" s="3" t="s">
        <v>2719</v>
      </c>
      <c r="D1281" s="3" t="s">
        <v>2588</v>
      </c>
      <c r="E1281" s="46">
        <v>2.0799999999999999E-2</v>
      </c>
      <c r="F1281" s="3" t="s">
        <v>287</v>
      </c>
      <c r="G1281" s="3" t="s">
        <v>287</v>
      </c>
    </row>
    <row r="1282" spans="1:7" x14ac:dyDescent="0.35">
      <c r="A1282" s="3" t="s">
        <v>2317</v>
      </c>
      <c r="B1282" s="3" t="s">
        <v>3</v>
      </c>
      <c r="C1282" s="3" t="s">
        <v>2719</v>
      </c>
      <c r="D1282" s="3" t="s">
        <v>2587</v>
      </c>
      <c r="E1282" s="46">
        <v>7.2900000000000006E-2</v>
      </c>
      <c r="F1282" s="3" t="s">
        <v>287</v>
      </c>
      <c r="G1282" s="3" t="s">
        <v>287</v>
      </c>
    </row>
    <row r="1283" spans="1:7" x14ac:dyDescent="0.35">
      <c r="A1283" s="3" t="s">
        <v>2317</v>
      </c>
      <c r="B1283" s="3" t="s">
        <v>184</v>
      </c>
      <c r="C1283" s="3" t="s">
        <v>2719</v>
      </c>
      <c r="D1283" s="3" t="s">
        <v>2587</v>
      </c>
      <c r="E1283" s="46">
        <v>5.1999999999999998E-3</v>
      </c>
      <c r="F1283" s="3" t="s">
        <v>287</v>
      </c>
      <c r="G1283" s="3" t="s">
        <v>287</v>
      </c>
    </row>
    <row r="1284" spans="1:7" x14ac:dyDescent="0.35">
      <c r="A1284" s="3" t="s">
        <v>2317</v>
      </c>
      <c r="B1284" s="3" t="s">
        <v>5</v>
      </c>
      <c r="C1284" s="3" t="s">
        <v>2719</v>
      </c>
      <c r="D1284" s="3" t="s">
        <v>2741</v>
      </c>
      <c r="E1284" s="46">
        <v>1.8499999999999999E-2</v>
      </c>
      <c r="F1284" s="3" t="s">
        <v>287</v>
      </c>
      <c r="G1284" s="3" t="s">
        <v>287</v>
      </c>
    </row>
    <row r="1285" spans="1:7" x14ac:dyDescent="0.35">
      <c r="A1285" s="3" t="s">
        <v>2317</v>
      </c>
      <c r="B1285" s="3" t="s">
        <v>183</v>
      </c>
      <c r="C1285" s="3" t="s">
        <v>2719</v>
      </c>
      <c r="D1285" s="3" t="s">
        <v>2588</v>
      </c>
      <c r="E1285" s="46">
        <v>4.1399999999999999E-2</v>
      </c>
      <c r="F1285" s="3" t="s">
        <v>287</v>
      </c>
      <c r="G1285" s="3" t="s">
        <v>287</v>
      </c>
    </row>
    <row r="1286" spans="1:7" x14ac:dyDescent="0.35">
      <c r="A1286" s="3" t="s">
        <v>2317</v>
      </c>
      <c r="B1286" s="3" t="s">
        <v>1</v>
      </c>
      <c r="C1286" s="3" t="s">
        <v>2719</v>
      </c>
      <c r="D1286" s="3" t="s">
        <v>2588</v>
      </c>
      <c r="E1286" s="46">
        <v>1.0800000000000001E-2</v>
      </c>
      <c r="F1286" s="3" t="s">
        <v>266</v>
      </c>
      <c r="G1286" s="3" t="s">
        <v>287</v>
      </c>
    </row>
    <row r="1287" spans="1:7" x14ac:dyDescent="0.35">
      <c r="A1287" s="3" t="s">
        <v>2317</v>
      </c>
      <c r="B1287" s="3" t="s">
        <v>185</v>
      </c>
      <c r="C1287" s="3" t="s">
        <v>2719</v>
      </c>
      <c r="D1287" s="3" t="s">
        <v>2588</v>
      </c>
      <c r="E1287" s="46">
        <v>1.1999999999999999E-3</v>
      </c>
      <c r="F1287" s="3" t="s">
        <v>287</v>
      </c>
      <c r="G1287" s="3" t="s">
        <v>287</v>
      </c>
    </row>
    <row r="1288" spans="1:7" x14ac:dyDescent="0.35">
      <c r="A1288" s="3" t="s">
        <v>2318</v>
      </c>
      <c r="B1288" s="3" t="s">
        <v>186</v>
      </c>
      <c r="C1288" s="3" t="s">
        <v>2719</v>
      </c>
      <c r="D1288" s="3" t="s">
        <v>2587</v>
      </c>
      <c r="E1288" s="46">
        <v>95.1</v>
      </c>
      <c r="F1288" s="3" t="s">
        <v>287</v>
      </c>
      <c r="G1288" s="3" t="s">
        <v>287</v>
      </c>
    </row>
    <row r="1289" spans="1:7" x14ac:dyDescent="0.35">
      <c r="A1289" s="3" t="s">
        <v>2318</v>
      </c>
      <c r="B1289" s="3" t="s">
        <v>189</v>
      </c>
      <c r="C1289" s="3" t="s">
        <v>2719</v>
      </c>
      <c r="D1289" s="3" t="s">
        <v>2741</v>
      </c>
      <c r="E1289" s="46">
        <v>1.1399999999999999</v>
      </c>
      <c r="F1289" s="3" t="s">
        <v>287</v>
      </c>
      <c r="G1289" s="3" t="s">
        <v>287</v>
      </c>
    </row>
    <row r="1290" spans="1:7" x14ac:dyDescent="0.35">
      <c r="A1290" s="3" t="s">
        <v>2318</v>
      </c>
      <c r="B1290" s="3" t="s">
        <v>187</v>
      </c>
      <c r="C1290" s="3" t="s">
        <v>2719</v>
      </c>
      <c r="D1290" s="3" t="s">
        <v>2588</v>
      </c>
      <c r="E1290" s="46">
        <v>58.33</v>
      </c>
      <c r="F1290" s="3" t="s">
        <v>287</v>
      </c>
      <c r="G1290" s="3" t="s">
        <v>287</v>
      </c>
    </row>
    <row r="1291" spans="1:7" x14ac:dyDescent="0.35">
      <c r="A1291" s="3" t="s">
        <v>2318</v>
      </c>
      <c r="B1291" s="3" t="s">
        <v>188</v>
      </c>
      <c r="C1291" s="3" t="s">
        <v>2719</v>
      </c>
      <c r="D1291" s="3" t="s">
        <v>2588</v>
      </c>
      <c r="E1291" s="46">
        <v>2</v>
      </c>
      <c r="F1291" s="3" t="s">
        <v>287</v>
      </c>
      <c r="G1291" s="3" t="s">
        <v>266</v>
      </c>
    </row>
    <row r="1292" spans="1:7" x14ac:dyDescent="0.35">
      <c r="A1292" s="3" t="s">
        <v>2318</v>
      </c>
      <c r="B1292" s="3" t="s">
        <v>91</v>
      </c>
      <c r="C1292" s="3" t="s">
        <v>2719</v>
      </c>
      <c r="D1292" s="3" t="s">
        <v>2588</v>
      </c>
      <c r="E1292" s="46">
        <v>0.38</v>
      </c>
      <c r="F1292" s="3" t="s">
        <v>266</v>
      </c>
      <c r="G1292" s="3" t="s">
        <v>287</v>
      </c>
    </row>
    <row r="1293" spans="1:7" x14ac:dyDescent="0.35">
      <c r="A1293" s="3" t="s">
        <v>2319</v>
      </c>
      <c r="B1293" s="3" t="s">
        <v>186</v>
      </c>
      <c r="C1293" s="3" t="s">
        <v>2719</v>
      </c>
      <c r="D1293" s="3" t="s">
        <v>2587</v>
      </c>
      <c r="E1293" s="46">
        <v>39.54</v>
      </c>
      <c r="F1293" s="3" t="s">
        <v>287</v>
      </c>
      <c r="G1293" s="3" t="s">
        <v>287</v>
      </c>
    </row>
    <row r="1294" spans="1:7" x14ac:dyDescent="0.35">
      <c r="A1294" s="3" t="s">
        <v>2319</v>
      </c>
      <c r="B1294" s="3" t="s">
        <v>189</v>
      </c>
      <c r="C1294" s="3" t="s">
        <v>2719</v>
      </c>
      <c r="D1294" s="3" t="s">
        <v>2741</v>
      </c>
      <c r="E1294" s="46">
        <v>2.64</v>
      </c>
      <c r="F1294" s="3" t="s">
        <v>287</v>
      </c>
      <c r="G1294" s="3" t="s">
        <v>287</v>
      </c>
    </row>
    <row r="1295" spans="1:7" x14ac:dyDescent="0.35">
      <c r="A1295" s="3" t="s">
        <v>2319</v>
      </c>
      <c r="B1295" s="3" t="s">
        <v>187</v>
      </c>
      <c r="C1295" s="3" t="s">
        <v>2719</v>
      </c>
      <c r="D1295" s="3" t="s">
        <v>2588</v>
      </c>
      <c r="E1295" s="46">
        <v>65.91</v>
      </c>
      <c r="F1295" s="3" t="s">
        <v>287</v>
      </c>
      <c r="G1295" s="3" t="s">
        <v>287</v>
      </c>
    </row>
    <row r="1296" spans="1:7" x14ac:dyDescent="0.35">
      <c r="A1296" s="3" t="s">
        <v>2319</v>
      </c>
      <c r="B1296" s="3" t="s">
        <v>91</v>
      </c>
      <c r="C1296" s="3" t="s">
        <v>2719</v>
      </c>
      <c r="D1296" s="3" t="s">
        <v>2588</v>
      </c>
      <c r="E1296" s="46">
        <v>18.46</v>
      </c>
      <c r="F1296" s="3" t="s">
        <v>266</v>
      </c>
      <c r="G1296" s="3" t="s">
        <v>287</v>
      </c>
    </row>
    <row r="1297" spans="1:7" x14ac:dyDescent="0.35">
      <c r="A1297" s="3" t="s">
        <v>2319</v>
      </c>
      <c r="B1297" s="3" t="s">
        <v>188</v>
      </c>
      <c r="C1297" s="3" t="s">
        <v>2719</v>
      </c>
      <c r="D1297" s="3" t="s">
        <v>2588</v>
      </c>
      <c r="E1297" s="46">
        <v>5.27</v>
      </c>
      <c r="F1297" s="3" t="s">
        <v>287</v>
      </c>
      <c r="G1297" s="3" t="s">
        <v>266</v>
      </c>
    </row>
    <row r="1298" spans="1:7" x14ac:dyDescent="0.35">
      <c r="A1298" s="3" t="s">
        <v>2320</v>
      </c>
      <c r="B1298" s="3" t="s">
        <v>24</v>
      </c>
      <c r="C1298" s="3" t="s">
        <v>39</v>
      </c>
      <c r="D1298" s="3" t="s">
        <v>2741</v>
      </c>
      <c r="E1298" s="46">
        <v>3.5000000000000001E-3</v>
      </c>
      <c r="F1298" s="3" t="s">
        <v>287</v>
      </c>
      <c r="G1298" s="3" t="s">
        <v>287</v>
      </c>
    </row>
    <row r="1299" spans="1:7" x14ac:dyDescent="0.35">
      <c r="A1299" s="3" t="s">
        <v>2320</v>
      </c>
      <c r="B1299" s="3" t="s">
        <v>50</v>
      </c>
      <c r="C1299" s="3" t="s">
        <v>49</v>
      </c>
      <c r="D1299" s="3" t="s">
        <v>2741</v>
      </c>
      <c r="E1299" s="46">
        <v>1.6999999999999999E-3</v>
      </c>
      <c r="F1299" s="3" t="s">
        <v>287</v>
      </c>
      <c r="G1299" s="3" t="s">
        <v>287</v>
      </c>
    </row>
    <row r="1300" spans="1:7" x14ac:dyDescent="0.35">
      <c r="A1300" s="3" t="s">
        <v>2320</v>
      </c>
      <c r="B1300" s="3" t="s">
        <v>9</v>
      </c>
      <c r="C1300" s="3" t="s">
        <v>4</v>
      </c>
      <c r="D1300" s="3" t="s">
        <v>2588</v>
      </c>
      <c r="E1300" s="46">
        <v>5.45E-2</v>
      </c>
      <c r="F1300" s="3" t="s">
        <v>287</v>
      </c>
      <c r="G1300" s="3" t="s">
        <v>287</v>
      </c>
    </row>
    <row r="1301" spans="1:7" x14ac:dyDescent="0.35">
      <c r="A1301" s="3" t="s">
        <v>2328</v>
      </c>
      <c r="B1301" s="3" t="s">
        <v>31</v>
      </c>
      <c r="C1301" s="3" t="s">
        <v>6</v>
      </c>
      <c r="D1301" s="3" t="s">
        <v>2741</v>
      </c>
      <c r="E1301" s="46">
        <v>827</v>
      </c>
      <c r="F1301" s="3" t="s">
        <v>287</v>
      </c>
      <c r="G1301" s="3" t="s">
        <v>287</v>
      </c>
    </row>
    <row r="1302" spans="1:7" x14ac:dyDescent="0.35">
      <c r="A1302" s="3" t="s">
        <v>2328</v>
      </c>
      <c r="B1302" s="3" t="s">
        <v>5</v>
      </c>
      <c r="C1302" s="3" t="s">
        <v>6</v>
      </c>
      <c r="D1302" s="3" t="s">
        <v>2741</v>
      </c>
      <c r="E1302" s="46">
        <v>152</v>
      </c>
      <c r="F1302" s="3" t="s">
        <v>287</v>
      </c>
      <c r="G1302" s="3" t="s">
        <v>287</v>
      </c>
    </row>
    <row r="1303" spans="1:7" x14ac:dyDescent="0.35">
      <c r="A1303" s="3" t="s">
        <v>2328</v>
      </c>
      <c r="B1303" s="3" t="s">
        <v>9</v>
      </c>
      <c r="C1303" s="3" t="s">
        <v>4</v>
      </c>
      <c r="D1303" s="3" t="s">
        <v>2588</v>
      </c>
      <c r="E1303" s="46">
        <v>3627</v>
      </c>
      <c r="F1303" s="3" t="s">
        <v>287</v>
      </c>
      <c r="G1303" s="3" t="s">
        <v>287</v>
      </c>
    </row>
    <row r="1304" spans="1:7" x14ac:dyDescent="0.35">
      <c r="A1304" s="3" t="s">
        <v>2328</v>
      </c>
      <c r="B1304" s="3" t="s">
        <v>1</v>
      </c>
      <c r="C1304" s="3" t="s">
        <v>4</v>
      </c>
      <c r="D1304" s="3" t="s">
        <v>2588</v>
      </c>
      <c r="E1304" s="46">
        <v>41.7</v>
      </c>
      <c r="F1304" s="3" t="s">
        <v>266</v>
      </c>
      <c r="G1304" s="3" t="s">
        <v>287</v>
      </c>
    </row>
    <row r="1305" spans="1:7" x14ac:dyDescent="0.35">
      <c r="A1305" s="3" t="s">
        <v>2328</v>
      </c>
      <c r="B1305" s="3" t="s">
        <v>10</v>
      </c>
      <c r="C1305" s="3" t="s">
        <v>4</v>
      </c>
      <c r="D1305" s="3" t="s">
        <v>2588</v>
      </c>
      <c r="E1305" s="46">
        <v>-179</v>
      </c>
      <c r="F1305" s="3" t="s">
        <v>287</v>
      </c>
      <c r="G1305" s="3" t="s">
        <v>266</v>
      </c>
    </row>
    <row r="1306" spans="1:7" x14ac:dyDescent="0.35">
      <c r="A1306" s="3" t="s">
        <v>2329</v>
      </c>
      <c r="B1306" s="3" t="s">
        <v>193</v>
      </c>
      <c r="C1306" s="3" t="s">
        <v>8</v>
      </c>
      <c r="D1306" s="3" t="s">
        <v>2587</v>
      </c>
      <c r="E1306" s="46">
        <v>0.315</v>
      </c>
      <c r="F1306" s="3" t="s">
        <v>287</v>
      </c>
      <c r="G1306" s="3" t="s">
        <v>287</v>
      </c>
    </row>
    <row r="1307" spans="1:7" x14ac:dyDescent="0.35">
      <c r="A1307" s="3" t="s">
        <v>2329</v>
      </c>
      <c r="B1307" s="3" t="s">
        <v>3</v>
      </c>
      <c r="C1307" s="3" t="s">
        <v>8</v>
      </c>
      <c r="D1307" s="3" t="s">
        <v>2587</v>
      </c>
      <c r="E1307" s="46">
        <v>0.14799999999999999</v>
      </c>
      <c r="F1307" s="3" t="s">
        <v>287</v>
      </c>
      <c r="G1307" s="3" t="s">
        <v>287</v>
      </c>
    </row>
    <row r="1308" spans="1:7" x14ac:dyDescent="0.35">
      <c r="A1308" s="3" t="s">
        <v>2329</v>
      </c>
      <c r="B1308" s="3" t="s">
        <v>24</v>
      </c>
      <c r="C1308" s="3" t="s">
        <v>8</v>
      </c>
      <c r="D1308" s="3" t="s">
        <v>2741</v>
      </c>
      <c r="E1308" s="46">
        <v>7.8E-2</v>
      </c>
      <c r="F1308" s="3" t="s">
        <v>287</v>
      </c>
      <c r="G1308" s="3" t="s">
        <v>287</v>
      </c>
    </row>
    <row r="1309" spans="1:7" x14ac:dyDescent="0.35">
      <c r="A1309" s="3" t="s">
        <v>2329</v>
      </c>
      <c r="B1309" s="3" t="s">
        <v>13</v>
      </c>
      <c r="C1309" s="3" t="s">
        <v>8</v>
      </c>
      <c r="D1309" s="3" t="s">
        <v>2588</v>
      </c>
      <c r="E1309" s="46">
        <v>7.0000000000000001E-3</v>
      </c>
      <c r="F1309" s="3" t="s">
        <v>266</v>
      </c>
      <c r="G1309" s="3" t="s">
        <v>287</v>
      </c>
    </row>
    <row r="1310" spans="1:7" x14ac:dyDescent="0.35">
      <c r="A1310" s="3" t="s">
        <v>2330</v>
      </c>
      <c r="B1310" s="3" t="s">
        <v>190</v>
      </c>
      <c r="C1310" s="3" t="s">
        <v>8</v>
      </c>
      <c r="D1310" s="3" t="s">
        <v>2587</v>
      </c>
      <c r="E1310" s="46">
        <v>0.61499999999999999</v>
      </c>
      <c r="F1310" s="3" t="s">
        <v>287</v>
      </c>
      <c r="G1310" s="3" t="s">
        <v>287</v>
      </c>
    </row>
    <row r="1311" spans="1:7" x14ac:dyDescent="0.35">
      <c r="A1311" s="3" t="s">
        <v>2330</v>
      </c>
      <c r="B1311" s="3" t="s">
        <v>3</v>
      </c>
      <c r="C1311" s="3" t="s">
        <v>8</v>
      </c>
      <c r="D1311" s="3" t="s">
        <v>2587</v>
      </c>
      <c r="E1311" s="46">
        <v>8.4000000000000005E-2</v>
      </c>
      <c r="F1311" s="3" t="s">
        <v>287</v>
      </c>
      <c r="G1311" s="3" t="s">
        <v>287</v>
      </c>
    </row>
    <row r="1312" spans="1:7" x14ac:dyDescent="0.35">
      <c r="A1312" s="3" t="s">
        <v>2330</v>
      </c>
      <c r="B1312" s="3" t="s">
        <v>24</v>
      </c>
      <c r="C1312" s="3" t="s">
        <v>8</v>
      </c>
      <c r="D1312" s="3" t="s">
        <v>2741</v>
      </c>
      <c r="E1312" s="46">
        <v>0.28499999999999998</v>
      </c>
      <c r="F1312" s="3" t="s">
        <v>287</v>
      </c>
      <c r="G1312" s="3" t="s">
        <v>287</v>
      </c>
    </row>
    <row r="1313" spans="1:7" x14ac:dyDescent="0.35">
      <c r="A1313" s="3" t="s">
        <v>2330</v>
      </c>
      <c r="B1313" s="3" t="s">
        <v>192</v>
      </c>
      <c r="C1313" s="3" t="s">
        <v>8</v>
      </c>
      <c r="D1313" s="3" t="s">
        <v>2741</v>
      </c>
      <c r="E1313" s="46">
        <v>0.19500000000000001</v>
      </c>
      <c r="F1313" s="3" t="s">
        <v>287</v>
      </c>
      <c r="G1313" s="3" t="s">
        <v>287</v>
      </c>
    </row>
    <row r="1314" spans="1:7" x14ac:dyDescent="0.35">
      <c r="A1314" s="3" t="s">
        <v>2330</v>
      </c>
      <c r="B1314" s="3" t="s">
        <v>13</v>
      </c>
      <c r="C1314" s="3" t="s">
        <v>8</v>
      </c>
      <c r="D1314" s="3" t="s">
        <v>2588</v>
      </c>
      <c r="E1314" s="46">
        <v>0.1</v>
      </c>
      <c r="F1314" s="3" t="s">
        <v>266</v>
      </c>
      <c r="G1314" s="3" t="s">
        <v>287</v>
      </c>
    </row>
    <row r="1315" spans="1:7" x14ac:dyDescent="0.35">
      <c r="A1315" s="3" t="s">
        <v>2331</v>
      </c>
      <c r="B1315" s="3" t="s">
        <v>190</v>
      </c>
      <c r="C1315" s="3" t="s">
        <v>8</v>
      </c>
      <c r="D1315" s="3" t="s">
        <v>2587</v>
      </c>
      <c r="E1315" s="46">
        <v>0.624</v>
      </c>
      <c r="F1315" s="3" t="s">
        <v>287</v>
      </c>
      <c r="G1315" s="3" t="s">
        <v>287</v>
      </c>
    </row>
    <row r="1316" spans="1:7" x14ac:dyDescent="0.35">
      <c r="A1316" s="3" t="s">
        <v>2331</v>
      </c>
      <c r="B1316" s="3" t="s">
        <v>3</v>
      </c>
      <c r="C1316" s="3" t="s">
        <v>8</v>
      </c>
      <c r="D1316" s="3" t="s">
        <v>2587</v>
      </c>
      <c r="E1316" s="46">
        <v>0.126</v>
      </c>
      <c r="F1316" s="3" t="s">
        <v>287</v>
      </c>
      <c r="G1316" s="3" t="s">
        <v>287</v>
      </c>
    </row>
    <row r="1317" spans="1:7" x14ac:dyDescent="0.35">
      <c r="A1317" s="3" t="s">
        <v>2331</v>
      </c>
      <c r="B1317" s="3" t="s">
        <v>24</v>
      </c>
      <c r="C1317" s="3" t="s">
        <v>8</v>
      </c>
      <c r="D1317" s="3" t="s">
        <v>2741</v>
      </c>
      <c r="E1317" s="46">
        <v>0.27</v>
      </c>
      <c r="F1317" s="3" t="s">
        <v>287</v>
      </c>
      <c r="G1317" s="3" t="s">
        <v>287</v>
      </c>
    </row>
    <row r="1318" spans="1:7" x14ac:dyDescent="0.35">
      <c r="A1318" s="3" t="s">
        <v>2331</v>
      </c>
      <c r="B1318" s="3" t="s">
        <v>192</v>
      </c>
      <c r="C1318" s="3" t="s">
        <v>8</v>
      </c>
      <c r="D1318" s="3" t="s">
        <v>2741</v>
      </c>
      <c r="E1318" s="46">
        <v>0.19800000000000001</v>
      </c>
      <c r="F1318" s="3" t="s">
        <v>287</v>
      </c>
      <c r="G1318" s="3" t="s">
        <v>287</v>
      </c>
    </row>
    <row r="1319" spans="1:7" x14ac:dyDescent="0.35">
      <c r="A1319" s="3" t="s">
        <v>2331</v>
      </c>
      <c r="B1319" s="3" t="s">
        <v>13</v>
      </c>
      <c r="C1319" s="3" t="s">
        <v>8</v>
      </c>
      <c r="D1319" s="3" t="s">
        <v>2588</v>
      </c>
      <c r="E1319" s="46">
        <v>0.1</v>
      </c>
      <c r="F1319" s="3" t="s">
        <v>266</v>
      </c>
      <c r="G1319" s="3" t="s">
        <v>287</v>
      </c>
    </row>
    <row r="1320" spans="1:7" x14ac:dyDescent="0.35">
      <c r="A1320" s="3" t="s">
        <v>2332</v>
      </c>
      <c r="B1320" s="3" t="s">
        <v>191</v>
      </c>
      <c r="C1320" s="3" t="s">
        <v>8</v>
      </c>
      <c r="D1320" s="3" t="s">
        <v>2587</v>
      </c>
      <c r="E1320" s="46">
        <v>0.55700000000000005</v>
      </c>
      <c r="F1320" s="3" t="s">
        <v>287</v>
      </c>
      <c r="G1320" s="3" t="s">
        <v>287</v>
      </c>
    </row>
    <row r="1321" spans="1:7" x14ac:dyDescent="0.35">
      <c r="A1321" s="3" t="s">
        <v>2332</v>
      </c>
      <c r="B1321" s="3" t="s">
        <v>3</v>
      </c>
      <c r="C1321" s="3" t="s">
        <v>8</v>
      </c>
      <c r="D1321" s="3" t="s">
        <v>2587</v>
      </c>
      <c r="E1321" s="46">
        <v>0.1</v>
      </c>
      <c r="F1321" s="3" t="s">
        <v>287</v>
      </c>
      <c r="G1321" s="3" t="s">
        <v>287</v>
      </c>
    </row>
    <row r="1322" spans="1:7" x14ac:dyDescent="0.35">
      <c r="A1322" s="3" t="s">
        <v>2332</v>
      </c>
      <c r="B1322" s="3" t="s">
        <v>24</v>
      </c>
      <c r="C1322" s="3" t="s">
        <v>8</v>
      </c>
      <c r="D1322" s="3" t="s">
        <v>2741</v>
      </c>
      <c r="E1322" s="46">
        <v>0.19900000000000001</v>
      </c>
      <c r="F1322" s="3" t="s">
        <v>287</v>
      </c>
      <c r="G1322" s="3" t="s">
        <v>287</v>
      </c>
    </row>
    <row r="1323" spans="1:7" x14ac:dyDescent="0.35">
      <c r="A1323" s="3" t="s">
        <v>2332</v>
      </c>
      <c r="B1323" s="3" t="s">
        <v>194</v>
      </c>
      <c r="C1323" s="3" t="s">
        <v>8</v>
      </c>
      <c r="D1323" s="3" t="s">
        <v>2741</v>
      </c>
      <c r="E1323" s="46">
        <v>5.0999999999999997E-2</v>
      </c>
      <c r="F1323" s="3" t="s">
        <v>287</v>
      </c>
      <c r="G1323" s="3" t="s">
        <v>287</v>
      </c>
    </row>
    <row r="1324" spans="1:7" x14ac:dyDescent="0.35">
      <c r="A1324" s="3" t="s">
        <v>2332</v>
      </c>
      <c r="B1324" s="3" t="s">
        <v>13</v>
      </c>
      <c r="C1324" s="3" t="s">
        <v>8</v>
      </c>
      <c r="D1324" s="3" t="s">
        <v>2588</v>
      </c>
      <c r="E1324" s="46">
        <v>0.04</v>
      </c>
      <c r="F1324" s="3" t="s">
        <v>266</v>
      </c>
      <c r="G1324" s="3" t="s">
        <v>287</v>
      </c>
    </row>
    <row r="1325" spans="1:7" x14ac:dyDescent="0.35">
      <c r="A1325" s="3" t="s">
        <v>2333</v>
      </c>
      <c r="B1325" s="3" t="s">
        <v>190</v>
      </c>
      <c r="C1325" s="3" t="s">
        <v>8</v>
      </c>
      <c r="D1325" s="3" t="s">
        <v>2587</v>
      </c>
      <c r="E1325" s="46">
        <v>0.46300000000000002</v>
      </c>
      <c r="F1325" s="3" t="s">
        <v>287</v>
      </c>
      <c r="G1325" s="3" t="s">
        <v>287</v>
      </c>
    </row>
    <row r="1326" spans="1:7" x14ac:dyDescent="0.35">
      <c r="A1326" s="3" t="s">
        <v>2333</v>
      </c>
      <c r="B1326" s="3" t="s">
        <v>3</v>
      </c>
      <c r="C1326" s="3" t="s">
        <v>8</v>
      </c>
      <c r="D1326" s="3" t="s">
        <v>2587</v>
      </c>
      <c r="E1326" s="46">
        <v>0.105</v>
      </c>
      <c r="F1326" s="3" t="s">
        <v>287</v>
      </c>
      <c r="G1326" s="3" t="s">
        <v>287</v>
      </c>
    </row>
    <row r="1327" spans="1:7" x14ac:dyDescent="0.35">
      <c r="A1327" s="3" t="s">
        <v>2333</v>
      </c>
      <c r="B1327" s="3" t="s">
        <v>24</v>
      </c>
      <c r="C1327" s="3" t="s">
        <v>8</v>
      </c>
      <c r="D1327" s="3" t="s">
        <v>2741</v>
      </c>
      <c r="E1327" s="46">
        <v>0.19400000000000001</v>
      </c>
      <c r="F1327" s="3" t="s">
        <v>287</v>
      </c>
      <c r="G1327" s="3" t="s">
        <v>287</v>
      </c>
    </row>
    <row r="1328" spans="1:7" x14ac:dyDescent="0.35">
      <c r="A1328" s="3" t="s">
        <v>2333</v>
      </c>
      <c r="B1328" s="3" t="s">
        <v>194</v>
      </c>
      <c r="C1328" s="3" t="s">
        <v>8</v>
      </c>
      <c r="D1328" s="3" t="s">
        <v>2741</v>
      </c>
      <c r="E1328" s="46">
        <v>4.8000000000000001E-2</v>
      </c>
      <c r="F1328" s="3" t="s">
        <v>287</v>
      </c>
      <c r="G1328" s="3" t="s">
        <v>287</v>
      </c>
    </row>
    <row r="1329" spans="1:7" x14ac:dyDescent="0.35">
      <c r="A1329" s="3" t="s">
        <v>2333</v>
      </c>
      <c r="B1329" s="3" t="s">
        <v>13</v>
      </c>
      <c r="C1329" s="3" t="s">
        <v>8</v>
      </c>
      <c r="D1329" s="3" t="s">
        <v>2588</v>
      </c>
      <c r="E1329" s="46">
        <v>3.6999999999999998E-2</v>
      </c>
      <c r="F1329" s="3" t="s">
        <v>266</v>
      </c>
      <c r="G1329" s="3" t="s">
        <v>287</v>
      </c>
    </row>
    <row r="1330" spans="1:7" x14ac:dyDescent="0.35">
      <c r="A1330" s="3" t="s">
        <v>2334</v>
      </c>
      <c r="B1330" s="3" t="s">
        <v>191</v>
      </c>
      <c r="C1330" s="3" t="s">
        <v>8</v>
      </c>
      <c r="D1330" s="3" t="s">
        <v>2587</v>
      </c>
      <c r="E1330" s="46">
        <v>0.55700000000000005</v>
      </c>
      <c r="F1330" s="3" t="s">
        <v>287</v>
      </c>
      <c r="G1330" s="3" t="s">
        <v>287</v>
      </c>
    </row>
    <row r="1331" spans="1:7" x14ac:dyDescent="0.35">
      <c r="A1331" s="3" t="s">
        <v>2334</v>
      </c>
      <c r="B1331" s="3" t="s">
        <v>3</v>
      </c>
      <c r="C1331" s="3" t="s">
        <v>8</v>
      </c>
      <c r="D1331" s="3" t="s">
        <v>2587</v>
      </c>
      <c r="E1331" s="46">
        <v>0.1</v>
      </c>
      <c r="F1331" s="3" t="s">
        <v>287</v>
      </c>
      <c r="G1331" s="3" t="s">
        <v>287</v>
      </c>
    </row>
    <row r="1332" spans="1:7" x14ac:dyDescent="0.35">
      <c r="A1332" s="3" t="s">
        <v>2334</v>
      </c>
      <c r="B1332" s="3" t="s">
        <v>24</v>
      </c>
      <c r="C1332" s="3" t="s">
        <v>8</v>
      </c>
      <c r="D1332" s="3" t="s">
        <v>2741</v>
      </c>
      <c r="E1332" s="46">
        <v>0.19900000000000001</v>
      </c>
      <c r="F1332" s="3" t="s">
        <v>287</v>
      </c>
      <c r="G1332" s="3" t="s">
        <v>287</v>
      </c>
    </row>
    <row r="1333" spans="1:7" x14ac:dyDescent="0.35">
      <c r="A1333" s="3" t="s">
        <v>2334</v>
      </c>
      <c r="B1333" s="3" t="s">
        <v>194</v>
      </c>
      <c r="C1333" s="3" t="s">
        <v>8</v>
      </c>
      <c r="D1333" s="3" t="s">
        <v>2741</v>
      </c>
      <c r="E1333" s="46">
        <v>5.0999999999999997E-2</v>
      </c>
      <c r="F1333" s="3" t="s">
        <v>287</v>
      </c>
      <c r="G1333" s="3" t="s">
        <v>287</v>
      </c>
    </row>
    <row r="1334" spans="1:7" x14ac:dyDescent="0.35">
      <c r="A1334" s="3" t="s">
        <v>2334</v>
      </c>
      <c r="B1334" s="3" t="s">
        <v>13</v>
      </c>
      <c r="C1334" s="3" t="s">
        <v>8</v>
      </c>
      <c r="D1334" s="3" t="s">
        <v>2588</v>
      </c>
      <c r="E1334" s="46">
        <v>0.12</v>
      </c>
      <c r="F1334" s="3" t="s">
        <v>266</v>
      </c>
      <c r="G1334" s="3" t="s">
        <v>287</v>
      </c>
    </row>
    <row r="1335" spans="1:7" x14ac:dyDescent="0.35">
      <c r="A1335" s="3" t="s">
        <v>2335</v>
      </c>
      <c r="B1335" s="3" t="s">
        <v>190</v>
      </c>
      <c r="C1335" s="3" t="s">
        <v>8</v>
      </c>
      <c r="D1335" s="3" t="s">
        <v>2587</v>
      </c>
      <c r="E1335" s="46">
        <v>0.46300000000000002</v>
      </c>
      <c r="F1335" s="3" t="s">
        <v>287</v>
      </c>
      <c r="G1335" s="3" t="s">
        <v>287</v>
      </c>
    </row>
    <row r="1336" spans="1:7" x14ac:dyDescent="0.35">
      <c r="A1336" s="3" t="s">
        <v>2335</v>
      </c>
      <c r="B1336" s="3" t="s">
        <v>3</v>
      </c>
      <c r="C1336" s="3" t="s">
        <v>8</v>
      </c>
      <c r="D1336" s="3" t="s">
        <v>2587</v>
      </c>
      <c r="E1336" s="46">
        <v>0.105</v>
      </c>
      <c r="F1336" s="3" t="s">
        <v>287</v>
      </c>
      <c r="G1336" s="3" t="s">
        <v>287</v>
      </c>
    </row>
    <row r="1337" spans="1:7" x14ac:dyDescent="0.35">
      <c r="A1337" s="3" t="s">
        <v>2335</v>
      </c>
      <c r="B1337" s="3" t="s">
        <v>24</v>
      </c>
      <c r="C1337" s="3" t="s">
        <v>8</v>
      </c>
      <c r="D1337" s="3" t="s">
        <v>2741</v>
      </c>
      <c r="E1337" s="46">
        <v>0.19400000000000001</v>
      </c>
      <c r="F1337" s="3" t="s">
        <v>287</v>
      </c>
      <c r="G1337" s="3" t="s">
        <v>287</v>
      </c>
    </row>
    <row r="1338" spans="1:7" x14ac:dyDescent="0.35">
      <c r="A1338" s="3" t="s">
        <v>2335</v>
      </c>
      <c r="B1338" s="3" t="s">
        <v>194</v>
      </c>
      <c r="C1338" s="3" t="s">
        <v>8</v>
      </c>
      <c r="D1338" s="3" t="s">
        <v>2741</v>
      </c>
      <c r="E1338" s="46">
        <v>4.8000000000000001E-2</v>
      </c>
      <c r="F1338" s="3" t="s">
        <v>287</v>
      </c>
      <c r="G1338" s="3" t="s">
        <v>287</v>
      </c>
    </row>
    <row r="1339" spans="1:7" x14ac:dyDescent="0.35">
      <c r="A1339" s="3" t="s">
        <v>2335</v>
      </c>
      <c r="B1339" s="3" t="s">
        <v>13</v>
      </c>
      <c r="C1339" s="3" t="s">
        <v>8</v>
      </c>
      <c r="D1339" s="3" t="s">
        <v>2588</v>
      </c>
      <c r="E1339" s="46">
        <v>7.0999999999999994E-2</v>
      </c>
      <c r="F1339" s="3" t="s">
        <v>266</v>
      </c>
      <c r="G1339" s="3" t="s">
        <v>287</v>
      </c>
    </row>
    <row r="1340" spans="1:7" x14ac:dyDescent="0.35">
      <c r="A1340" s="3" t="s">
        <v>2336</v>
      </c>
      <c r="B1340" s="3" t="s">
        <v>191</v>
      </c>
      <c r="C1340" s="3" t="s">
        <v>8</v>
      </c>
      <c r="D1340" s="3" t="s">
        <v>2587</v>
      </c>
      <c r="E1340" s="46">
        <v>0.91600000000000004</v>
      </c>
      <c r="F1340" s="3" t="s">
        <v>287</v>
      </c>
      <c r="G1340" s="3" t="s">
        <v>287</v>
      </c>
    </row>
    <row r="1341" spans="1:7" x14ac:dyDescent="0.35">
      <c r="A1341" s="3" t="s">
        <v>2336</v>
      </c>
      <c r="B1341" s="3" t="s">
        <v>3</v>
      </c>
      <c r="C1341" s="3" t="s">
        <v>8</v>
      </c>
      <c r="D1341" s="3" t="s">
        <v>2587</v>
      </c>
      <c r="E1341" s="46">
        <v>0.1</v>
      </c>
      <c r="F1341" s="3" t="s">
        <v>287</v>
      </c>
      <c r="G1341" s="3" t="s">
        <v>287</v>
      </c>
    </row>
    <row r="1342" spans="1:7" x14ac:dyDescent="0.35">
      <c r="A1342" s="3" t="s">
        <v>2336</v>
      </c>
      <c r="B1342" s="3" t="s">
        <v>24</v>
      </c>
      <c r="C1342" s="3" t="s">
        <v>8</v>
      </c>
      <c r="D1342" s="3" t="s">
        <v>2741</v>
      </c>
      <c r="E1342" s="46">
        <v>0.32400000000000001</v>
      </c>
      <c r="F1342" s="3" t="s">
        <v>287</v>
      </c>
      <c r="G1342" s="3" t="s">
        <v>287</v>
      </c>
    </row>
    <row r="1343" spans="1:7" x14ac:dyDescent="0.35">
      <c r="A1343" s="3" t="s">
        <v>2336</v>
      </c>
      <c r="B1343" s="3" t="s">
        <v>194</v>
      </c>
      <c r="C1343" s="3" t="s">
        <v>8</v>
      </c>
      <c r="D1343" s="3" t="s">
        <v>2741</v>
      </c>
      <c r="E1343" s="46">
        <v>9.6000000000000002E-2</v>
      </c>
      <c r="F1343" s="3" t="s">
        <v>287</v>
      </c>
      <c r="G1343" s="3" t="s">
        <v>287</v>
      </c>
    </row>
    <row r="1344" spans="1:7" x14ac:dyDescent="0.35">
      <c r="A1344" s="3" t="s">
        <v>2336</v>
      </c>
      <c r="B1344" s="3" t="s">
        <v>13</v>
      </c>
      <c r="C1344" s="3" t="s">
        <v>8</v>
      </c>
      <c r="D1344" s="3" t="s">
        <v>2588</v>
      </c>
      <c r="E1344" s="46">
        <v>0.23400000000000001</v>
      </c>
      <c r="F1344" s="3" t="s">
        <v>266</v>
      </c>
      <c r="G1344" s="3" t="s">
        <v>287</v>
      </c>
    </row>
    <row r="1345" spans="1:7" x14ac:dyDescent="0.35">
      <c r="A1345" s="3" t="s">
        <v>2337</v>
      </c>
      <c r="B1345" s="3" t="s">
        <v>190</v>
      </c>
      <c r="C1345" s="3" t="s">
        <v>8</v>
      </c>
      <c r="D1345" s="3" t="s">
        <v>2587</v>
      </c>
      <c r="E1345" s="46">
        <v>0.90800000000000003</v>
      </c>
      <c r="F1345" s="3" t="s">
        <v>287</v>
      </c>
      <c r="G1345" s="3" t="s">
        <v>287</v>
      </c>
    </row>
    <row r="1346" spans="1:7" x14ac:dyDescent="0.35">
      <c r="A1346" s="3" t="s">
        <v>2337</v>
      </c>
      <c r="B1346" s="3" t="s">
        <v>3</v>
      </c>
      <c r="C1346" s="3" t="s">
        <v>8</v>
      </c>
      <c r="D1346" s="3" t="s">
        <v>2587</v>
      </c>
      <c r="E1346" s="46">
        <v>0.105</v>
      </c>
      <c r="F1346" s="3" t="s">
        <v>287</v>
      </c>
      <c r="G1346" s="3" t="s">
        <v>287</v>
      </c>
    </row>
    <row r="1347" spans="1:7" x14ac:dyDescent="0.35">
      <c r="A1347" s="3" t="s">
        <v>2337</v>
      </c>
      <c r="B1347" s="3" t="s">
        <v>24</v>
      </c>
      <c r="C1347" s="3" t="s">
        <v>8</v>
      </c>
      <c r="D1347" s="3" t="s">
        <v>2741</v>
      </c>
      <c r="E1347" s="46">
        <v>0.35099999999999998</v>
      </c>
      <c r="F1347" s="3" t="s">
        <v>287</v>
      </c>
      <c r="G1347" s="3" t="s">
        <v>287</v>
      </c>
    </row>
    <row r="1348" spans="1:7" x14ac:dyDescent="0.35">
      <c r="A1348" s="3" t="s">
        <v>2337</v>
      </c>
      <c r="B1348" s="3" t="s">
        <v>192</v>
      </c>
      <c r="C1348" s="3" t="s">
        <v>8</v>
      </c>
      <c r="D1348" s="3" t="s">
        <v>2741</v>
      </c>
      <c r="E1348" s="46">
        <v>0.10199999999999999</v>
      </c>
      <c r="F1348" s="3" t="s">
        <v>287</v>
      </c>
      <c r="G1348" s="3" t="s">
        <v>287</v>
      </c>
    </row>
    <row r="1349" spans="1:7" x14ac:dyDescent="0.35">
      <c r="A1349" s="3" t="s">
        <v>2337</v>
      </c>
      <c r="B1349" s="3" t="s">
        <v>13</v>
      </c>
      <c r="C1349" s="3" t="s">
        <v>8</v>
      </c>
      <c r="D1349" s="3" t="s">
        <v>2588</v>
      </c>
      <c r="E1349" s="46">
        <v>0.23400000000000001</v>
      </c>
      <c r="F1349" s="3" t="s">
        <v>266</v>
      </c>
      <c r="G1349" s="3" t="s">
        <v>287</v>
      </c>
    </row>
    <row r="1350" spans="1:7" x14ac:dyDescent="0.35">
      <c r="A1350" s="3" t="s">
        <v>2338</v>
      </c>
      <c r="B1350" s="3" t="s">
        <v>191</v>
      </c>
      <c r="C1350" s="3" t="s">
        <v>8</v>
      </c>
      <c r="D1350" s="3" t="s">
        <v>2587</v>
      </c>
      <c r="E1350" s="46">
        <v>0.53</v>
      </c>
      <c r="F1350" s="3" t="s">
        <v>287</v>
      </c>
      <c r="G1350" s="3" t="s">
        <v>287</v>
      </c>
    </row>
    <row r="1351" spans="1:7" x14ac:dyDescent="0.35">
      <c r="A1351" s="3" t="s">
        <v>2338</v>
      </c>
      <c r="B1351" s="3" t="s">
        <v>3</v>
      </c>
      <c r="C1351" s="3" t="s">
        <v>8</v>
      </c>
      <c r="D1351" s="3" t="s">
        <v>2587</v>
      </c>
      <c r="E1351" s="46">
        <v>0.1</v>
      </c>
      <c r="F1351" s="3" t="s">
        <v>287</v>
      </c>
      <c r="G1351" s="3" t="s">
        <v>287</v>
      </c>
    </row>
    <row r="1352" spans="1:7" x14ac:dyDescent="0.35">
      <c r="A1352" s="3" t="s">
        <v>2338</v>
      </c>
      <c r="B1352" s="3" t="s">
        <v>24</v>
      </c>
      <c r="C1352" s="3" t="s">
        <v>8</v>
      </c>
      <c r="D1352" s="3" t="s">
        <v>2741</v>
      </c>
      <c r="E1352" s="46">
        <v>0.18099999999999999</v>
      </c>
      <c r="F1352" s="3" t="s">
        <v>287</v>
      </c>
      <c r="G1352" s="3" t="s">
        <v>287</v>
      </c>
    </row>
    <row r="1353" spans="1:7" x14ac:dyDescent="0.35">
      <c r="A1353" s="3" t="s">
        <v>2338</v>
      </c>
      <c r="B1353" s="3" t="s">
        <v>194</v>
      </c>
      <c r="C1353" s="3" t="s">
        <v>8</v>
      </c>
      <c r="D1353" s="3" t="s">
        <v>2741</v>
      </c>
      <c r="E1353" s="46">
        <v>3.6999999999999998E-2</v>
      </c>
      <c r="F1353" s="3" t="s">
        <v>287</v>
      </c>
      <c r="G1353" s="3" t="s">
        <v>287</v>
      </c>
    </row>
    <row r="1354" spans="1:7" x14ac:dyDescent="0.35">
      <c r="A1354" s="3" t="s">
        <v>2338</v>
      </c>
      <c r="B1354" s="3" t="s">
        <v>13</v>
      </c>
      <c r="C1354" s="3" t="s">
        <v>8</v>
      </c>
      <c r="D1354" s="3" t="s">
        <v>2588</v>
      </c>
      <c r="E1354" s="46">
        <v>7.8E-2</v>
      </c>
      <c r="F1354" s="3" t="s">
        <v>266</v>
      </c>
      <c r="G1354" s="3" t="s">
        <v>287</v>
      </c>
    </row>
    <row r="1355" spans="1:7" x14ac:dyDescent="0.35">
      <c r="A1355" s="3" t="s">
        <v>2339</v>
      </c>
      <c r="B1355" s="3" t="s">
        <v>190</v>
      </c>
      <c r="C1355" s="3" t="s">
        <v>8</v>
      </c>
      <c r="D1355" s="3" t="s">
        <v>2587</v>
      </c>
      <c r="E1355" s="46">
        <v>0.59599999999999997</v>
      </c>
      <c r="F1355" s="3" t="s">
        <v>287</v>
      </c>
      <c r="G1355" s="3" t="s">
        <v>287</v>
      </c>
    </row>
    <row r="1356" spans="1:7" x14ac:dyDescent="0.35">
      <c r="A1356" s="3" t="s">
        <v>2339</v>
      </c>
      <c r="B1356" s="3" t="s">
        <v>3</v>
      </c>
      <c r="C1356" s="3" t="s">
        <v>8</v>
      </c>
      <c r="D1356" s="3" t="s">
        <v>2587</v>
      </c>
      <c r="E1356" s="46">
        <v>0.105</v>
      </c>
      <c r="F1356" s="3" t="s">
        <v>287</v>
      </c>
      <c r="G1356" s="3" t="s">
        <v>287</v>
      </c>
    </row>
    <row r="1357" spans="1:7" x14ac:dyDescent="0.35">
      <c r="A1357" s="3" t="s">
        <v>2339</v>
      </c>
      <c r="B1357" s="3" t="s">
        <v>24</v>
      </c>
      <c r="C1357" s="3" t="s">
        <v>8</v>
      </c>
      <c r="D1357" s="3" t="s">
        <v>2741</v>
      </c>
      <c r="E1357" s="46">
        <v>0.13700000000000001</v>
      </c>
      <c r="F1357" s="3" t="s">
        <v>287</v>
      </c>
      <c r="G1357" s="3" t="s">
        <v>287</v>
      </c>
    </row>
    <row r="1358" spans="1:7" x14ac:dyDescent="0.35">
      <c r="A1358" s="3" t="s">
        <v>2339</v>
      </c>
      <c r="B1358" s="3" t="s">
        <v>195</v>
      </c>
      <c r="C1358" s="3" t="s">
        <v>8</v>
      </c>
      <c r="D1358" s="3" t="s">
        <v>2741</v>
      </c>
      <c r="E1358" s="46">
        <v>1.9E-2</v>
      </c>
      <c r="F1358" s="3" t="s">
        <v>287</v>
      </c>
      <c r="G1358" s="3" t="s">
        <v>287</v>
      </c>
    </row>
    <row r="1359" spans="1:7" x14ac:dyDescent="0.35">
      <c r="A1359" s="3" t="s">
        <v>2339</v>
      </c>
      <c r="B1359" s="3" t="s">
        <v>13</v>
      </c>
      <c r="C1359" s="3" t="s">
        <v>8</v>
      </c>
      <c r="D1359" s="3" t="s">
        <v>2588</v>
      </c>
      <c r="E1359" s="46">
        <v>7.8E-2</v>
      </c>
      <c r="F1359" s="3" t="s">
        <v>266</v>
      </c>
      <c r="G1359" s="3" t="s">
        <v>287</v>
      </c>
    </row>
    <row r="1360" spans="1:7" x14ac:dyDescent="0.35">
      <c r="A1360" s="3" t="s">
        <v>2346</v>
      </c>
      <c r="B1360" s="3" t="s">
        <v>191</v>
      </c>
      <c r="C1360" s="3" t="s">
        <v>8</v>
      </c>
      <c r="D1360" s="3" t="s">
        <v>2587</v>
      </c>
      <c r="E1360" s="46">
        <v>0.70899999999999996</v>
      </c>
      <c r="F1360" s="3" t="s">
        <v>287</v>
      </c>
      <c r="G1360" s="3" t="s">
        <v>287</v>
      </c>
    </row>
    <row r="1361" spans="1:7" x14ac:dyDescent="0.35">
      <c r="A1361" s="3" t="s">
        <v>2346</v>
      </c>
      <c r="B1361" s="3" t="s">
        <v>3</v>
      </c>
      <c r="C1361" s="3" t="s">
        <v>8</v>
      </c>
      <c r="D1361" s="3" t="s">
        <v>2587</v>
      </c>
      <c r="E1361" s="46">
        <v>0.10199999999999999</v>
      </c>
      <c r="F1361" s="3" t="s">
        <v>287</v>
      </c>
      <c r="G1361" s="3" t="s">
        <v>287</v>
      </c>
    </row>
    <row r="1362" spans="1:7" x14ac:dyDescent="0.35">
      <c r="A1362" s="3" t="s">
        <v>2346</v>
      </c>
      <c r="B1362" s="3" t="s">
        <v>24</v>
      </c>
      <c r="C1362" s="3" t="s">
        <v>8</v>
      </c>
      <c r="D1362" s="3" t="s">
        <v>2741</v>
      </c>
      <c r="E1362" s="46">
        <v>0.19900000000000001</v>
      </c>
      <c r="F1362" s="3" t="s">
        <v>287</v>
      </c>
      <c r="G1362" s="3" t="s">
        <v>287</v>
      </c>
    </row>
    <row r="1363" spans="1:7" x14ac:dyDescent="0.35">
      <c r="A1363" s="3" t="s">
        <v>2346</v>
      </c>
      <c r="B1363" s="3" t="s">
        <v>13</v>
      </c>
      <c r="C1363" s="3" t="s">
        <v>17</v>
      </c>
      <c r="D1363" s="3" t="s">
        <v>2588</v>
      </c>
      <c r="E1363" s="46">
        <v>0.22600000000000001</v>
      </c>
      <c r="F1363" s="3" t="s">
        <v>266</v>
      </c>
      <c r="G1363" s="3" t="s">
        <v>287</v>
      </c>
    </row>
    <row r="1364" spans="1:7" x14ac:dyDescent="0.35">
      <c r="A1364" s="3" t="s">
        <v>2349</v>
      </c>
      <c r="B1364" s="3" t="s">
        <v>196</v>
      </c>
      <c r="C1364" s="3" t="s">
        <v>2719</v>
      </c>
      <c r="D1364" s="3" t="s">
        <v>2587</v>
      </c>
      <c r="E1364" s="46">
        <v>0.45</v>
      </c>
      <c r="F1364" s="3" t="s">
        <v>287</v>
      </c>
      <c r="G1364" s="3" t="s">
        <v>287</v>
      </c>
    </row>
    <row r="1365" spans="1:7" x14ac:dyDescent="0.35">
      <c r="A1365" s="3" t="s">
        <v>2349</v>
      </c>
      <c r="B1365" s="3" t="s">
        <v>198</v>
      </c>
      <c r="C1365" s="3" t="s">
        <v>2719</v>
      </c>
      <c r="D1365" s="3" t="s">
        <v>2587</v>
      </c>
      <c r="E1365" s="46">
        <v>0.1</v>
      </c>
      <c r="F1365" s="3" t="s">
        <v>287</v>
      </c>
      <c r="G1365" s="3" t="s">
        <v>287</v>
      </c>
    </row>
    <row r="1366" spans="1:7" x14ac:dyDescent="0.35">
      <c r="A1366" s="3" t="s">
        <v>2349</v>
      </c>
      <c r="B1366" s="3" t="s">
        <v>197</v>
      </c>
      <c r="C1366" s="3" t="s">
        <v>2719</v>
      </c>
      <c r="D1366" s="3" t="s">
        <v>2741</v>
      </c>
      <c r="E1366" s="46">
        <v>0.1</v>
      </c>
      <c r="F1366" s="3" t="s">
        <v>287</v>
      </c>
      <c r="G1366" s="3" t="s">
        <v>287</v>
      </c>
    </row>
    <row r="1367" spans="1:7" x14ac:dyDescent="0.35">
      <c r="A1367" s="3" t="s">
        <v>2349</v>
      </c>
      <c r="B1367" s="3" t="s">
        <v>199</v>
      </c>
      <c r="C1367" s="3" t="s">
        <v>2719</v>
      </c>
      <c r="D1367" s="3" t="s">
        <v>2588</v>
      </c>
      <c r="E1367" s="46">
        <v>0.03</v>
      </c>
      <c r="F1367" s="3" t="s">
        <v>266</v>
      </c>
      <c r="G1367" s="3" t="s">
        <v>287</v>
      </c>
    </row>
    <row r="1368" spans="1:7" x14ac:dyDescent="0.35">
      <c r="A1368" s="3" t="s">
        <v>2350</v>
      </c>
      <c r="B1368" s="3" t="s">
        <v>200</v>
      </c>
      <c r="C1368" s="3" t="s">
        <v>2719</v>
      </c>
      <c r="D1368" s="3" t="s">
        <v>2587</v>
      </c>
      <c r="E1368" s="46">
        <v>0.23</v>
      </c>
      <c r="F1368" s="3" t="s">
        <v>287</v>
      </c>
      <c r="G1368" s="3" t="s">
        <v>287</v>
      </c>
    </row>
    <row r="1369" spans="1:7" x14ac:dyDescent="0.35">
      <c r="A1369" s="3" t="s">
        <v>2350</v>
      </c>
      <c r="B1369" s="3" t="s">
        <v>198</v>
      </c>
      <c r="C1369" s="3" t="s">
        <v>2719</v>
      </c>
      <c r="D1369" s="3" t="s">
        <v>2587</v>
      </c>
      <c r="E1369" s="46">
        <v>0.1</v>
      </c>
      <c r="F1369" s="3" t="s">
        <v>287</v>
      </c>
      <c r="G1369" s="3" t="s">
        <v>287</v>
      </c>
    </row>
    <row r="1370" spans="1:7" x14ac:dyDescent="0.35">
      <c r="A1370" s="3" t="s">
        <v>2350</v>
      </c>
      <c r="B1370" s="3" t="s">
        <v>197</v>
      </c>
      <c r="C1370" s="3" t="s">
        <v>2719</v>
      </c>
      <c r="D1370" s="3" t="s">
        <v>2741</v>
      </c>
      <c r="E1370" s="46">
        <v>0.02</v>
      </c>
      <c r="F1370" s="3" t="s">
        <v>287</v>
      </c>
      <c r="G1370" s="3" t="s">
        <v>287</v>
      </c>
    </row>
    <row r="1371" spans="1:7" x14ac:dyDescent="0.35">
      <c r="A1371" s="3" t="s">
        <v>2350</v>
      </c>
      <c r="B1371" s="3" t="s">
        <v>201</v>
      </c>
      <c r="C1371" s="3" t="s">
        <v>2719</v>
      </c>
      <c r="D1371" s="3" t="s">
        <v>2588</v>
      </c>
      <c r="E1371" s="46">
        <v>0.04</v>
      </c>
      <c r="F1371" s="3" t="s">
        <v>266</v>
      </c>
      <c r="G1371" s="3" t="s">
        <v>287</v>
      </c>
    </row>
    <row r="1372" spans="1:7" x14ac:dyDescent="0.35">
      <c r="A1372" s="3" t="s">
        <v>2358</v>
      </c>
      <c r="B1372" s="3" t="s">
        <v>18</v>
      </c>
      <c r="C1372" s="3" t="s">
        <v>8</v>
      </c>
      <c r="D1372" s="3" t="s">
        <v>2587</v>
      </c>
      <c r="E1372" s="46">
        <v>42</v>
      </c>
      <c r="F1372" s="3" t="s">
        <v>287</v>
      </c>
      <c r="G1372" s="3" t="s">
        <v>287</v>
      </c>
    </row>
    <row r="1373" spans="1:7" x14ac:dyDescent="0.35">
      <c r="A1373" s="3" t="s">
        <v>2358</v>
      </c>
      <c r="B1373" s="3" t="s">
        <v>5</v>
      </c>
      <c r="C1373" s="3" t="s">
        <v>8</v>
      </c>
      <c r="D1373" s="3" t="s">
        <v>2741</v>
      </c>
      <c r="E1373" s="46">
        <v>80</v>
      </c>
      <c r="F1373" s="3" t="s">
        <v>287</v>
      </c>
      <c r="G1373" s="3" t="s">
        <v>287</v>
      </c>
    </row>
    <row r="1374" spans="1:7" x14ac:dyDescent="0.35">
      <c r="A1374" s="3" t="s">
        <v>2358</v>
      </c>
      <c r="B1374" s="3" t="s">
        <v>1</v>
      </c>
      <c r="C1374" s="3" t="s">
        <v>8</v>
      </c>
      <c r="D1374" s="3" t="s">
        <v>2588</v>
      </c>
      <c r="E1374" s="46">
        <v>3.7</v>
      </c>
      <c r="F1374" s="3" t="s">
        <v>266</v>
      </c>
      <c r="G1374" s="3" t="s">
        <v>287</v>
      </c>
    </row>
    <row r="1375" spans="1:7" x14ac:dyDescent="0.35">
      <c r="A1375" s="3" t="s">
        <v>2359</v>
      </c>
      <c r="B1375" s="3" t="s">
        <v>18</v>
      </c>
      <c r="C1375" s="3" t="s">
        <v>4</v>
      </c>
      <c r="D1375" s="3" t="s">
        <v>2587</v>
      </c>
      <c r="E1375" s="46">
        <v>42</v>
      </c>
      <c r="F1375" s="3" t="s">
        <v>287</v>
      </c>
      <c r="G1375" s="3" t="s">
        <v>287</v>
      </c>
    </row>
    <row r="1376" spans="1:7" x14ac:dyDescent="0.35">
      <c r="A1376" s="3" t="s">
        <v>2359</v>
      </c>
      <c r="B1376" s="3" t="s">
        <v>24</v>
      </c>
      <c r="C1376" s="3" t="s">
        <v>6</v>
      </c>
      <c r="D1376" s="3" t="s">
        <v>2741</v>
      </c>
      <c r="E1376" s="46">
        <v>80</v>
      </c>
      <c r="F1376" s="3" t="s">
        <v>287</v>
      </c>
      <c r="G1376" s="3" t="s">
        <v>287</v>
      </c>
    </row>
    <row r="1377" spans="1:7" x14ac:dyDescent="0.35">
      <c r="A1377" s="3" t="s">
        <v>2359</v>
      </c>
      <c r="B1377" s="3" t="s">
        <v>13</v>
      </c>
      <c r="C1377" s="3" t="s">
        <v>4</v>
      </c>
      <c r="D1377" s="3" t="s">
        <v>2588</v>
      </c>
      <c r="E1377" s="46">
        <v>3.7</v>
      </c>
      <c r="F1377" s="3" t="s">
        <v>266</v>
      </c>
      <c r="G1377" s="3" t="s">
        <v>287</v>
      </c>
    </row>
    <row r="1378" spans="1:7" x14ac:dyDescent="0.35">
      <c r="A1378" s="3" t="s">
        <v>2360</v>
      </c>
      <c r="B1378" s="3" t="s">
        <v>18</v>
      </c>
      <c r="C1378" s="3" t="s">
        <v>4</v>
      </c>
      <c r="D1378" s="3" t="s">
        <v>2587</v>
      </c>
      <c r="E1378" s="46">
        <v>120</v>
      </c>
      <c r="F1378" s="3" t="s">
        <v>287</v>
      </c>
      <c r="G1378" s="3" t="s">
        <v>287</v>
      </c>
    </row>
    <row r="1379" spans="1:7" x14ac:dyDescent="0.35">
      <c r="A1379" s="3" t="s">
        <v>2360</v>
      </c>
      <c r="B1379" s="3" t="s">
        <v>24</v>
      </c>
      <c r="C1379" s="3" t="s">
        <v>6</v>
      </c>
      <c r="D1379" s="3" t="s">
        <v>2741</v>
      </c>
      <c r="E1379" s="46">
        <v>179</v>
      </c>
      <c r="F1379" s="3" t="s">
        <v>287</v>
      </c>
      <c r="G1379" s="3" t="s">
        <v>287</v>
      </c>
    </row>
    <row r="1380" spans="1:7" x14ac:dyDescent="0.35">
      <c r="A1380" s="3" t="s">
        <v>2360</v>
      </c>
      <c r="B1380" s="3" t="s">
        <v>13</v>
      </c>
      <c r="C1380" s="3" t="s">
        <v>4</v>
      </c>
      <c r="D1380" s="3" t="s">
        <v>2588</v>
      </c>
      <c r="E1380" s="46">
        <v>1.64</v>
      </c>
      <c r="F1380" s="3" t="s">
        <v>266</v>
      </c>
      <c r="G1380" s="3" t="s">
        <v>287</v>
      </c>
    </row>
    <row r="1381" spans="1:7" x14ac:dyDescent="0.35">
      <c r="A1381" s="3" t="s">
        <v>2362</v>
      </c>
      <c r="B1381" s="3" t="s">
        <v>18</v>
      </c>
      <c r="C1381" s="3" t="s">
        <v>4</v>
      </c>
      <c r="D1381" s="3" t="s">
        <v>2587</v>
      </c>
      <c r="E1381" s="46">
        <v>118</v>
      </c>
      <c r="F1381" s="3" t="s">
        <v>287</v>
      </c>
      <c r="G1381" s="3" t="s">
        <v>287</v>
      </c>
    </row>
    <row r="1382" spans="1:7" x14ac:dyDescent="0.35">
      <c r="A1382" s="3" t="s">
        <v>2362</v>
      </c>
      <c r="B1382" s="3" t="s">
        <v>24</v>
      </c>
      <c r="C1382" s="3" t="s">
        <v>6</v>
      </c>
      <c r="D1382" s="3" t="s">
        <v>2741</v>
      </c>
      <c r="E1382" s="46">
        <v>193</v>
      </c>
      <c r="F1382" s="3" t="s">
        <v>287</v>
      </c>
      <c r="G1382" s="3" t="s">
        <v>287</v>
      </c>
    </row>
    <row r="1383" spans="1:7" x14ac:dyDescent="0.35">
      <c r="A1383" s="3" t="s">
        <v>2362</v>
      </c>
      <c r="B1383" s="3" t="s">
        <v>13</v>
      </c>
      <c r="C1383" s="3" t="s">
        <v>4</v>
      </c>
      <c r="D1383" s="3" t="s">
        <v>2588</v>
      </c>
      <c r="E1383" s="46">
        <v>8.33</v>
      </c>
      <c r="F1383" s="3" t="s">
        <v>266</v>
      </c>
      <c r="G1383" s="3" t="s">
        <v>287</v>
      </c>
    </row>
    <row r="1384" spans="1:7" x14ac:dyDescent="0.35">
      <c r="A1384" s="3" t="s">
        <v>2363</v>
      </c>
      <c r="B1384" s="3" t="s">
        <v>18</v>
      </c>
      <c r="C1384" s="3" t="s">
        <v>4</v>
      </c>
      <c r="D1384" s="3" t="s">
        <v>2587</v>
      </c>
      <c r="E1384" s="46">
        <v>121</v>
      </c>
      <c r="F1384" s="3" t="s">
        <v>287</v>
      </c>
      <c r="G1384" s="3" t="s">
        <v>287</v>
      </c>
    </row>
    <row r="1385" spans="1:7" x14ac:dyDescent="0.35">
      <c r="A1385" s="3" t="s">
        <v>2363</v>
      </c>
      <c r="B1385" s="3" t="s">
        <v>24</v>
      </c>
      <c r="C1385" s="3" t="s">
        <v>6</v>
      </c>
      <c r="D1385" s="3" t="s">
        <v>2741</v>
      </c>
      <c r="E1385" s="46">
        <v>306</v>
      </c>
      <c r="F1385" s="3" t="s">
        <v>287</v>
      </c>
      <c r="G1385" s="3" t="s">
        <v>287</v>
      </c>
    </row>
    <row r="1386" spans="1:7" x14ac:dyDescent="0.35">
      <c r="A1386" s="3" t="s">
        <v>2363</v>
      </c>
      <c r="B1386" s="3" t="s">
        <v>13</v>
      </c>
      <c r="C1386" s="3" t="s">
        <v>4</v>
      </c>
      <c r="D1386" s="3" t="s">
        <v>2588</v>
      </c>
      <c r="E1386" s="46">
        <v>6.47</v>
      </c>
      <c r="F1386" s="3" t="s">
        <v>266</v>
      </c>
      <c r="G1386" s="3" t="s">
        <v>287</v>
      </c>
    </row>
    <row r="1387" spans="1:7" x14ac:dyDescent="0.35">
      <c r="A1387" s="3" t="s">
        <v>2364</v>
      </c>
      <c r="B1387" s="3" t="s">
        <v>18</v>
      </c>
      <c r="C1387" s="3" t="s">
        <v>4</v>
      </c>
      <c r="D1387" s="3" t="s">
        <v>2587</v>
      </c>
      <c r="E1387" s="46">
        <v>108</v>
      </c>
      <c r="F1387" s="3" t="s">
        <v>287</v>
      </c>
      <c r="G1387" s="3" t="s">
        <v>287</v>
      </c>
    </row>
    <row r="1388" spans="1:7" x14ac:dyDescent="0.35">
      <c r="A1388" s="3" t="s">
        <v>2364</v>
      </c>
      <c r="B1388" s="3" t="s">
        <v>24</v>
      </c>
      <c r="C1388" s="3" t="s">
        <v>6</v>
      </c>
      <c r="D1388" s="3" t="s">
        <v>2741</v>
      </c>
      <c r="E1388" s="46">
        <v>471</v>
      </c>
      <c r="F1388" s="3" t="s">
        <v>287</v>
      </c>
      <c r="G1388" s="3" t="s">
        <v>287</v>
      </c>
    </row>
    <row r="1389" spans="1:7" x14ac:dyDescent="0.35">
      <c r="A1389" s="3" t="s">
        <v>2364</v>
      </c>
      <c r="B1389" s="3" t="s">
        <v>13</v>
      </c>
      <c r="C1389" s="3" t="s">
        <v>4</v>
      </c>
      <c r="D1389" s="3" t="s">
        <v>2588</v>
      </c>
      <c r="E1389" s="46">
        <v>6.47</v>
      </c>
      <c r="F1389" s="3" t="s">
        <v>266</v>
      </c>
      <c r="G1389" s="3" t="s">
        <v>287</v>
      </c>
    </row>
    <row r="1390" spans="1:7" x14ac:dyDescent="0.35">
      <c r="A1390" s="3" t="s">
        <v>2365</v>
      </c>
      <c r="B1390" s="3" t="s">
        <v>18</v>
      </c>
      <c r="C1390" s="3" t="s">
        <v>4</v>
      </c>
      <c r="D1390" s="3" t="s">
        <v>2587</v>
      </c>
      <c r="E1390" s="46">
        <v>79.3</v>
      </c>
      <c r="F1390" s="3" t="s">
        <v>287</v>
      </c>
      <c r="G1390" s="3" t="s">
        <v>287</v>
      </c>
    </row>
    <row r="1391" spans="1:7" x14ac:dyDescent="0.35">
      <c r="A1391" s="3" t="s">
        <v>2365</v>
      </c>
      <c r="B1391" s="3" t="s">
        <v>24</v>
      </c>
      <c r="C1391" s="3" t="s">
        <v>6</v>
      </c>
      <c r="D1391" s="3" t="s">
        <v>2741</v>
      </c>
      <c r="E1391" s="46">
        <v>307</v>
      </c>
      <c r="F1391" s="3" t="s">
        <v>287</v>
      </c>
      <c r="G1391" s="3" t="s">
        <v>287</v>
      </c>
    </row>
    <row r="1392" spans="1:7" x14ac:dyDescent="0.35">
      <c r="A1392" s="3" t="s">
        <v>2365</v>
      </c>
      <c r="B1392" s="3" t="s">
        <v>13</v>
      </c>
      <c r="C1392" s="3" t="s">
        <v>4</v>
      </c>
      <c r="D1392" s="3" t="s">
        <v>2588</v>
      </c>
      <c r="E1392" s="46">
        <v>6.47</v>
      </c>
      <c r="F1392" s="3" t="s">
        <v>266</v>
      </c>
      <c r="G1392" s="3" t="s">
        <v>287</v>
      </c>
    </row>
    <row r="1393" spans="1:7" x14ac:dyDescent="0.35">
      <c r="A1393" s="3" t="s">
        <v>2368</v>
      </c>
      <c r="B1393" s="3" t="s">
        <v>18</v>
      </c>
      <c r="C1393" s="3" t="s">
        <v>4</v>
      </c>
      <c r="D1393" s="3" t="s">
        <v>2587</v>
      </c>
      <c r="E1393" s="46">
        <v>25.2</v>
      </c>
      <c r="F1393" s="3" t="s">
        <v>287</v>
      </c>
      <c r="G1393" s="3" t="s">
        <v>287</v>
      </c>
    </row>
    <row r="1394" spans="1:7" x14ac:dyDescent="0.35">
      <c r="A1394" s="3" t="s">
        <v>2368</v>
      </c>
      <c r="B1394" s="3" t="s">
        <v>24</v>
      </c>
      <c r="C1394" s="3" t="s">
        <v>6</v>
      </c>
      <c r="D1394" s="3" t="s">
        <v>2741</v>
      </c>
      <c r="E1394" s="46">
        <v>30.7</v>
      </c>
      <c r="F1394" s="3" t="s">
        <v>287</v>
      </c>
      <c r="G1394" s="3" t="s">
        <v>287</v>
      </c>
    </row>
    <row r="1395" spans="1:7" x14ac:dyDescent="0.35">
      <c r="A1395" s="3" t="s">
        <v>2368</v>
      </c>
      <c r="B1395" s="3" t="s">
        <v>13</v>
      </c>
      <c r="C1395" s="3" t="s">
        <v>4</v>
      </c>
      <c r="D1395" s="3" t="s">
        <v>2588</v>
      </c>
      <c r="E1395" s="46">
        <v>1.5</v>
      </c>
      <c r="F1395" s="3" t="s">
        <v>266</v>
      </c>
      <c r="G1395" s="3" t="s">
        <v>287</v>
      </c>
    </row>
    <row r="1396" spans="1:7" x14ac:dyDescent="0.35">
      <c r="A1396" s="3" t="s">
        <v>2378</v>
      </c>
      <c r="B1396" s="3" t="s">
        <v>18</v>
      </c>
      <c r="C1396" s="3" t="s">
        <v>4</v>
      </c>
      <c r="D1396" s="3" t="s">
        <v>2587</v>
      </c>
      <c r="E1396" s="46">
        <v>66.400000000000006</v>
      </c>
      <c r="F1396" s="3" t="s">
        <v>287</v>
      </c>
      <c r="G1396" s="3" t="s">
        <v>287</v>
      </c>
    </row>
    <row r="1397" spans="1:7" x14ac:dyDescent="0.35">
      <c r="A1397" s="3" t="s">
        <v>2378</v>
      </c>
      <c r="B1397" s="3" t="s">
        <v>24</v>
      </c>
      <c r="C1397" s="3" t="s">
        <v>6</v>
      </c>
      <c r="D1397" s="3" t="s">
        <v>2741</v>
      </c>
      <c r="E1397" s="46">
        <v>87.8</v>
      </c>
      <c r="F1397" s="3" t="s">
        <v>287</v>
      </c>
      <c r="G1397" s="3" t="s">
        <v>287</v>
      </c>
    </row>
    <row r="1398" spans="1:7" x14ac:dyDescent="0.35">
      <c r="A1398" s="3" t="s">
        <v>2378</v>
      </c>
      <c r="B1398" s="3" t="s">
        <v>13</v>
      </c>
      <c r="C1398" s="3" t="s">
        <v>4</v>
      </c>
      <c r="D1398" s="3" t="s">
        <v>2588</v>
      </c>
      <c r="E1398" s="46">
        <v>0.9</v>
      </c>
      <c r="F1398" s="3" t="s">
        <v>266</v>
      </c>
      <c r="G1398" s="3" t="s">
        <v>287</v>
      </c>
    </row>
    <row r="1399" spans="1:7" x14ac:dyDescent="0.35">
      <c r="A1399" s="3" t="s">
        <v>2391</v>
      </c>
      <c r="B1399" s="3" t="s">
        <v>203</v>
      </c>
      <c r="C1399" s="3" t="s">
        <v>2719</v>
      </c>
      <c r="D1399" s="3" t="s">
        <v>2587</v>
      </c>
      <c r="E1399" s="46">
        <v>138</v>
      </c>
      <c r="F1399" s="3" t="s">
        <v>287</v>
      </c>
      <c r="G1399" s="3" t="s">
        <v>287</v>
      </c>
    </row>
    <row r="1400" spans="1:7" x14ac:dyDescent="0.35">
      <c r="A1400" s="3" t="s">
        <v>2391</v>
      </c>
      <c r="B1400" s="3" t="s">
        <v>204</v>
      </c>
      <c r="C1400" s="3" t="s">
        <v>2719</v>
      </c>
      <c r="D1400" s="3" t="s">
        <v>2741</v>
      </c>
      <c r="E1400" s="46">
        <v>23</v>
      </c>
      <c r="F1400" s="3" t="s">
        <v>287</v>
      </c>
      <c r="G1400" s="3" t="s">
        <v>287</v>
      </c>
    </row>
    <row r="1401" spans="1:7" x14ac:dyDescent="0.35">
      <c r="A1401" s="3" t="s">
        <v>2391</v>
      </c>
      <c r="B1401" s="3" t="s">
        <v>202</v>
      </c>
      <c r="C1401" s="3" t="s">
        <v>2719</v>
      </c>
      <c r="D1401" s="3" t="s">
        <v>2588</v>
      </c>
      <c r="E1401" s="46">
        <v>3481</v>
      </c>
      <c r="F1401" s="3" t="s">
        <v>287</v>
      </c>
      <c r="G1401" s="3" t="s">
        <v>287</v>
      </c>
    </row>
    <row r="1402" spans="1:7" x14ac:dyDescent="0.35">
      <c r="A1402" s="3" t="s">
        <v>2391</v>
      </c>
      <c r="B1402" s="3" t="s">
        <v>205</v>
      </c>
      <c r="C1402" s="3" t="s">
        <v>2719</v>
      </c>
      <c r="D1402" s="3" t="s">
        <v>2588</v>
      </c>
      <c r="E1402" s="46">
        <v>7</v>
      </c>
      <c r="F1402" s="3" t="s">
        <v>266</v>
      </c>
      <c r="G1402" s="3" t="s">
        <v>287</v>
      </c>
    </row>
    <row r="1403" spans="1:7" x14ac:dyDescent="0.35">
      <c r="A1403" s="3" t="s">
        <v>2391</v>
      </c>
      <c r="B1403" s="3" t="s">
        <v>206</v>
      </c>
      <c r="C1403" s="3" t="s">
        <v>2719</v>
      </c>
      <c r="D1403" s="3" t="s">
        <v>2588</v>
      </c>
      <c r="E1403" s="46">
        <v>5</v>
      </c>
      <c r="F1403" s="3" t="s">
        <v>287</v>
      </c>
      <c r="G1403" s="3" t="s">
        <v>266</v>
      </c>
    </row>
    <row r="1404" spans="1:7" x14ac:dyDescent="0.35">
      <c r="A1404" s="3" t="s">
        <v>2392</v>
      </c>
      <c r="B1404" s="3" t="s">
        <v>18</v>
      </c>
      <c r="C1404" s="3" t="s">
        <v>4</v>
      </c>
      <c r="D1404" s="3" t="s">
        <v>2587</v>
      </c>
      <c r="E1404" s="46">
        <v>138</v>
      </c>
      <c r="F1404" s="3" t="s">
        <v>287</v>
      </c>
      <c r="G1404" s="3" t="s">
        <v>287</v>
      </c>
    </row>
    <row r="1405" spans="1:7" x14ac:dyDescent="0.35">
      <c r="A1405" s="3" t="s">
        <v>2392</v>
      </c>
      <c r="B1405" s="3" t="s">
        <v>24</v>
      </c>
      <c r="C1405" s="3" t="s">
        <v>6</v>
      </c>
      <c r="D1405" s="3" t="s">
        <v>2741</v>
      </c>
      <c r="E1405" s="46">
        <v>23</v>
      </c>
      <c r="F1405" s="3" t="s">
        <v>287</v>
      </c>
      <c r="G1405" s="3" t="s">
        <v>287</v>
      </c>
    </row>
    <row r="1406" spans="1:7" x14ac:dyDescent="0.35">
      <c r="A1406" s="3" t="s">
        <v>2392</v>
      </c>
      <c r="B1406" s="3" t="s">
        <v>9</v>
      </c>
      <c r="C1406" s="3" t="s">
        <v>4</v>
      </c>
      <c r="D1406" s="3" t="s">
        <v>2588</v>
      </c>
      <c r="E1406" s="46">
        <v>3333</v>
      </c>
      <c r="F1406" s="3" t="s">
        <v>287</v>
      </c>
      <c r="G1406" s="3" t="s">
        <v>287</v>
      </c>
    </row>
    <row r="1407" spans="1:7" x14ac:dyDescent="0.35">
      <c r="A1407" s="3" t="s">
        <v>2392</v>
      </c>
      <c r="B1407" s="3" t="s">
        <v>13</v>
      </c>
      <c r="C1407" s="3" t="s">
        <v>4</v>
      </c>
      <c r="D1407" s="3" t="s">
        <v>2588</v>
      </c>
      <c r="E1407" s="46">
        <v>7</v>
      </c>
      <c r="F1407" s="3" t="s">
        <v>266</v>
      </c>
      <c r="G1407" s="3" t="s">
        <v>287</v>
      </c>
    </row>
    <row r="1408" spans="1:7" x14ac:dyDescent="0.35">
      <c r="A1408" s="3" t="s">
        <v>2392</v>
      </c>
      <c r="B1408" s="3" t="s">
        <v>16</v>
      </c>
      <c r="C1408" s="3" t="s">
        <v>4</v>
      </c>
      <c r="D1408" s="3" t="s">
        <v>2588</v>
      </c>
      <c r="E1408" s="46">
        <v>5</v>
      </c>
      <c r="F1408" s="3" t="s">
        <v>287</v>
      </c>
      <c r="G1408" s="3" t="s">
        <v>266</v>
      </c>
    </row>
    <row r="1409" spans="1:7" x14ac:dyDescent="0.35">
      <c r="A1409" s="3" t="s">
        <v>2393</v>
      </c>
      <c r="B1409" s="3" t="s">
        <v>18</v>
      </c>
      <c r="C1409" s="3" t="s">
        <v>4</v>
      </c>
      <c r="D1409" s="3" t="s">
        <v>2587</v>
      </c>
      <c r="E1409" s="46">
        <v>138</v>
      </c>
      <c r="F1409" s="3" t="s">
        <v>287</v>
      </c>
      <c r="G1409" s="3" t="s">
        <v>287</v>
      </c>
    </row>
    <row r="1410" spans="1:7" x14ac:dyDescent="0.35">
      <c r="A1410" s="3" t="s">
        <v>2393</v>
      </c>
      <c r="B1410" s="3" t="s">
        <v>24</v>
      </c>
      <c r="C1410" s="3" t="s">
        <v>6</v>
      </c>
      <c r="D1410" s="3" t="s">
        <v>2741</v>
      </c>
      <c r="E1410" s="46">
        <v>23</v>
      </c>
      <c r="F1410" s="3" t="s">
        <v>287</v>
      </c>
      <c r="G1410" s="3" t="s">
        <v>287</v>
      </c>
    </row>
    <row r="1411" spans="1:7" x14ac:dyDescent="0.35">
      <c r="A1411" s="3" t="s">
        <v>2393</v>
      </c>
      <c r="B1411" s="3" t="s">
        <v>9</v>
      </c>
      <c r="C1411" s="3" t="s">
        <v>4</v>
      </c>
      <c r="D1411" s="3" t="s">
        <v>2588</v>
      </c>
      <c r="E1411" s="46">
        <v>3333</v>
      </c>
      <c r="F1411" s="3" t="s">
        <v>287</v>
      </c>
      <c r="G1411" s="3" t="s">
        <v>287</v>
      </c>
    </row>
    <row r="1412" spans="1:7" x14ac:dyDescent="0.35">
      <c r="A1412" s="3" t="s">
        <v>2393</v>
      </c>
      <c r="B1412" s="3" t="s">
        <v>13</v>
      </c>
      <c r="C1412" s="3" t="s">
        <v>4</v>
      </c>
      <c r="D1412" s="3" t="s">
        <v>2588</v>
      </c>
      <c r="E1412" s="46">
        <v>7</v>
      </c>
      <c r="F1412" s="3" t="s">
        <v>266</v>
      </c>
      <c r="G1412" s="3" t="s">
        <v>287</v>
      </c>
    </row>
    <row r="1413" spans="1:7" x14ac:dyDescent="0.35">
      <c r="A1413" s="3" t="s">
        <v>2393</v>
      </c>
      <c r="B1413" s="3" t="s">
        <v>16</v>
      </c>
      <c r="C1413" s="3" t="s">
        <v>4</v>
      </c>
      <c r="D1413" s="3" t="s">
        <v>2588</v>
      </c>
      <c r="E1413" s="46">
        <v>5</v>
      </c>
      <c r="F1413" s="3" t="s">
        <v>287</v>
      </c>
      <c r="G1413" s="3" t="s">
        <v>266</v>
      </c>
    </row>
    <row r="1414" spans="1:7" x14ac:dyDescent="0.35">
      <c r="A1414" s="3" t="s">
        <v>2394</v>
      </c>
      <c r="B1414" s="3" t="s">
        <v>18</v>
      </c>
      <c r="C1414" s="3" t="s">
        <v>4</v>
      </c>
      <c r="D1414" s="3" t="s">
        <v>2587</v>
      </c>
      <c r="E1414" s="46">
        <v>167</v>
      </c>
      <c r="F1414" s="3" t="s">
        <v>287</v>
      </c>
      <c r="G1414" s="3" t="s">
        <v>287</v>
      </c>
    </row>
    <row r="1415" spans="1:7" x14ac:dyDescent="0.35">
      <c r="A1415" s="3" t="s">
        <v>2394</v>
      </c>
      <c r="B1415" s="3" t="s">
        <v>24</v>
      </c>
      <c r="C1415" s="3" t="s">
        <v>6</v>
      </c>
      <c r="D1415" s="3" t="s">
        <v>2741</v>
      </c>
      <c r="E1415" s="46">
        <v>23</v>
      </c>
      <c r="F1415" s="3" t="s">
        <v>287</v>
      </c>
      <c r="G1415" s="3" t="s">
        <v>287</v>
      </c>
    </row>
    <row r="1416" spans="1:7" x14ac:dyDescent="0.35">
      <c r="A1416" s="3" t="s">
        <v>2394</v>
      </c>
      <c r="B1416" s="3" t="s">
        <v>9</v>
      </c>
      <c r="C1416" s="3" t="s">
        <v>4</v>
      </c>
      <c r="D1416" s="3" t="s">
        <v>2588</v>
      </c>
      <c r="E1416" s="46">
        <v>3649</v>
      </c>
      <c r="F1416" s="3" t="s">
        <v>287</v>
      </c>
      <c r="G1416" s="3" t="s">
        <v>287</v>
      </c>
    </row>
    <row r="1417" spans="1:7" x14ac:dyDescent="0.35">
      <c r="A1417" s="3" t="s">
        <v>2394</v>
      </c>
      <c r="B1417" s="3" t="s">
        <v>16</v>
      </c>
      <c r="C1417" s="3" t="s">
        <v>4</v>
      </c>
      <c r="D1417" s="3" t="s">
        <v>2588</v>
      </c>
      <c r="E1417" s="46">
        <v>372</v>
      </c>
      <c r="F1417" s="3" t="s">
        <v>287</v>
      </c>
      <c r="G1417" s="3" t="s">
        <v>266</v>
      </c>
    </row>
    <row r="1418" spans="1:7" x14ac:dyDescent="0.35">
      <c r="A1418" s="3" t="s">
        <v>2394</v>
      </c>
      <c r="B1418" s="3" t="s">
        <v>13</v>
      </c>
      <c r="C1418" s="3" t="s">
        <v>4</v>
      </c>
      <c r="D1418" s="3" t="s">
        <v>2588</v>
      </c>
      <c r="E1418" s="46">
        <v>7</v>
      </c>
      <c r="F1418" s="3" t="s">
        <v>266</v>
      </c>
      <c r="G1418" s="3" t="s">
        <v>287</v>
      </c>
    </row>
    <row r="1419" spans="1:7" x14ac:dyDescent="0.35">
      <c r="A1419" s="3" t="s">
        <v>2395</v>
      </c>
      <c r="B1419" s="3" t="s">
        <v>18</v>
      </c>
      <c r="C1419" s="3" t="s">
        <v>4</v>
      </c>
      <c r="D1419" s="3" t="s">
        <v>2587</v>
      </c>
      <c r="E1419" s="46">
        <v>502</v>
      </c>
      <c r="F1419" s="3" t="s">
        <v>287</v>
      </c>
      <c r="G1419" s="3" t="s">
        <v>287</v>
      </c>
    </row>
    <row r="1420" spans="1:7" x14ac:dyDescent="0.35">
      <c r="A1420" s="3" t="s">
        <v>2395</v>
      </c>
      <c r="B1420" s="3" t="s">
        <v>24</v>
      </c>
      <c r="C1420" s="3" t="s">
        <v>6</v>
      </c>
      <c r="D1420" s="3" t="s">
        <v>2741</v>
      </c>
      <c r="E1420" s="46">
        <v>68</v>
      </c>
      <c r="F1420" s="3" t="s">
        <v>287</v>
      </c>
      <c r="G1420" s="3" t="s">
        <v>287</v>
      </c>
    </row>
    <row r="1421" spans="1:7" x14ac:dyDescent="0.35">
      <c r="A1421" s="3" t="s">
        <v>2395</v>
      </c>
      <c r="B1421" s="3" t="s">
        <v>9</v>
      </c>
      <c r="C1421" s="3" t="s">
        <v>4</v>
      </c>
      <c r="D1421" s="3" t="s">
        <v>2588</v>
      </c>
      <c r="E1421" s="46">
        <v>34803</v>
      </c>
      <c r="F1421" s="3" t="s">
        <v>287</v>
      </c>
      <c r="G1421" s="3" t="s">
        <v>287</v>
      </c>
    </row>
    <row r="1422" spans="1:7" x14ac:dyDescent="0.35">
      <c r="A1422" s="3" t="s">
        <v>2395</v>
      </c>
      <c r="B1422" s="3" t="s">
        <v>16</v>
      </c>
      <c r="C1422" s="3" t="s">
        <v>4</v>
      </c>
      <c r="D1422" s="3" t="s">
        <v>2588</v>
      </c>
      <c r="E1422" s="46">
        <v>15670</v>
      </c>
      <c r="F1422" s="3" t="s">
        <v>287</v>
      </c>
      <c r="G1422" s="3" t="s">
        <v>266</v>
      </c>
    </row>
    <row r="1423" spans="1:7" x14ac:dyDescent="0.35">
      <c r="A1423" s="3" t="s">
        <v>2395</v>
      </c>
      <c r="B1423" s="3" t="s">
        <v>13</v>
      </c>
      <c r="C1423" s="3" t="s">
        <v>4</v>
      </c>
      <c r="D1423" s="3" t="s">
        <v>2588</v>
      </c>
      <c r="E1423" s="46">
        <v>25</v>
      </c>
      <c r="F1423" s="3" t="s">
        <v>266</v>
      </c>
      <c r="G1423" s="3" t="s">
        <v>287</v>
      </c>
    </row>
    <row r="1424" spans="1:7" x14ac:dyDescent="0.35">
      <c r="A1424" s="3" t="s">
        <v>2396</v>
      </c>
      <c r="B1424" s="3" t="s">
        <v>18</v>
      </c>
      <c r="C1424" s="3" t="s">
        <v>4</v>
      </c>
      <c r="D1424" s="3" t="s">
        <v>2587</v>
      </c>
      <c r="E1424" s="46">
        <v>277</v>
      </c>
      <c r="F1424" s="3" t="s">
        <v>287</v>
      </c>
      <c r="G1424" s="3" t="s">
        <v>287</v>
      </c>
    </row>
    <row r="1425" spans="1:7" x14ac:dyDescent="0.35">
      <c r="A1425" s="3" t="s">
        <v>2396</v>
      </c>
      <c r="B1425" s="3" t="s">
        <v>24</v>
      </c>
      <c r="C1425" s="3" t="s">
        <v>6</v>
      </c>
      <c r="D1425" s="3" t="s">
        <v>2741</v>
      </c>
      <c r="E1425" s="46">
        <v>38</v>
      </c>
      <c r="F1425" s="3" t="s">
        <v>287</v>
      </c>
      <c r="G1425" s="3" t="s">
        <v>287</v>
      </c>
    </row>
    <row r="1426" spans="1:7" x14ac:dyDescent="0.35">
      <c r="A1426" s="3" t="s">
        <v>2396</v>
      </c>
      <c r="B1426" s="3" t="s">
        <v>9</v>
      </c>
      <c r="C1426" s="3" t="s">
        <v>4</v>
      </c>
      <c r="D1426" s="3" t="s">
        <v>2588</v>
      </c>
      <c r="E1426" s="46">
        <v>33505</v>
      </c>
      <c r="F1426" s="3" t="s">
        <v>287</v>
      </c>
      <c r="G1426" s="3" t="s">
        <v>287</v>
      </c>
    </row>
    <row r="1427" spans="1:7" x14ac:dyDescent="0.35">
      <c r="A1427" s="3" t="s">
        <v>2396</v>
      </c>
      <c r="B1427" s="3" t="s">
        <v>16</v>
      </c>
      <c r="C1427" s="3" t="s">
        <v>4</v>
      </c>
      <c r="D1427" s="3" t="s">
        <v>2588</v>
      </c>
      <c r="E1427" s="46">
        <v>5819</v>
      </c>
      <c r="F1427" s="3" t="s">
        <v>287</v>
      </c>
      <c r="G1427" s="3" t="s">
        <v>266</v>
      </c>
    </row>
    <row r="1428" spans="1:7" x14ac:dyDescent="0.35">
      <c r="A1428" s="3" t="s">
        <v>2396</v>
      </c>
      <c r="B1428" s="3" t="s">
        <v>13</v>
      </c>
      <c r="C1428" s="3" t="s">
        <v>4</v>
      </c>
      <c r="D1428" s="3" t="s">
        <v>2588</v>
      </c>
      <c r="E1428" s="46">
        <v>14</v>
      </c>
      <c r="F1428" s="3" t="s">
        <v>266</v>
      </c>
      <c r="G1428" s="3" t="s">
        <v>287</v>
      </c>
    </row>
    <row r="1429" spans="1:7" x14ac:dyDescent="0.35">
      <c r="A1429" s="3" t="s">
        <v>2414</v>
      </c>
      <c r="B1429" s="3" t="s">
        <v>20</v>
      </c>
      <c r="C1429" s="3" t="s">
        <v>8</v>
      </c>
      <c r="D1429" s="3" t="s">
        <v>2741</v>
      </c>
      <c r="E1429" s="46">
        <v>9200</v>
      </c>
      <c r="F1429" s="3" t="s">
        <v>287</v>
      </c>
      <c r="G1429" s="3" t="s">
        <v>287</v>
      </c>
    </row>
    <row r="1430" spans="1:7" x14ac:dyDescent="0.35">
      <c r="A1430" s="3" t="s">
        <v>2414</v>
      </c>
      <c r="B1430" s="3" t="s">
        <v>9</v>
      </c>
      <c r="C1430" s="3" t="s">
        <v>4</v>
      </c>
      <c r="D1430" s="3" t="s">
        <v>2588</v>
      </c>
      <c r="E1430" s="46">
        <v>28500</v>
      </c>
      <c r="F1430" s="3" t="s">
        <v>287</v>
      </c>
      <c r="G1430" s="3" t="s">
        <v>287</v>
      </c>
    </row>
    <row r="1431" spans="1:7" x14ac:dyDescent="0.35">
      <c r="A1431" s="3" t="s">
        <v>2414</v>
      </c>
      <c r="B1431" s="3" t="s">
        <v>16</v>
      </c>
      <c r="C1431" s="3" t="s">
        <v>4</v>
      </c>
      <c r="D1431" s="3" t="s">
        <v>2588</v>
      </c>
      <c r="E1431" s="46">
        <v>400</v>
      </c>
      <c r="F1431" s="3" t="s">
        <v>287</v>
      </c>
      <c r="G1431" s="3" t="s">
        <v>266</v>
      </c>
    </row>
    <row r="1432" spans="1:7" x14ac:dyDescent="0.35">
      <c r="A1432" s="3" t="s">
        <v>2415</v>
      </c>
      <c r="B1432" s="3" t="s">
        <v>20</v>
      </c>
      <c r="C1432" s="3" t="s">
        <v>8</v>
      </c>
      <c r="D1432" s="3" t="s">
        <v>2741</v>
      </c>
      <c r="E1432" s="46">
        <v>10900</v>
      </c>
      <c r="F1432" s="3" t="s">
        <v>287</v>
      </c>
      <c r="G1432" s="3" t="s">
        <v>287</v>
      </c>
    </row>
    <row r="1433" spans="1:7" x14ac:dyDescent="0.35">
      <c r="A1433" s="3" t="s">
        <v>2415</v>
      </c>
      <c r="B1433" s="3" t="s">
        <v>9</v>
      </c>
      <c r="C1433" s="3" t="s">
        <v>4</v>
      </c>
      <c r="D1433" s="3" t="s">
        <v>2588</v>
      </c>
      <c r="E1433" s="46">
        <v>15200</v>
      </c>
      <c r="F1433" s="3" t="s">
        <v>287</v>
      </c>
      <c r="G1433" s="3" t="s">
        <v>287</v>
      </c>
    </row>
    <row r="1434" spans="1:7" x14ac:dyDescent="0.35">
      <c r="A1434" s="3" t="s">
        <v>2415</v>
      </c>
      <c r="B1434" s="3" t="s">
        <v>16</v>
      </c>
      <c r="C1434" s="3" t="s">
        <v>4</v>
      </c>
      <c r="D1434" s="3" t="s">
        <v>2588</v>
      </c>
      <c r="E1434" s="46">
        <v>400</v>
      </c>
      <c r="F1434" s="3" t="s">
        <v>287</v>
      </c>
      <c r="G1434" s="3" t="s">
        <v>266</v>
      </c>
    </row>
    <row r="1435" spans="1:7" x14ac:dyDescent="0.35">
      <c r="A1435" s="3" t="s">
        <v>2434</v>
      </c>
      <c r="B1435" s="3" t="s">
        <v>207</v>
      </c>
      <c r="C1435" s="3" t="s">
        <v>2719</v>
      </c>
      <c r="D1435" s="3" t="s">
        <v>2587</v>
      </c>
      <c r="E1435" s="46">
        <v>0.77300000000000002</v>
      </c>
      <c r="F1435" s="3" t="s">
        <v>287</v>
      </c>
      <c r="G1435" s="3" t="s">
        <v>287</v>
      </c>
    </row>
    <row r="1436" spans="1:7" x14ac:dyDescent="0.35">
      <c r="A1436" s="3" t="s">
        <v>2434</v>
      </c>
      <c r="B1436" s="3" t="s">
        <v>210</v>
      </c>
      <c r="C1436" s="3" t="s">
        <v>2719</v>
      </c>
      <c r="D1436" s="3" t="s">
        <v>2587</v>
      </c>
      <c r="E1436" s="46">
        <v>0.16600000000000001</v>
      </c>
      <c r="F1436" s="3" t="s">
        <v>287</v>
      </c>
      <c r="G1436" s="3" t="s">
        <v>287</v>
      </c>
    </row>
    <row r="1437" spans="1:7" x14ac:dyDescent="0.35">
      <c r="A1437" s="3" t="s">
        <v>2434</v>
      </c>
      <c r="B1437" s="3" t="s">
        <v>212</v>
      </c>
      <c r="C1437" s="3" t="s">
        <v>2719</v>
      </c>
      <c r="D1437" s="3" t="s">
        <v>2587</v>
      </c>
      <c r="E1437" s="46">
        <v>5.8999999999999997E-2</v>
      </c>
      <c r="F1437" s="3" t="s">
        <v>287</v>
      </c>
      <c r="G1437" s="3" t="s">
        <v>287</v>
      </c>
    </row>
    <row r="1438" spans="1:7" x14ac:dyDescent="0.35">
      <c r="A1438" s="3" t="s">
        <v>2434</v>
      </c>
      <c r="B1438" s="3" t="s">
        <v>208</v>
      </c>
      <c r="C1438" s="3" t="s">
        <v>2719</v>
      </c>
      <c r="D1438" s="3" t="s">
        <v>2741</v>
      </c>
      <c r="E1438" s="46">
        <v>0.17299999999999999</v>
      </c>
      <c r="F1438" s="3" t="s">
        <v>287</v>
      </c>
      <c r="G1438" s="3" t="s">
        <v>287</v>
      </c>
    </row>
    <row r="1439" spans="1:7" x14ac:dyDescent="0.35">
      <c r="A1439" s="3" t="s">
        <v>2434</v>
      </c>
      <c r="B1439" s="3" t="s">
        <v>209</v>
      </c>
      <c r="C1439" s="3" t="s">
        <v>2719</v>
      </c>
      <c r="D1439" s="3" t="s">
        <v>2588</v>
      </c>
      <c r="E1439" s="46">
        <v>0.17100000000000001</v>
      </c>
      <c r="F1439" s="3" t="s">
        <v>287</v>
      </c>
      <c r="G1439" s="3" t="s">
        <v>287</v>
      </c>
    </row>
    <row r="1440" spans="1:7" x14ac:dyDescent="0.35">
      <c r="A1440" s="3" t="s">
        <v>2434</v>
      </c>
      <c r="B1440" s="3" t="s">
        <v>211</v>
      </c>
      <c r="C1440" s="3" t="s">
        <v>2719</v>
      </c>
      <c r="D1440" s="3" t="s">
        <v>2588</v>
      </c>
      <c r="E1440" s="46">
        <v>0.153</v>
      </c>
      <c r="F1440" s="3" t="s">
        <v>266</v>
      </c>
      <c r="G1440" s="3" t="s">
        <v>287</v>
      </c>
    </row>
    <row r="1441" spans="1:7" x14ac:dyDescent="0.35">
      <c r="A1441" s="3" t="s">
        <v>2434</v>
      </c>
      <c r="B1441" s="3" t="s">
        <v>213</v>
      </c>
      <c r="C1441" s="3" t="s">
        <v>2719</v>
      </c>
      <c r="D1441" s="3" t="s">
        <v>2588</v>
      </c>
      <c r="E1441" s="46">
        <v>3.5999999999999997E-2</v>
      </c>
      <c r="F1441" s="3" t="s">
        <v>287</v>
      </c>
      <c r="G1441" s="3" t="s">
        <v>266</v>
      </c>
    </row>
    <row r="1442" spans="1:7" x14ac:dyDescent="0.35">
      <c r="A1442" s="3" t="s">
        <v>2435</v>
      </c>
      <c r="B1442" s="3" t="s">
        <v>207</v>
      </c>
      <c r="C1442" s="3" t="s">
        <v>2719</v>
      </c>
      <c r="D1442" s="3" t="s">
        <v>2587</v>
      </c>
      <c r="E1442" s="46">
        <v>0.628</v>
      </c>
      <c r="F1442" s="3" t="s">
        <v>287</v>
      </c>
      <c r="G1442" s="3" t="s">
        <v>287</v>
      </c>
    </row>
    <row r="1443" spans="1:7" x14ac:dyDescent="0.35">
      <c r="A1443" s="3" t="s">
        <v>2435</v>
      </c>
      <c r="B1443" s="3" t="s">
        <v>210</v>
      </c>
      <c r="C1443" s="3" t="s">
        <v>2719</v>
      </c>
      <c r="D1443" s="3" t="s">
        <v>2587</v>
      </c>
      <c r="E1443" s="46">
        <v>0.16400000000000001</v>
      </c>
      <c r="F1443" s="3" t="s">
        <v>287</v>
      </c>
      <c r="G1443" s="3" t="s">
        <v>287</v>
      </c>
    </row>
    <row r="1444" spans="1:7" x14ac:dyDescent="0.35">
      <c r="A1444" s="3" t="s">
        <v>2435</v>
      </c>
      <c r="B1444" s="3" t="s">
        <v>212</v>
      </c>
      <c r="C1444" s="3" t="s">
        <v>2719</v>
      </c>
      <c r="D1444" s="3" t="s">
        <v>2587</v>
      </c>
      <c r="E1444" s="46">
        <v>3.1E-2</v>
      </c>
      <c r="F1444" s="3" t="s">
        <v>287</v>
      </c>
      <c r="G1444" s="3" t="s">
        <v>287</v>
      </c>
    </row>
    <row r="1445" spans="1:7" x14ac:dyDescent="0.35">
      <c r="A1445" s="3" t="s">
        <v>2435</v>
      </c>
      <c r="B1445" s="3" t="s">
        <v>208</v>
      </c>
      <c r="C1445" s="3" t="s">
        <v>2719</v>
      </c>
      <c r="D1445" s="3" t="s">
        <v>2741</v>
      </c>
      <c r="E1445" s="46">
        <v>0.11799999999999999</v>
      </c>
      <c r="F1445" s="3" t="s">
        <v>287</v>
      </c>
      <c r="G1445" s="3" t="s">
        <v>287</v>
      </c>
    </row>
    <row r="1446" spans="1:7" x14ac:dyDescent="0.35">
      <c r="A1446" s="3" t="s">
        <v>2435</v>
      </c>
      <c r="B1446" s="3" t="s">
        <v>211</v>
      </c>
      <c r="C1446" s="3" t="s">
        <v>2719</v>
      </c>
      <c r="D1446" s="3" t="s">
        <v>2588</v>
      </c>
      <c r="E1446" s="46">
        <v>0.156</v>
      </c>
      <c r="F1446" s="3" t="s">
        <v>266</v>
      </c>
      <c r="G1446" s="3" t="s">
        <v>287</v>
      </c>
    </row>
    <row r="1447" spans="1:7" x14ac:dyDescent="0.35">
      <c r="A1447" s="3" t="s">
        <v>2435</v>
      </c>
      <c r="B1447" s="3" t="s">
        <v>213</v>
      </c>
      <c r="C1447" s="3" t="s">
        <v>2719</v>
      </c>
      <c r="D1447" s="3" t="s">
        <v>2588</v>
      </c>
      <c r="E1447" s="46">
        <v>0.113</v>
      </c>
      <c r="F1447" s="3" t="s">
        <v>287</v>
      </c>
      <c r="G1447" s="3" t="s">
        <v>266</v>
      </c>
    </row>
    <row r="1448" spans="1:7" x14ac:dyDescent="0.35">
      <c r="A1448" s="3" t="s">
        <v>2435</v>
      </c>
      <c r="B1448" s="3" t="s">
        <v>209</v>
      </c>
      <c r="C1448" s="3" t="s">
        <v>2719</v>
      </c>
      <c r="D1448" s="3" t="s">
        <v>2588</v>
      </c>
      <c r="E1448" s="46">
        <v>8.6999999999999994E-2</v>
      </c>
      <c r="F1448" s="3" t="s">
        <v>287</v>
      </c>
      <c r="G1448" s="3" t="s">
        <v>287</v>
      </c>
    </row>
    <row r="1449" spans="1:7" x14ac:dyDescent="0.35">
      <c r="A1449" s="3" t="s">
        <v>2436</v>
      </c>
      <c r="B1449" s="3" t="s">
        <v>214</v>
      </c>
      <c r="C1449" s="3" t="s">
        <v>2719</v>
      </c>
      <c r="D1449" s="3" t="s">
        <v>2587</v>
      </c>
      <c r="E1449" s="46">
        <v>6.2E-2</v>
      </c>
      <c r="F1449" s="3" t="s">
        <v>287</v>
      </c>
      <c r="G1449" s="3" t="s">
        <v>287</v>
      </c>
    </row>
    <row r="1450" spans="1:7" x14ac:dyDescent="0.35">
      <c r="A1450" s="3" t="s">
        <v>2436</v>
      </c>
      <c r="B1450" s="3" t="s">
        <v>219</v>
      </c>
      <c r="C1450" s="3" t="s">
        <v>2719</v>
      </c>
      <c r="D1450" s="3" t="s">
        <v>2587</v>
      </c>
      <c r="E1450" s="46">
        <v>0</v>
      </c>
      <c r="F1450" s="3" t="s">
        <v>287</v>
      </c>
      <c r="G1450" s="3" t="s">
        <v>287</v>
      </c>
    </row>
    <row r="1451" spans="1:7" x14ac:dyDescent="0.35">
      <c r="A1451" s="3" t="s">
        <v>2436</v>
      </c>
      <c r="B1451" s="3" t="s">
        <v>217</v>
      </c>
      <c r="C1451" s="3" t="s">
        <v>2719</v>
      </c>
      <c r="D1451" s="3" t="s">
        <v>2741</v>
      </c>
      <c r="E1451" s="46">
        <v>0.03</v>
      </c>
      <c r="F1451" s="3" t="s">
        <v>287</v>
      </c>
      <c r="G1451" s="3" t="s">
        <v>287</v>
      </c>
    </row>
    <row r="1452" spans="1:7" x14ac:dyDescent="0.35">
      <c r="A1452" s="3" t="s">
        <v>2436</v>
      </c>
      <c r="B1452" s="3" t="s">
        <v>215</v>
      </c>
      <c r="C1452" s="3" t="s">
        <v>2719</v>
      </c>
      <c r="D1452" s="3" t="s">
        <v>2588</v>
      </c>
      <c r="E1452" s="46">
        <v>5.0999999999999997E-2</v>
      </c>
      <c r="F1452" s="3" t="s">
        <v>266</v>
      </c>
      <c r="G1452" s="3" t="s">
        <v>287</v>
      </c>
    </row>
    <row r="1453" spans="1:7" x14ac:dyDescent="0.35">
      <c r="A1453" s="3" t="s">
        <v>2436</v>
      </c>
      <c r="B1453" s="3" t="s">
        <v>216</v>
      </c>
      <c r="C1453" s="3" t="s">
        <v>2719</v>
      </c>
      <c r="D1453" s="3" t="s">
        <v>2588</v>
      </c>
      <c r="E1453" s="46">
        <v>3.1E-2</v>
      </c>
      <c r="F1453" s="3" t="s">
        <v>287</v>
      </c>
      <c r="G1453" s="3" t="s">
        <v>287</v>
      </c>
    </row>
    <row r="1454" spans="1:7" x14ac:dyDescent="0.35">
      <c r="A1454" s="3" t="s">
        <v>2436</v>
      </c>
      <c r="B1454" s="3" t="s">
        <v>218</v>
      </c>
      <c r="C1454" s="3" t="s">
        <v>2719</v>
      </c>
      <c r="D1454" s="3" t="s">
        <v>2588</v>
      </c>
      <c r="E1454" s="46">
        <v>0</v>
      </c>
      <c r="F1454" s="3" t="s">
        <v>287</v>
      </c>
      <c r="G1454" s="3" t="s">
        <v>266</v>
      </c>
    </row>
    <row r="1455" spans="1:7" x14ac:dyDescent="0.35">
      <c r="A1455" s="3" t="s">
        <v>2437</v>
      </c>
      <c r="B1455" s="3" t="s">
        <v>31</v>
      </c>
      <c r="C1455" s="3" t="s">
        <v>4</v>
      </c>
      <c r="D1455" s="3" t="s">
        <v>2587</v>
      </c>
      <c r="E1455" s="46">
        <v>5.2400000000000002E-2</v>
      </c>
      <c r="F1455" s="3" t="s">
        <v>287</v>
      </c>
      <c r="G1455" s="3" t="s">
        <v>287</v>
      </c>
    </row>
    <row r="1456" spans="1:7" x14ac:dyDescent="0.35">
      <c r="A1456" s="3" t="s">
        <v>2437</v>
      </c>
      <c r="B1456" s="3" t="s">
        <v>24</v>
      </c>
      <c r="C1456" s="3" t="s">
        <v>49</v>
      </c>
      <c r="D1456" s="3" t="s">
        <v>2741</v>
      </c>
      <c r="E1456" s="46">
        <v>2.64E-2</v>
      </c>
      <c r="F1456" s="3" t="s">
        <v>287</v>
      </c>
      <c r="G1456" s="3" t="s">
        <v>287</v>
      </c>
    </row>
    <row r="1457" spans="1:7" x14ac:dyDescent="0.35">
      <c r="A1457" s="3" t="s">
        <v>2437</v>
      </c>
      <c r="B1457" s="3" t="s">
        <v>24</v>
      </c>
      <c r="C1457" s="3" t="s">
        <v>39</v>
      </c>
      <c r="D1457" s="3" t="s">
        <v>2741</v>
      </c>
      <c r="E1457" s="46">
        <v>2.2000000000000001E-3</v>
      </c>
      <c r="F1457" s="3" t="s">
        <v>287</v>
      </c>
      <c r="G1457" s="3" t="s">
        <v>287</v>
      </c>
    </row>
    <row r="1458" spans="1:7" x14ac:dyDescent="0.35">
      <c r="A1458" s="3" t="s">
        <v>2437</v>
      </c>
      <c r="B1458" s="3" t="s">
        <v>220</v>
      </c>
      <c r="C1458" s="3" t="s">
        <v>4</v>
      </c>
      <c r="D1458" s="3" t="s">
        <v>2588</v>
      </c>
      <c r="E1458" s="46">
        <v>3.0599999999999999E-2</v>
      </c>
      <c r="F1458" s="3" t="s">
        <v>287</v>
      </c>
      <c r="G1458" s="3" t="s">
        <v>287</v>
      </c>
    </row>
    <row r="1459" spans="1:7" x14ac:dyDescent="0.35">
      <c r="A1459" s="3" t="s">
        <v>2437</v>
      </c>
      <c r="B1459" s="3" t="s">
        <v>1</v>
      </c>
      <c r="C1459" s="3" t="s">
        <v>4</v>
      </c>
      <c r="D1459" s="3" t="s">
        <v>2588</v>
      </c>
      <c r="E1459" s="46">
        <v>2.18E-2</v>
      </c>
      <c r="F1459" s="3" t="s">
        <v>266</v>
      </c>
      <c r="G1459" s="3" t="s">
        <v>287</v>
      </c>
    </row>
    <row r="1460" spans="1:7" x14ac:dyDescent="0.35">
      <c r="A1460" s="3" t="s">
        <v>2437</v>
      </c>
      <c r="B1460" s="3" t="s">
        <v>10</v>
      </c>
      <c r="C1460" s="3" t="s">
        <v>4</v>
      </c>
      <c r="D1460" s="3" t="s">
        <v>2588</v>
      </c>
      <c r="E1460" s="46">
        <v>1.12E-2</v>
      </c>
      <c r="F1460" s="3" t="s">
        <v>287</v>
      </c>
      <c r="G1460" s="3" t="s">
        <v>266</v>
      </c>
    </row>
    <row r="1461" spans="1:7" x14ac:dyDescent="0.35">
      <c r="A1461" s="3" t="s">
        <v>2438</v>
      </c>
      <c r="B1461" s="3" t="s">
        <v>31</v>
      </c>
      <c r="C1461" s="3" t="s">
        <v>4</v>
      </c>
      <c r="D1461" s="3" t="s">
        <v>2587</v>
      </c>
      <c r="E1461" s="46">
        <v>1.7838000000000001</v>
      </c>
      <c r="F1461" s="3" t="s">
        <v>287</v>
      </c>
      <c r="G1461" s="3" t="s">
        <v>287</v>
      </c>
    </row>
    <row r="1462" spans="1:7" x14ac:dyDescent="0.35">
      <c r="A1462" s="3" t="s">
        <v>2438</v>
      </c>
      <c r="B1462" s="3" t="s">
        <v>24</v>
      </c>
      <c r="C1462" s="3" t="s">
        <v>49</v>
      </c>
      <c r="D1462" s="3" t="s">
        <v>2741</v>
      </c>
      <c r="E1462" s="46">
        <v>7.3599999999999999E-2</v>
      </c>
      <c r="F1462" s="3" t="s">
        <v>287</v>
      </c>
      <c r="G1462" s="3" t="s">
        <v>287</v>
      </c>
    </row>
    <row r="1463" spans="1:7" x14ac:dyDescent="0.35">
      <c r="A1463" s="3" t="s">
        <v>2438</v>
      </c>
      <c r="B1463" s="3" t="s">
        <v>24</v>
      </c>
      <c r="C1463" s="3" t="s">
        <v>39</v>
      </c>
      <c r="D1463" s="3" t="s">
        <v>2741</v>
      </c>
      <c r="E1463" s="46">
        <v>5.1200000000000002E-2</v>
      </c>
      <c r="F1463" s="3" t="s">
        <v>287</v>
      </c>
      <c r="G1463" s="3" t="s">
        <v>287</v>
      </c>
    </row>
    <row r="1464" spans="1:7" x14ac:dyDescent="0.35">
      <c r="A1464" s="3" t="s">
        <v>2438</v>
      </c>
      <c r="B1464" s="3" t="s">
        <v>1</v>
      </c>
      <c r="C1464" s="3" t="s">
        <v>4</v>
      </c>
      <c r="D1464" s="3" t="s">
        <v>2588</v>
      </c>
      <c r="E1464" s="46">
        <v>0.30930000000000002</v>
      </c>
      <c r="F1464" s="3" t="s">
        <v>266</v>
      </c>
      <c r="G1464" s="3" t="s">
        <v>287</v>
      </c>
    </row>
    <row r="1465" spans="1:7" x14ac:dyDescent="0.35">
      <c r="A1465" s="3" t="s">
        <v>2438</v>
      </c>
      <c r="B1465" s="3" t="s">
        <v>10</v>
      </c>
      <c r="C1465" s="3" t="s">
        <v>4</v>
      </c>
      <c r="D1465" s="3" t="s">
        <v>2588</v>
      </c>
      <c r="E1465" s="46">
        <v>5.4399999999999997E-2</v>
      </c>
      <c r="F1465" s="3" t="s">
        <v>287</v>
      </c>
      <c r="G1465" s="3" t="s">
        <v>266</v>
      </c>
    </row>
    <row r="1466" spans="1:7" x14ac:dyDescent="0.35">
      <c r="A1466" s="3" t="s">
        <v>2438</v>
      </c>
      <c r="B1466" s="3" t="s">
        <v>220</v>
      </c>
      <c r="C1466" s="3" t="s">
        <v>4</v>
      </c>
      <c r="D1466" s="3" t="s">
        <v>2588</v>
      </c>
      <c r="E1466" s="46">
        <v>7.0000000000000001E-3</v>
      </c>
      <c r="F1466" s="3" t="s">
        <v>287</v>
      </c>
      <c r="G1466" s="3" t="s">
        <v>287</v>
      </c>
    </row>
    <row r="1467" spans="1:7" x14ac:dyDescent="0.35">
      <c r="A1467" s="3" t="s">
        <v>2439</v>
      </c>
      <c r="B1467" s="3" t="s">
        <v>31</v>
      </c>
      <c r="C1467" s="3" t="s">
        <v>4</v>
      </c>
      <c r="D1467" s="3" t="s">
        <v>2587</v>
      </c>
      <c r="E1467" s="46">
        <v>0.99260000000000004</v>
      </c>
      <c r="F1467" s="3" t="s">
        <v>287</v>
      </c>
      <c r="G1467" s="3" t="s">
        <v>287</v>
      </c>
    </row>
    <row r="1468" spans="1:7" x14ac:dyDescent="0.35">
      <c r="A1468" s="3" t="s">
        <v>2439</v>
      </c>
      <c r="B1468" s="3" t="s">
        <v>24</v>
      </c>
      <c r="C1468" s="3" t="s">
        <v>39</v>
      </c>
      <c r="D1468" s="3" t="s">
        <v>2741</v>
      </c>
      <c r="E1468" s="46">
        <v>5.0900000000000001E-2</v>
      </c>
      <c r="F1468" s="3" t="s">
        <v>287</v>
      </c>
      <c r="G1468" s="3" t="s">
        <v>287</v>
      </c>
    </row>
    <row r="1469" spans="1:7" x14ac:dyDescent="0.35">
      <c r="A1469" s="3" t="s">
        <v>2439</v>
      </c>
      <c r="B1469" s="3" t="s">
        <v>24</v>
      </c>
      <c r="C1469" s="3" t="s">
        <v>49</v>
      </c>
      <c r="D1469" s="3" t="s">
        <v>2741</v>
      </c>
      <c r="E1469" s="46">
        <v>1.09E-2</v>
      </c>
      <c r="F1469" s="3" t="s">
        <v>287</v>
      </c>
      <c r="G1469" s="3" t="s">
        <v>287</v>
      </c>
    </row>
    <row r="1470" spans="1:7" x14ac:dyDescent="0.35">
      <c r="A1470" s="3" t="s">
        <v>2439</v>
      </c>
      <c r="B1470" s="3" t="s">
        <v>10</v>
      </c>
      <c r="C1470" s="3" t="s">
        <v>4</v>
      </c>
      <c r="D1470" s="3" t="s">
        <v>2588</v>
      </c>
      <c r="E1470" s="46">
        <v>7.9200000000000007E-2</v>
      </c>
      <c r="F1470" s="3" t="s">
        <v>287</v>
      </c>
      <c r="G1470" s="3" t="s">
        <v>266</v>
      </c>
    </row>
    <row r="1471" spans="1:7" x14ac:dyDescent="0.35">
      <c r="A1471" s="3" t="s">
        <v>2439</v>
      </c>
      <c r="B1471" s="3" t="s">
        <v>1</v>
      </c>
      <c r="C1471" s="3" t="s">
        <v>4</v>
      </c>
      <c r="D1471" s="3" t="s">
        <v>2588</v>
      </c>
      <c r="E1471" s="46">
        <v>6.4199999999999993E-2</v>
      </c>
      <c r="F1471" s="3" t="s">
        <v>266</v>
      </c>
      <c r="G1471" s="3" t="s">
        <v>287</v>
      </c>
    </row>
    <row r="1472" spans="1:7" x14ac:dyDescent="0.35">
      <c r="A1472" s="3" t="s">
        <v>2439</v>
      </c>
      <c r="B1472" s="3" t="s">
        <v>221</v>
      </c>
      <c r="C1472" s="3" t="s">
        <v>4</v>
      </c>
      <c r="D1472" s="3" t="s">
        <v>2588</v>
      </c>
      <c r="E1472" s="46">
        <v>6.2100000000000002E-2</v>
      </c>
      <c r="F1472" s="3" t="s">
        <v>287</v>
      </c>
      <c r="G1472" s="3" t="s">
        <v>287</v>
      </c>
    </row>
    <row r="1473" spans="1:7" x14ac:dyDescent="0.35">
      <c r="A1473" s="3" t="s">
        <v>2440</v>
      </c>
      <c r="B1473" s="3" t="s">
        <v>31</v>
      </c>
      <c r="C1473" s="3" t="s">
        <v>4</v>
      </c>
      <c r="D1473" s="3" t="s">
        <v>2587</v>
      </c>
      <c r="E1473" s="46">
        <v>1.6846000000000001</v>
      </c>
      <c r="F1473" s="3" t="s">
        <v>287</v>
      </c>
      <c r="G1473" s="3" t="s">
        <v>287</v>
      </c>
    </row>
    <row r="1474" spans="1:7" x14ac:dyDescent="0.35">
      <c r="A1474" s="3" t="s">
        <v>2440</v>
      </c>
      <c r="B1474" s="3" t="s">
        <v>24</v>
      </c>
      <c r="C1474" s="3" t="s">
        <v>49</v>
      </c>
      <c r="D1474" s="3" t="s">
        <v>2741</v>
      </c>
      <c r="E1474" s="46">
        <v>0.1101</v>
      </c>
      <c r="F1474" s="3" t="s">
        <v>287</v>
      </c>
      <c r="G1474" s="3" t="s">
        <v>287</v>
      </c>
    </row>
    <row r="1475" spans="1:7" x14ac:dyDescent="0.35">
      <c r="A1475" s="3" t="s">
        <v>2440</v>
      </c>
      <c r="B1475" s="3" t="s">
        <v>24</v>
      </c>
      <c r="C1475" s="3" t="s">
        <v>39</v>
      </c>
      <c r="D1475" s="3" t="s">
        <v>2741</v>
      </c>
      <c r="E1475" s="46">
        <v>5.4600000000000003E-2</v>
      </c>
      <c r="F1475" s="3" t="s">
        <v>287</v>
      </c>
      <c r="G1475" s="3" t="s">
        <v>287</v>
      </c>
    </row>
    <row r="1476" spans="1:7" x14ac:dyDescent="0.35">
      <c r="A1476" s="3" t="s">
        <v>2440</v>
      </c>
      <c r="B1476" s="3" t="s">
        <v>1</v>
      </c>
      <c r="C1476" s="3" t="s">
        <v>4</v>
      </c>
      <c r="D1476" s="3" t="s">
        <v>2588</v>
      </c>
      <c r="E1476" s="46">
        <v>0.16309999999999999</v>
      </c>
      <c r="F1476" s="3" t="s">
        <v>266</v>
      </c>
      <c r="G1476" s="3" t="s">
        <v>287</v>
      </c>
    </row>
    <row r="1477" spans="1:7" x14ac:dyDescent="0.35">
      <c r="A1477" s="3" t="s">
        <v>2440</v>
      </c>
      <c r="B1477" s="3" t="s">
        <v>221</v>
      </c>
      <c r="C1477" s="3" t="s">
        <v>4</v>
      </c>
      <c r="D1477" s="3" t="s">
        <v>2588</v>
      </c>
      <c r="E1477" s="46">
        <v>0.12909999999999999</v>
      </c>
      <c r="F1477" s="3" t="s">
        <v>287</v>
      </c>
      <c r="G1477" s="3" t="s">
        <v>287</v>
      </c>
    </row>
    <row r="1478" spans="1:7" x14ac:dyDescent="0.35">
      <c r="A1478" s="3" t="s">
        <v>2440</v>
      </c>
      <c r="B1478" s="3" t="s">
        <v>10</v>
      </c>
      <c r="C1478" s="3" t="s">
        <v>4</v>
      </c>
      <c r="D1478" s="3" t="s">
        <v>2588</v>
      </c>
      <c r="E1478" s="46">
        <v>0.1113</v>
      </c>
      <c r="F1478" s="3" t="s">
        <v>287</v>
      </c>
      <c r="G1478" s="3" t="s">
        <v>266</v>
      </c>
    </row>
    <row r="1479" spans="1:7" x14ac:dyDescent="0.35">
      <c r="A1479" s="3" t="s">
        <v>2445</v>
      </c>
      <c r="B1479" s="3" t="s">
        <v>18</v>
      </c>
      <c r="C1479" s="3" t="s">
        <v>4</v>
      </c>
      <c r="D1479" s="3" t="s">
        <v>2587</v>
      </c>
      <c r="E1479" s="46">
        <v>1.48</v>
      </c>
      <c r="F1479" s="3" t="s">
        <v>287</v>
      </c>
      <c r="G1479" s="3" t="s">
        <v>287</v>
      </c>
    </row>
    <row r="1480" spans="1:7" x14ac:dyDescent="0.35">
      <c r="A1480" s="3" t="s">
        <v>2445</v>
      </c>
      <c r="B1480" s="3" t="s">
        <v>20</v>
      </c>
      <c r="C1480" s="3" t="s">
        <v>6</v>
      </c>
      <c r="D1480" s="3" t="s">
        <v>2741</v>
      </c>
      <c r="E1480" s="46">
        <v>0.28000000000000003</v>
      </c>
      <c r="F1480" s="3" t="s">
        <v>287</v>
      </c>
      <c r="G1480" s="3" t="s">
        <v>287</v>
      </c>
    </row>
    <row r="1481" spans="1:7" x14ac:dyDescent="0.35">
      <c r="A1481" s="3" t="s">
        <v>2446</v>
      </c>
      <c r="B1481" s="3" t="s">
        <v>18</v>
      </c>
      <c r="C1481" s="3" t="s">
        <v>4</v>
      </c>
      <c r="D1481" s="3" t="s">
        <v>2587</v>
      </c>
      <c r="E1481" s="46">
        <v>7.65</v>
      </c>
      <c r="F1481" s="3" t="s">
        <v>287</v>
      </c>
      <c r="G1481" s="3" t="s">
        <v>287</v>
      </c>
    </row>
    <row r="1482" spans="1:7" x14ac:dyDescent="0.35">
      <c r="A1482" s="3" t="s">
        <v>2446</v>
      </c>
      <c r="B1482" s="3" t="s">
        <v>20</v>
      </c>
      <c r="C1482" s="3" t="s">
        <v>6</v>
      </c>
      <c r="D1482" s="3" t="s">
        <v>2741</v>
      </c>
      <c r="E1482" s="46">
        <v>0.25</v>
      </c>
      <c r="F1482" s="3" t="s">
        <v>287</v>
      </c>
      <c r="G1482" s="3" t="s">
        <v>287</v>
      </c>
    </row>
    <row r="1483" spans="1:7" x14ac:dyDescent="0.35">
      <c r="A1483" s="3" t="s">
        <v>2447</v>
      </c>
      <c r="B1483" s="3" t="s">
        <v>18</v>
      </c>
      <c r="C1483" s="3" t="s">
        <v>4</v>
      </c>
      <c r="D1483" s="3" t="s">
        <v>2587</v>
      </c>
      <c r="E1483" s="46">
        <v>653.04</v>
      </c>
      <c r="F1483" s="3" t="s">
        <v>287</v>
      </c>
      <c r="G1483" s="3" t="s">
        <v>287</v>
      </c>
    </row>
    <row r="1484" spans="1:7" x14ac:dyDescent="0.35">
      <c r="A1484" s="3" t="s">
        <v>2447</v>
      </c>
      <c r="B1484" s="3" t="s">
        <v>20</v>
      </c>
      <c r="C1484" s="3" t="s">
        <v>6</v>
      </c>
      <c r="D1484" s="3" t="s">
        <v>2741</v>
      </c>
      <c r="E1484" s="46">
        <v>33.380000000000003</v>
      </c>
      <c r="F1484" s="3" t="s">
        <v>287</v>
      </c>
      <c r="G1484" s="3" t="s">
        <v>287</v>
      </c>
    </row>
    <row r="1485" spans="1:7" x14ac:dyDescent="0.35">
      <c r="A1485" s="3" t="s">
        <v>2448</v>
      </c>
      <c r="B1485" s="3" t="s">
        <v>18</v>
      </c>
      <c r="C1485" s="3" t="s">
        <v>4</v>
      </c>
      <c r="D1485" s="3" t="s">
        <v>2587</v>
      </c>
      <c r="E1485" s="46">
        <v>3.8144</v>
      </c>
      <c r="F1485" s="3" t="s">
        <v>287</v>
      </c>
      <c r="G1485" s="3" t="s">
        <v>287</v>
      </c>
    </row>
    <row r="1486" spans="1:7" x14ac:dyDescent="0.35">
      <c r="A1486" s="3" t="s">
        <v>2448</v>
      </c>
      <c r="B1486" s="3" t="s">
        <v>20</v>
      </c>
      <c r="C1486" s="3" t="s">
        <v>49</v>
      </c>
      <c r="D1486" s="3" t="s">
        <v>2741</v>
      </c>
      <c r="E1486" s="46">
        <v>65.623099999999994</v>
      </c>
      <c r="F1486" s="3" t="s">
        <v>287</v>
      </c>
      <c r="G1486" s="3" t="s">
        <v>287</v>
      </c>
    </row>
    <row r="1487" spans="1:7" x14ac:dyDescent="0.35">
      <c r="A1487" s="3" t="s">
        <v>2449</v>
      </c>
      <c r="B1487" s="3" t="s">
        <v>5</v>
      </c>
      <c r="C1487" s="3" t="s">
        <v>4</v>
      </c>
      <c r="D1487" s="3" t="s">
        <v>2741</v>
      </c>
      <c r="E1487" s="46">
        <v>235</v>
      </c>
      <c r="F1487" s="3" t="s">
        <v>287</v>
      </c>
      <c r="G1487" s="3" t="s">
        <v>287</v>
      </c>
    </row>
    <row r="1488" spans="1:7" x14ac:dyDescent="0.35">
      <c r="A1488" s="3" t="s">
        <v>2449</v>
      </c>
      <c r="B1488" s="3" t="s">
        <v>9</v>
      </c>
      <c r="C1488" s="3" t="s">
        <v>4</v>
      </c>
      <c r="D1488" s="3" t="s">
        <v>2588</v>
      </c>
      <c r="E1488" s="46">
        <v>79</v>
      </c>
      <c r="F1488" s="3" t="s">
        <v>287</v>
      </c>
      <c r="G1488" s="3" t="s">
        <v>287</v>
      </c>
    </row>
    <row r="1489" spans="1:7" x14ac:dyDescent="0.35">
      <c r="A1489" s="3" t="s">
        <v>2449</v>
      </c>
      <c r="B1489" s="3" t="s">
        <v>13</v>
      </c>
      <c r="C1489" s="3" t="s">
        <v>4</v>
      </c>
      <c r="D1489" s="3" t="s">
        <v>2588</v>
      </c>
      <c r="E1489" s="46">
        <v>33</v>
      </c>
      <c r="F1489" s="3" t="s">
        <v>266</v>
      </c>
      <c r="G1489" s="3" t="s">
        <v>287</v>
      </c>
    </row>
    <row r="1490" spans="1:7" x14ac:dyDescent="0.35">
      <c r="A1490" s="3" t="s">
        <v>2449</v>
      </c>
      <c r="B1490" s="3" t="s">
        <v>16</v>
      </c>
      <c r="C1490" s="3" t="s">
        <v>4</v>
      </c>
      <c r="D1490" s="3" t="s">
        <v>2588</v>
      </c>
      <c r="E1490" s="46">
        <v>1</v>
      </c>
      <c r="F1490" s="3" t="s">
        <v>287</v>
      </c>
      <c r="G1490" s="3" t="s">
        <v>266</v>
      </c>
    </row>
    <row r="1491" spans="1:7" x14ac:dyDescent="0.35">
      <c r="A1491" s="3" t="s">
        <v>2450</v>
      </c>
      <c r="B1491" s="3" t="s">
        <v>5</v>
      </c>
      <c r="C1491" s="3" t="s">
        <v>4</v>
      </c>
      <c r="D1491" s="3" t="s">
        <v>2741</v>
      </c>
      <c r="E1491" s="46">
        <v>259</v>
      </c>
      <c r="F1491" s="3" t="s">
        <v>287</v>
      </c>
      <c r="G1491" s="3" t="s">
        <v>287</v>
      </c>
    </row>
    <row r="1492" spans="1:7" x14ac:dyDescent="0.35">
      <c r="A1492" s="3" t="s">
        <v>2450</v>
      </c>
      <c r="B1492" s="3" t="s">
        <v>9</v>
      </c>
      <c r="C1492" s="3" t="s">
        <v>4</v>
      </c>
      <c r="D1492" s="3" t="s">
        <v>2588</v>
      </c>
      <c r="E1492" s="46">
        <v>110</v>
      </c>
      <c r="F1492" s="3" t="s">
        <v>287</v>
      </c>
      <c r="G1492" s="3" t="s">
        <v>287</v>
      </c>
    </row>
    <row r="1493" spans="1:7" x14ac:dyDescent="0.35">
      <c r="A1493" s="3" t="s">
        <v>2450</v>
      </c>
      <c r="B1493" s="3" t="s">
        <v>13</v>
      </c>
      <c r="C1493" s="3" t="s">
        <v>4</v>
      </c>
      <c r="D1493" s="3" t="s">
        <v>2588</v>
      </c>
      <c r="E1493" s="46">
        <v>38</v>
      </c>
      <c r="F1493" s="3" t="s">
        <v>266</v>
      </c>
      <c r="G1493" s="3" t="s">
        <v>287</v>
      </c>
    </row>
    <row r="1494" spans="1:7" x14ac:dyDescent="0.35">
      <c r="A1494" s="3" t="s">
        <v>2450</v>
      </c>
      <c r="B1494" s="3" t="s">
        <v>16</v>
      </c>
      <c r="C1494" s="3" t="s">
        <v>4</v>
      </c>
      <c r="D1494" s="3" t="s">
        <v>2588</v>
      </c>
      <c r="E1494" s="46">
        <v>1</v>
      </c>
      <c r="F1494" s="3" t="s">
        <v>287</v>
      </c>
      <c r="G1494" s="3" t="s">
        <v>266</v>
      </c>
    </row>
    <row r="1495" spans="1:7" x14ac:dyDescent="0.35">
      <c r="A1495" s="3" t="s">
        <v>2452</v>
      </c>
      <c r="B1495" s="3" t="s">
        <v>5</v>
      </c>
      <c r="C1495" s="3" t="s">
        <v>4</v>
      </c>
      <c r="D1495" s="3" t="s">
        <v>2741</v>
      </c>
      <c r="E1495" s="46">
        <v>252</v>
      </c>
      <c r="F1495" s="3" t="s">
        <v>287</v>
      </c>
      <c r="G1495" s="3" t="s">
        <v>287</v>
      </c>
    </row>
    <row r="1496" spans="1:7" x14ac:dyDescent="0.35">
      <c r="A1496" s="3" t="s">
        <v>2452</v>
      </c>
      <c r="B1496" s="3" t="s">
        <v>9</v>
      </c>
      <c r="C1496" s="3" t="s">
        <v>4</v>
      </c>
      <c r="D1496" s="3" t="s">
        <v>2588</v>
      </c>
      <c r="E1496" s="46">
        <v>35</v>
      </c>
      <c r="F1496" s="3" t="s">
        <v>287</v>
      </c>
      <c r="G1496" s="3" t="s">
        <v>287</v>
      </c>
    </row>
    <row r="1497" spans="1:7" x14ac:dyDescent="0.35">
      <c r="A1497" s="3" t="s">
        <v>2452</v>
      </c>
      <c r="B1497" s="3" t="s">
        <v>13</v>
      </c>
      <c r="C1497" s="3" t="s">
        <v>4</v>
      </c>
      <c r="D1497" s="3" t="s">
        <v>2588</v>
      </c>
      <c r="E1497" s="46">
        <v>23</v>
      </c>
      <c r="F1497" s="3" t="s">
        <v>266</v>
      </c>
      <c r="G1497" s="3" t="s">
        <v>287</v>
      </c>
    </row>
    <row r="1498" spans="1:7" x14ac:dyDescent="0.35">
      <c r="A1498" s="3" t="s">
        <v>2452</v>
      </c>
      <c r="B1498" s="3" t="s">
        <v>16</v>
      </c>
      <c r="C1498" s="3" t="s">
        <v>4</v>
      </c>
      <c r="D1498" s="3" t="s">
        <v>2588</v>
      </c>
      <c r="E1498" s="46">
        <v>1</v>
      </c>
      <c r="F1498" s="3" t="s">
        <v>287</v>
      </c>
      <c r="G1498" s="3" t="s">
        <v>266</v>
      </c>
    </row>
    <row r="1499" spans="1:7" x14ac:dyDescent="0.35">
      <c r="A1499" s="3" t="s">
        <v>2453</v>
      </c>
      <c r="B1499" s="3" t="s">
        <v>5</v>
      </c>
      <c r="C1499" s="3" t="s">
        <v>4</v>
      </c>
      <c r="D1499" s="3" t="s">
        <v>2741</v>
      </c>
      <c r="E1499" s="46">
        <v>215</v>
      </c>
      <c r="F1499" s="3" t="s">
        <v>287</v>
      </c>
      <c r="G1499" s="3" t="s">
        <v>287</v>
      </c>
    </row>
    <row r="1500" spans="1:7" x14ac:dyDescent="0.35">
      <c r="A1500" s="3" t="s">
        <v>2453</v>
      </c>
      <c r="B1500" s="3" t="s">
        <v>9</v>
      </c>
      <c r="C1500" s="3" t="s">
        <v>4</v>
      </c>
      <c r="D1500" s="3" t="s">
        <v>2588</v>
      </c>
      <c r="E1500" s="46">
        <v>33</v>
      </c>
      <c r="F1500" s="3" t="s">
        <v>287</v>
      </c>
      <c r="G1500" s="3" t="s">
        <v>287</v>
      </c>
    </row>
    <row r="1501" spans="1:7" x14ac:dyDescent="0.35">
      <c r="A1501" s="3" t="s">
        <v>2453</v>
      </c>
      <c r="B1501" s="3" t="s">
        <v>13</v>
      </c>
      <c r="C1501" s="3" t="s">
        <v>4</v>
      </c>
      <c r="D1501" s="3" t="s">
        <v>2588</v>
      </c>
      <c r="E1501" s="46">
        <v>27</v>
      </c>
      <c r="F1501" s="3" t="s">
        <v>266</v>
      </c>
      <c r="G1501" s="3" t="s">
        <v>287</v>
      </c>
    </row>
    <row r="1502" spans="1:7" x14ac:dyDescent="0.35">
      <c r="A1502" s="3" t="s">
        <v>2453</v>
      </c>
      <c r="B1502" s="3" t="s">
        <v>16</v>
      </c>
      <c r="C1502" s="3" t="s">
        <v>4</v>
      </c>
      <c r="D1502" s="3" t="s">
        <v>2588</v>
      </c>
      <c r="E1502" s="46">
        <v>1</v>
      </c>
      <c r="F1502" s="3" t="s">
        <v>287</v>
      </c>
      <c r="G1502" s="3" t="s">
        <v>266</v>
      </c>
    </row>
    <row r="1503" spans="1:7" x14ac:dyDescent="0.35">
      <c r="A1503" s="3" t="s">
        <v>2454</v>
      </c>
      <c r="B1503" s="3" t="s">
        <v>5</v>
      </c>
      <c r="C1503" s="3" t="s">
        <v>4</v>
      </c>
      <c r="D1503" s="3" t="s">
        <v>2741</v>
      </c>
      <c r="E1503" s="46">
        <v>241</v>
      </c>
      <c r="F1503" s="3" t="s">
        <v>287</v>
      </c>
      <c r="G1503" s="3" t="s">
        <v>287</v>
      </c>
    </row>
    <row r="1504" spans="1:7" x14ac:dyDescent="0.35">
      <c r="A1504" s="3" t="s">
        <v>2454</v>
      </c>
      <c r="B1504" s="3" t="s">
        <v>9</v>
      </c>
      <c r="C1504" s="3" t="s">
        <v>4</v>
      </c>
      <c r="D1504" s="3" t="s">
        <v>2588</v>
      </c>
      <c r="E1504" s="46">
        <v>211</v>
      </c>
      <c r="F1504" s="3" t="s">
        <v>287</v>
      </c>
      <c r="G1504" s="3" t="s">
        <v>287</v>
      </c>
    </row>
    <row r="1505" spans="1:7" x14ac:dyDescent="0.35">
      <c r="A1505" s="3" t="s">
        <v>2454</v>
      </c>
      <c r="B1505" s="3" t="s">
        <v>13</v>
      </c>
      <c r="C1505" s="3" t="s">
        <v>4</v>
      </c>
      <c r="D1505" s="3" t="s">
        <v>2588</v>
      </c>
      <c r="E1505" s="46">
        <v>22</v>
      </c>
      <c r="F1505" s="3" t="s">
        <v>266</v>
      </c>
      <c r="G1505" s="3" t="s">
        <v>287</v>
      </c>
    </row>
    <row r="1506" spans="1:7" x14ac:dyDescent="0.35">
      <c r="A1506" s="3" t="s">
        <v>2454</v>
      </c>
      <c r="B1506" s="3" t="s">
        <v>16</v>
      </c>
      <c r="C1506" s="3" t="s">
        <v>4</v>
      </c>
      <c r="D1506" s="3" t="s">
        <v>2588</v>
      </c>
      <c r="E1506" s="46">
        <v>6</v>
      </c>
      <c r="F1506" s="3" t="s">
        <v>287</v>
      </c>
      <c r="G1506" s="3" t="s">
        <v>266</v>
      </c>
    </row>
    <row r="1507" spans="1:7" x14ac:dyDescent="0.35">
      <c r="A1507" s="3" t="s">
        <v>2457</v>
      </c>
      <c r="B1507" s="3" t="s">
        <v>5</v>
      </c>
      <c r="C1507" s="3" t="s">
        <v>4</v>
      </c>
      <c r="D1507" s="3" t="s">
        <v>2741</v>
      </c>
      <c r="E1507" s="46">
        <v>471</v>
      </c>
      <c r="F1507" s="3" t="s">
        <v>287</v>
      </c>
      <c r="G1507" s="3" t="s">
        <v>287</v>
      </c>
    </row>
    <row r="1508" spans="1:7" x14ac:dyDescent="0.35">
      <c r="A1508" s="3" t="s">
        <v>2457</v>
      </c>
      <c r="B1508" s="3" t="s">
        <v>20</v>
      </c>
      <c r="C1508" s="3" t="s">
        <v>4</v>
      </c>
      <c r="D1508" s="3" t="s">
        <v>2741</v>
      </c>
      <c r="E1508" s="46">
        <v>40</v>
      </c>
      <c r="F1508" s="3" t="s">
        <v>287</v>
      </c>
      <c r="G1508" s="3" t="s">
        <v>287</v>
      </c>
    </row>
    <row r="1509" spans="1:7" x14ac:dyDescent="0.35">
      <c r="A1509" s="3" t="s">
        <v>2457</v>
      </c>
      <c r="B1509" s="3" t="s">
        <v>9</v>
      </c>
      <c r="C1509" s="3" t="s">
        <v>4</v>
      </c>
      <c r="D1509" s="3" t="s">
        <v>2588</v>
      </c>
      <c r="E1509" s="46">
        <v>5960</v>
      </c>
      <c r="F1509" s="3" t="s">
        <v>287</v>
      </c>
      <c r="G1509" s="3" t="s">
        <v>287</v>
      </c>
    </row>
    <row r="1510" spans="1:7" x14ac:dyDescent="0.35">
      <c r="A1510" s="3" t="s">
        <v>2457</v>
      </c>
      <c r="B1510" s="3" t="s">
        <v>16</v>
      </c>
      <c r="C1510" s="3" t="s">
        <v>4</v>
      </c>
      <c r="D1510" s="3" t="s">
        <v>2588</v>
      </c>
      <c r="E1510" s="46">
        <v>-86</v>
      </c>
      <c r="F1510" s="3" t="s">
        <v>287</v>
      </c>
      <c r="G1510" s="3" t="s">
        <v>266</v>
      </c>
    </row>
    <row r="1511" spans="1:7" x14ac:dyDescent="0.35">
      <c r="A1511" s="3" t="s">
        <v>2458</v>
      </c>
      <c r="B1511" s="3" t="s">
        <v>5</v>
      </c>
      <c r="C1511" s="3" t="s">
        <v>4</v>
      </c>
      <c r="D1511" s="3" t="s">
        <v>2741</v>
      </c>
      <c r="E1511" s="46">
        <v>281</v>
      </c>
      <c r="F1511" s="3" t="s">
        <v>287</v>
      </c>
      <c r="G1511" s="3" t="s">
        <v>287</v>
      </c>
    </row>
    <row r="1512" spans="1:7" x14ac:dyDescent="0.35">
      <c r="A1512" s="3" t="s">
        <v>2458</v>
      </c>
      <c r="B1512" s="3" t="s">
        <v>9</v>
      </c>
      <c r="C1512" s="3" t="s">
        <v>4</v>
      </c>
      <c r="D1512" s="3" t="s">
        <v>2588</v>
      </c>
      <c r="E1512" s="46">
        <v>214</v>
      </c>
      <c r="F1512" s="3" t="s">
        <v>287</v>
      </c>
      <c r="G1512" s="3" t="s">
        <v>287</v>
      </c>
    </row>
    <row r="1513" spans="1:7" x14ac:dyDescent="0.35">
      <c r="A1513" s="3" t="s">
        <v>2458</v>
      </c>
      <c r="B1513" s="3" t="s">
        <v>13</v>
      </c>
      <c r="C1513" s="3" t="s">
        <v>4</v>
      </c>
      <c r="D1513" s="3" t="s">
        <v>2588</v>
      </c>
      <c r="E1513" s="46">
        <v>123</v>
      </c>
      <c r="F1513" s="3" t="s">
        <v>266</v>
      </c>
      <c r="G1513" s="3" t="s">
        <v>287</v>
      </c>
    </row>
    <row r="1514" spans="1:7" x14ac:dyDescent="0.35">
      <c r="A1514" s="3" t="s">
        <v>2458</v>
      </c>
      <c r="B1514" s="3" t="s">
        <v>16</v>
      </c>
      <c r="C1514" s="3" t="s">
        <v>4</v>
      </c>
      <c r="D1514" s="3" t="s">
        <v>2588</v>
      </c>
      <c r="E1514" s="46">
        <v>6</v>
      </c>
      <c r="F1514" s="3" t="s">
        <v>287</v>
      </c>
      <c r="G1514" s="3" t="s">
        <v>266</v>
      </c>
    </row>
    <row r="1515" spans="1:7" x14ac:dyDescent="0.35">
      <c r="A1515" s="3" t="s">
        <v>2459</v>
      </c>
      <c r="B1515" s="3" t="s">
        <v>5</v>
      </c>
      <c r="C1515" s="3" t="s">
        <v>4</v>
      </c>
      <c r="D1515" s="3" t="s">
        <v>2741</v>
      </c>
      <c r="E1515" s="46">
        <v>262</v>
      </c>
      <c r="F1515" s="3" t="s">
        <v>287</v>
      </c>
      <c r="G1515" s="3" t="s">
        <v>287</v>
      </c>
    </row>
    <row r="1516" spans="1:7" x14ac:dyDescent="0.35">
      <c r="A1516" s="3" t="s">
        <v>2459</v>
      </c>
      <c r="B1516" s="3" t="s">
        <v>9</v>
      </c>
      <c r="C1516" s="3" t="s">
        <v>17</v>
      </c>
      <c r="D1516" s="3" t="s">
        <v>2588</v>
      </c>
      <c r="E1516" s="46">
        <v>321</v>
      </c>
      <c r="F1516" s="3" t="s">
        <v>287</v>
      </c>
      <c r="G1516" s="3" t="s">
        <v>287</v>
      </c>
    </row>
    <row r="1517" spans="1:7" x14ac:dyDescent="0.35">
      <c r="A1517" s="3" t="s">
        <v>2459</v>
      </c>
      <c r="B1517" s="3" t="s">
        <v>13</v>
      </c>
      <c r="C1517" s="3" t="s">
        <v>4</v>
      </c>
      <c r="D1517" s="3" t="s">
        <v>2588</v>
      </c>
      <c r="E1517" s="46">
        <v>81</v>
      </c>
      <c r="F1517" s="3" t="s">
        <v>266</v>
      </c>
      <c r="G1517" s="3" t="s">
        <v>287</v>
      </c>
    </row>
    <row r="1518" spans="1:7" x14ac:dyDescent="0.35">
      <c r="A1518" s="3" t="s">
        <v>2459</v>
      </c>
      <c r="B1518" s="3" t="s">
        <v>16</v>
      </c>
      <c r="C1518" s="3" t="s">
        <v>4</v>
      </c>
      <c r="D1518" s="3" t="s">
        <v>2588</v>
      </c>
      <c r="E1518" s="46">
        <v>4</v>
      </c>
      <c r="F1518" s="3" t="s">
        <v>287</v>
      </c>
      <c r="G1518" s="3" t="s">
        <v>266</v>
      </c>
    </row>
    <row r="1519" spans="1:7" x14ac:dyDescent="0.35">
      <c r="A1519" s="3" t="s">
        <v>2460</v>
      </c>
      <c r="B1519" s="3" t="s">
        <v>5</v>
      </c>
      <c r="C1519" s="3" t="s">
        <v>4</v>
      </c>
      <c r="D1519" s="3" t="s">
        <v>2741</v>
      </c>
      <c r="E1519" s="46">
        <v>217</v>
      </c>
      <c r="F1519" s="3" t="s">
        <v>287</v>
      </c>
      <c r="G1519" s="3" t="s">
        <v>287</v>
      </c>
    </row>
    <row r="1520" spans="1:7" x14ac:dyDescent="0.35">
      <c r="A1520" s="3" t="s">
        <v>2460</v>
      </c>
      <c r="B1520" s="3" t="s">
        <v>9</v>
      </c>
      <c r="C1520" s="3" t="s">
        <v>4</v>
      </c>
      <c r="D1520" s="3" t="s">
        <v>2588</v>
      </c>
      <c r="E1520" s="46">
        <v>65</v>
      </c>
      <c r="F1520" s="3" t="s">
        <v>287</v>
      </c>
      <c r="G1520" s="3" t="s">
        <v>287</v>
      </c>
    </row>
    <row r="1521" spans="1:7" x14ac:dyDescent="0.35">
      <c r="A1521" s="3" t="s">
        <v>2460</v>
      </c>
      <c r="B1521" s="3" t="s">
        <v>13</v>
      </c>
      <c r="C1521" s="3" t="s">
        <v>4</v>
      </c>
      <c r="D1521" s="3" t="s">
        <v>2588</v>
      </c>
      <c r="E1521" s="46">
        <v>30</v>
      </c>
      <c r="F1521" s="3" t="s">
        <v>266</v>
      </c>
      <c r="G1521" s="3" t="s">
        <v>287</v>
      </c>
    </row>
    <row r="1522" spans="1:7" x14ac:dyDescent="0.35">
      <c r="A1522" s="3" t="s">
        <v>2460</v>
      </c>
      <c r="B1522" s="3" t="s">
        <v>16</v>
      </c>
      <c r="C1522" s="3" t="s">
        <v>4</v>
      </c>
      <c r="D1522" s="3" t="s">
        <v>2588</v>
      </c>
      <c r="E1522" s="46">
        <v>1</v>
      </c>
      <c r="F1522" s="3" t="s">
        <v>287</v>
      </c>
      <c r="G1522" s="3" t="s">
        <v>266</v>
      </c>
    </row>
    <row r="1523" spans="1:7" x14ac:dyDescent="0.35">
      <c r="A1523" s="3" t="s">
        <v>2461</v>
      </c>
      <c r="B1523" s="3" t="s">
        <v>5</v>
      </c>
      <c r="C1523" s="3" t="s">
        <v>4</v>
      </c>
      <c r="D1523" s="3" t="s">
        <v>2741</v>
      </c>
      <c r="E1523" s="46">
        <v>230</v>
      </c>
      <c r="F1523" s="3" t="s">
        <v>287</v>
      </c>
      <c r="G1523" s="3" t="s">
        <v>287</v>
      </c>
    </row>
    <row r="1524" spans="1:7" x14ac:dyDescent="0.35">
      <c r="A1524" s="3" t="s">
        <v>2461</v>
      </c>
      <c r="B1524" s="3" t="s">
        <v>9</v>
      </c>
      <c r="C1524" s="3" t="s">
        <v>4</v>
      </c>
      <c r="D1524" s="3" t="s">
        <v>2588</v>
      </c>
      <c r="E1524" s="46">
        <v>44</v>
      </c>
      <c r="F1524" s="3" t="s">
        <v>287</v>
      </c>
      <c r="G1524" s="3" t="s">
        <v>287</v>
      </c>
    </row>
    <row r="1525" spans="1:7" x14ac:dyDescent="0.35">
      <c r="A1525" s="3" t="s">
        <v>2461</v>
      </c>
      <c r="B1525" s="3" t="s">
        <v>13</v>
      </c>
      <c r="C1525" s="3" t="s">
        <v>4</v>
      </c>
      <c r="D1525" s="3" t="s">
        <v>2588</v>
      </c>
      <c r="E1525" s="46">
        <v>35</v>
      </c>
      <c r="F1525" s="3" t="s">
        <v>266</v>
      </c>
      <c r="G1525" s="3" t="s">
        <v>287</v>
      </c>
    </row>
    <row r="1526" spans="1:7" x14ac:dyDescent="0.35">
      <c r="A1526" s="3" t="s">
        <v>2461</v>
      </c>
      <c r="B1526" s="3" t="s">
        <v>16</v>
      </c>
      <c r="C1526" s="3" t="s">
        <v>4</v>
      </c>
      <c r="D1526" s="3" t="s">
        <v>2588</v>
      </c>
      <c r="E1526" s="46">
        <v>1</v>
      </c>
      <c r="F1526" s="3" t="s">
        <v>287</v>
      </c>
      <c r="G1526" s="3" t="s">
        <v>266</v>
      </c>
    </row>
    <row r="1527" spans="1:7" x14ac:dyDescent="0.35">
      <c r="A1527" s="3" t="s">
        <v>2462</v>
      </c>
      <c r="B1527" s="3" t="s">
        <v>5</v>
      </c>
      <c r="C1527" s="3" t="s">
        <v>4</v>
      </c>
      <c r="D1527" s="3" t="s">
        <v>2741</v>
      </c>
      <c r="E1527" s="46">
        <v>225</v>
      </c>
      <c r="F1527" s="3" t="s">
        <v>287</v>
      </c>
      <c r="G1527" s="3" t="s">
        <v>287</v>
      </c>
    </row>
    <row r="1528" spans="1:7" x14ac:dyDescent="0.35">
      <c r="A1528" s="3" t="s">
        <v>2462</v>
      </c>
      <c r="B1528" s="3" t="s">
        <v>9</v>
      </c>
      <c r="C1528" s="3" t="s">
        <v>4</v>
      </c>
      <c r="D1528" s="3" t="s">
        <v>2588</v>
      </c>
      <c r="E1528" s="46">
        <v>34</v>
      </c>
      <c r="F1528" s="3" t="s">
        <v>287</v>
      </c>
      <c r="G1528" s="3" t="s">
        <v>287</v>
      </c>
    </row>
    <row r="1529" spans="1:7" x14ac:dyDescent="0.35">
      <c r="A1529" s="3" t="s">
        <v>2462</v>
      </c>
      <c r="B1529" s="3" t="s">
        <v>13</v>
      </c>
      <c r="C1529" s="3" t="s">
        <v>4</v>
      </c>
      <c r="D1529" s="3" t="s">
        <v>2588</v>
      </c>
      <c r="E1529" s="46">
        <v>32</v>
      </c>
      <c r="F1529" s="3" t="s">
        <v>266</v>
      </c>
      <c r="G1529" s="3" t="s">
        <v>287</v>
      </c>
    </row>
    <row r="1530" spans="1:7" x14ac:dyDescent="0.35">
      <c r="A1530" s="3" t="s">
        <v>2462</v>
      </c>
      <c r="B1530" s="3" t="s">
        <v>16</v>
      </c>
      <c r="C1530" s="3" t="s">
        <v>4</v>
      </c>
      <c r="D1530" s="3" t="s">
        <v>2588</v>
      </c>
      <c r="E1530" s="46">
        <v>1</v>
      </c>
      <c r="F1530" s="3" t="s">
        <v>287</v>
      </c>
      <c r="G1530" s="3" t="s">
        <v>266</v>
      </c>
    </row>
    <row r="1531" spans="1:7" x14ac:dyDescent="0.35">
      <c r="A1531" s="3" t="s">
        <v>2463</v>
      </c>
      <c r="B1531" s="3" t="s">
        <v>5</v>
      </c>
      <c r="C1531" s="3" t="s">
        <v>4</v>
      </c>
      <c r="D1531" s="3" t="s">
        <v>2741</v>
      </c>
      <c r="E1531" s="46">
        <v>246</v>
      </c>
      <c r="F1531" s="3" t="s">
        <v>287</v>
      </c>
      <c r="G1531" s="3" t="s">
        <v>287</v>
      </c>
    </row>
    <row r="1532" spans="1:7" x14ac:dyDescent="0.35">
      <c r="A1532" s="3" t="s">
        <v>2463</v>
      </c>
      <c r="B1532" s="3" t="s">
        <v>9</v>
      </c>
      <c r="C1532" s="3" t="s">
        <v>4</v>
      </c>
      <c r="D1532" s="3" t="s">
        <v>2588</v>
      </c>
      <c r="E1532" s="46">
        <v>46</v>
      </c>
      <c r="F1532" s="3" t="s">
        <v>287</v>
      </c>
      <c r="G1532" s="3" t="s">
        <v>287</v>
      </c>
    </row>
    <row r="1533" spans="1:7" x14ac:dyDescent="0.35">
      <c r="A1533" s="3" t="s">
        <v>2463</v>
      </c>
      <c r="B1533" s="3" t="s">
        <v>13</v>
      </c>
      <c r="C1533" s="3" t="s">
        <v>4</v>
      </c>
      <c r="D1533" s="3" t="s">
        <v>2588</v>
      </c>
      <c r="E1533" s="46">
        <v>38</v>
      </c>
      <c r="F1533" s="3" t="s">
        <v>266</v>
      </c>
      <c r="G1533" s="3" t="s">
        <v>287</v>
      </c>
    </row>
    <row r="1534" spans="1:7" x14ac:dyDescent="0.35">
      <c r="A1534" s="3" t="s">
        <v>2463</v>
      </c>
      <c r="B1534" s="3" t="s">
        <v>16</v>
      </c>
      <c r="C1534" s="3" t="s">
        <v>4</v>
      </c>
      <c r="D1534" s="3" t="s">
        <v>2588</v>
      </c>
      <c r="E1534" s="46">
        <v>1</v>
      </c>
      <c r="F1534" s="3" t="s">
        <v>287</v>
      </c>
      <c r="G1534" s="3" t="s">
        <v>266</v>
      </c>
    </row>
    <row r="1535" spans="1:7" x14ac:dyDescent="0.35">
      <c r="A1535" s="3" t="s">
        <v>2468</v>
      </c>
      <c r="B1535" s="3" t="s">
        <v>223</v>
      </c>
      <c r="C1535" s="3" t="s">
        <v>4</v>
      </c>
      <c r="D1535" s="3" t="s">
        <v>2587</v>
      </c>
      <c r="E1535" s="46">
        <v>2590</v>
      </c>
      <c r="F1535" s="3" t="s">
        <v>287</v>
      </c>
      <c r="G1535" s="3" t="s">
        <v>287</v>
      </c>
    </row>
    <row r="1536" spans="1:7" x14ac:dyDescent="0.35">
      <c r="A1536" s="3" t="s">
        <v>2468</v>
      </c>
      <c r="B1536" s="3" t="s">
        <v>50</v>
      </c>
      <c r="C1536" s="3" t="s">
        <v>39</v>
      </c>
      <c r="D1536" s="3" t="s">
        <v>2741</v>
      </c>
      <c r="E1536" s="46">
        <v>340</v>
      </c>
      <c r="F1536" s="3" t="s">
        <v>287</v>
      </c>
      <c r="G1536" s="3" t="s">
        <v>287</v>
      </c>
    </row>
    <row r="1537" spans="1:7" x14ac:dyDescent="0.35">
      <c r="A1537" s="3" t="s">
        <v>2468</v>
      </c>
      <c r="B1537" s="3" t="s">
        <v>50</v>
      </c>
      <c r="C1537" s="3" t="s">
        <v>49</v>
      </c>
      <c r="D1537" s="3" t="s">
        <v>2741</v>
      </c>
      <c r="E1537" s="46">
        <v>170</v>
      </c>
      <c r="F1537" s="3" t="s">
        <v>287</v>
      </c>
      <c r="G1537" s="3" t="s">
        <v>287</v>
      </c>
    </row>
    <row r="1538" spans="1:7" x14ac:dyDescent="0.35">
      <c r="A1538" s="3" t="s">
        <v>2469</v>
      </c>
      <c r="B1538" s="3" t="s">
        <v>222</v>
      </c>
      <c r="C1538" s="3" t="s">
        <v>2719</v>
      </c>
      <c r="D1538" s="3" t="s">
        <v>2587</v>
      </c>
      <c r="E1538" s="46">
        <v>1900</v>
      </c>
      <c r="F1538" s="3" t="s">
        <v>287</v>
      </c>
      <c r="G1538" s="3" t="s">
        <v>287</v>
      </c>
    </row>
    <row r="1539" spans="1:7" x14ac:dyDescent="0.35">
      <c r="A1539" s="3" t="s">
        <v>2469</v>
      </c>
      <c r="B1539" s="3" t="s">
        <v>39</v>
      </c>
      <c r="C1539" s="3" t="s">
        <v>2719</v>
      </c>
      <c r="D1539" s="3" t="s">
        <v>2741</v>
      </c>
      <c r="E1539" s="46">
        <v>60</v>
      </c>
      <c r="F1539" s="3" t="s">
        <v>287</v>
      </c>
      <c r="G1539" s="3" t="s">
        <v>287</v>
      </c>
    </row>
    <row r="1540" spans="1:7" x14ac:dyDescent="0.35">
      <c r="A1540" s="3" t="s">
        <v>2469</v>
      </c>
      <c r="B1540" s="3" t="s">
        <v>49</v>
      </c>
      <c r="C1540" s="3" t="s">
        <v>2719</v>
      </c>
      <c r="D1540" s="3" t="s">
        <v>2741</v>
      </c>
      <c r="E1540" s="46">
        <v>20</v>
      </c>
      <c r="F1540" s="3" t="s">
        <v>287</v>
      </c>
      <c r="G1540" s="3" t="s">
        <v>287</v>
      </c>
    </row>
    <row r="1541" spans="1:7" x14ac:dyDescent="0.35">
      <c r="A1541" s="3" t="s">
        <v>2470</v>
      </c>
      <c r="B1541" s="3" t="s">
        <v>223</v>
      </c>
      <c r="C1541" s="3" t="s">
        <v>4</v>
      </c>
      <c r="D1541" s="3" t="s">
        <v>2587</v>
      </c>
      <c r="E1541" s="46">
        <v>1900</v>
      </c>
      <c r="F1541" s="3" t="s">
        <v>287</v>
      </c>
      <c r="G1541" s="3" t="s">
        <v>287</v>
      </c>
    </row>
    <row r="1542" spans="1:7" x14ac:dyDescent="0.35">
      <c r="A1542" s="3" t="s">
        <v>2470</v>
      </c>
      <c r="B1542" s="3" t="s">
        <v>50</v>
      </c>
      <c r="C1542" s="3" t="s">
        <v>39</v>
      </c>
      <c r="D1542" s="3" t="s">
        <v>2741</v>
      </c>
      <c r="E1542" s="46">
        <v>60</v>
      </c>
      <c r="F1542" s="3" t="s">
        <v>287</v>
      </c>
      <c r="G1542" s="3" t="s">
        <v>287</v>
      </c>
    </row>
    <row r="1543" spans="1:7" x14ac:dyDescent="0.35">
      <c r="A1543" s="3" t="s">
        <v>2470</v>
      </c>
      <c r="B1543" s="3" t="s">
        <v>50</v>
      </c>
      <c r="C1543" s="3" t="s">
        <v>49</v>
      </c>
      <c r="D1543" s="3" t="s">
        <v>2741</v>
      </c>
      <c r="E1543" s="46">
        <v>20</v>
      </c>
      <c r="F1543" s="3" t="s">
        <v>287</v>
      </c>
      <c r="G1543" s="3" t="s">
        <v>287</v>
      </c>
    </row>
    <row r="1544" spans="1:7" x14ac:dyDescent="0.35">
      <c r="A1544" s="3" t="s">
        <v>2472</v>
      </c>
      <c r="B1544" s="3" t="s">
        <v>223</v>
      </c>
      <c r="C1544" s="3" t="s">
        <v>4</v>
      </c>
      <c r="D1544" s="3" t="s">
        <v>2587</v>
      </c>
      <c r="E1544" s="46">
        <v>4300</v>
      </c>
      <c r="F1544" s="3" t="s">
        <v>287</v>
      </c>
      <c r="G1544" s="3" t="s">
        <v>287</v>
      </c>
    </row>
    <row r="1545" spans="1:7" x14ac:dyDescent="0.35">
      <c r="A1545" s="3" t="s">
        <v>2472</v>
      </c>
      <c r="B1545" s="3" t="s">
        <v>50</v>
      </c>
      <c r="C1545" s="3" t="s">
        <v>49</v>
      </c>
      <c r="D1545" s="3" t="s">
        <v>2741</v>
      </c>
      <c r="E1545" s="46">
        <v>400</v>
      </c>
      <c r="F1545" s="3" t="s">
        <v>287</v>
      </c>
      <c r="G1545" s="3" t="s">
        <v>287</v>
      </c>
    </row>
    <row r="1546" spans="1:7" x14ac:dyDescent="0.35">
      <c r="A1546" s="3" t="s">
        <v>2472</v>
      </c>
      <c r="B1546" s="3" t="s">
        <v>50</v>
      </c>
      <c r="C1546" s="3" t="s">
        <v>39</v>
      </c>
      <c r="D1546" s="3" t="s">
        <v>2741</v>
      </c>
      <c r="E1546" s="46">
        <v>10</v>
      </c>
      <c r="F1546" s="3" t="s">
        <v>287</v>
      </c>
      <c r="G1546" s="3" t="s">
        <v>287</v>
      </c>
    </row>
    <row r="1547" spans="1:7" x14ac:dyDescent="0.35">
      <c r="A1547" s="3" t="s">
        <v>2478</v>
      </c>
      <c r="B1547" s="3" t="s">
        <v>224</v>
      </c>
      <c r="C1547" s="3" t="s">
        <v>2719</v>
      </c>
      <c r="D1547" s="3" t="s">
        <v>2587</v>
      </c>
      <c r="E1547" s="46">
        <v>1500</v>
      </c>
      <c r="F1547" s="3" t="s">
        <v>287</v>
      </c>
      <c r="G1547" s="3" t="s">
        <v>287</v>
      </c>
    </row>
    <row r="1548" spans="1:7" x14ac:dyDescent="0.35">
      <c r="A1548" s="3" t="s">
        <v>2478</v>
      </c>
      <c r="B1548" s="3" t="s">
        <v>39</v>
      </c>
      <c r="C1548" s="3" t="s">
        <v>2719</v>
      </c>
      <c r="D1548" s="3" t="s">
        <v>2741</v>
      </c>
      <c r="E1548" s="46">
        <v>60</v>
      </c>
      <c r="F1548" s="3" t="s">
        <v>287</v>
      </c>
      <c r="G1548" s="3" t="s">
        <v>287</v>
      </c>
    </row>
    <row r="1549" spans="1:7" x14ac:dyDescent="0.35">
      <c r="A1549" s="3" t="s">
        <v>2478</v>
      </c>
      <c r="B1549" s="3" t="s">
        <v>49</v>
      </c>
      <c r="C1549" s="3" t="s">
        <v>2719</v>
      </c>
      <c r="D1549" s="3" t="s">
        <v>2741</v>
      </c>
      <c r="E1549" s="46">
        <v>20</v>
      </c>
      <c r="F1549" s="3" t="s">
        <v>287</v>
      </c>
      <c r="G1549" s="3" t="s">
        <v>287</v>
      </c>
    </row>
    <row r="1550" spans="1:7" x14ac:dyDescent="0.35">
      <c r="A1550" s="3" t="s">
        <v>2479</v>
      </c>
      <c r="B1550" s="3" t="s">
        <v>223</v>
      </c>
      <c r="C1550" s="3" t="s">
        <v>4</v>
      </c>
      <c r="D1550" s="3" t="s">
        <v>2587</v>
      </c>
      <c r="E1550" s="46">
        <v>1500</v>
      </c>
      <c r="F1550" s="3" t="s">
        <v>287</v>
      </c>
      <c r="G1550" s="3" t="s">
        <v>287</v>
      </c>
    </row>
    <row r="1551" spans="1:7" x14ac:dyDescent="0.35">
      <c r="A1551" s="3" t="s">
        <v>2479</v>
      </c>
      <c r="B1551" s="3" t="s">
        <v>50</v>
      </c>
      <c r="C1551" s="3" t="s">
        <v>39</v>
      </c>
      <c r="D1551" s="3" t="s">
        <v>2741</v>
      </c>
      <c r="E1551" s="46">
        <v>60</v>
      </c>
      <c r="F1551" s="3" t="s">
        <v>287</v>
      </c>
      <c r="G1551" s="3" t="s">
        <v>287</v>
      </c>
    </row>
    <row r="1552" spans="1:7" x14ac:dyDescent="0.35">
      <c r="A1552" s="3" t="s">
        <v>2479</v>
      </c>
      <c r="B1552" s="3" t="s">
        <v>50</v>
      </c>
      <c r="C1552" s="3" t="s">
        <v>49</v>
      </c>
      <c r="D1552" s="3" t="s">
        <v>2741</v>
      </c>
      <c r="E1552" s="46">
        <v>20</v>
      </c>
      <c r="F1552" s="3" t="s">
        <v>287</v>
      </c>
      <c r="G1552" s="3" t="s">
        <v>287</v>
      </c>
    </row>
    <row r="1553" spans="1:7" x14ac:dyDescent="0.35">
      <c r="A1553" s="3" t="s">
        <v>2480</v>
      </c>
      <c r="B1553" s="3" t="s">
        <v>223</v>
      </c>
      <c r="C1553" s="3" t="s">
        <v>4</v>
      </c>
      <c r="D1553" s="3" t="s">
        <v>2587</v>
      </c>
      <c r="E1553" s="46">
        <v>1500</v>
      </c>
      <c r="F1553" s="3" t="s">
        <v>287</v>
      </c>
      <c r="G1553" s="3" t="s">
        <v>287</v>
      </c>
    </row>
    <row r="1554" spans="1:7" x14ac:dyDescent="0.35">
      <c r="A1554" s="3" t="s">
        <v>2480</v>
      </c>
      <c r="B1554" s="3" t="s">
        <v>50</v>
      </c>
      <c r="C1554" s="3" t="s">
        <v>39</v>
      </c>
      <c r="D1554" s="3" t="s">
        <v>2741</v>
      </c>
      <c r="E1554" s="46">
        <v>55</v>
      </c>
      <c r="F1554" s="3" t="s">
        <v>287</v>
      </c>
      <c r="G1554" s="3" t="s">
        <v>287</v>
      </c>
    </row>
    <row r="1555" spans="1:7" x14ac:dyDescent="0.35">
      <c r="A1555" s="3" t="s">
        <v>2480</v>
      </c>
      <c r="B1555" s="3" t="s">
        <v>50</v>
      </c>
      <c r="C1555" s="3" t="s">
        <v>49</v>
      </c>
      <c r="D1555" s="3" t="s">
        <v>2741</v>
      </c>
      <c r="E1555" s="46">
        <v>25</v>
      </c>
      <c r="F1555" s="3" t="s">
        <v>287</v>
      </c>
      <c r="G1555" s="3" t="s">
        <v>287</v>
      </c>
    </row>
    <row r="1556" spans="1:7" x14ac:dyDescent="0.35">
      <c r="A1556" s="3" t="s">
        <v>2481</v>
      </c>
      <c r="B1556" s="3" t="s">
        <v>224</v>
      </c>
      <c r="C1556" s="3" t="s">
        <v>2719</v>
      </c>
      <c r="D1556" s="3" t="s">
        <v>2587</v>
      </c>
      <c r="E1556" s="46">
        <v>2100</v>
      </c>
      <c r="F1556" s="3" t="s">
        <v>287</v>
      </c>
      <c r="G1556" s="3" t="s">
        <v>287</v>
      </c>
    </row>
    <row r="1557" spans="1:7" x14ac:dyDescent="0.35">
      <c r="A1557" s="3" t="s">
        <v>2481</v>
      </c>
      <c r="B1557" s="3" t="s">
        <v>39</v>
      </c>
      <c r="C1557" s="3" t="s">
        <v>2719</v>
      </c>
      <c r="D1557" s="3" t="s">
        <v>2741</v>
      </c>
      <c r="E1557" s="46">
        <v>60</v>
      </c>
      <c r="F1557" s="3" t="s">
        <v>287</v>
      </c>
      <c r="G1557" s="3" t="s">
        <v>287</v>
      </c>
    </row>
    <row r="1558" spans="1:7" x14ac:dyDescent="0.35">
      <c r="A1558" s="3" t="s">
        <v>2481</v>
      </c>
      <c r="B1558" s="3" t="s">
        <v>49</v>
      </c>
      <c r="C1558" s="3" t="s">
        <v>2719</v>
      </c>
      <c r="D1558" s="3" t="s">
        <v>2741</v>
      </c>
      <c r="E1558" s="46">
        <v>20</v>
      </c>
      <c r="F1558" s="3" t="s">
        <v>287</v>
      </c>
      <c r="G1558" s="3" t="s">
        <v>287</v>
      </c>
    </row>
    <row r="1559" spans="1:7" x14ac:dyDescent="0.35">
      <c r="A1559" s="3" t="s">
        <v>2482</v>
      </c>
      <c r="B1559" s="3" t="s">
        <v>223</v>
      </c>
      <c r="C1559" s="3" t="s">
        <v>4</v>
      </c>
      <c r="D1559" s="3" t="s">
        <v>2587</v>
      </c>
      <c r="E1559" s="46">
        <v>2100</v>
      </c>
      <c r="F1559" s="3" t="s">
        <v>287</v>
      </c>
      <c r="G1559" s="3" t="s">
        <v>287</v>
      </c>
    </row>
    <row r="1560" spans="1:7" x14ac:dyDescent="0.35">
      <c r="A1560" s="3" t="s">
        <v>2482</v>
      </c>
      <c r="B1560" s="3" t="s">
        <v>50</v>
      </c>
      <c r="C1560" s="3" t="s">
        <v>39</v>
      </c>
      <c r="D1560" s="3" t="s">
        <v>2741</v>
      </c>
      <c r="E1560" s="46">
        <v>60</v>
      </c>
      <c r="F1560" s="3" t="s">
        <v>287</v>
      </c>
      <c r="G1560" s="3" t="s">
        <v>287</v>
      </c>
    </row>
    <row r="1561" spans="1:7" x14ac:dyDescent="0.35">
      <c r="A1561" s="3" t="s">
        <v>2482</v>
      </c>
      <c r="B1561" s="3" t="s">
        <v>50</v>
      </c>
      <c r="C1561" s="3" t="s">
        <v>49</v>
      </c>
      <c r="D1561" s="3" t="s">
        <v>2741</v>
      </c>
      <c r="E1561" s="46">
        <v>20</v>
      </c>
      <c r="F1561" s="3" t="s">
        <v>287</v>
      </c>
      <c r="G1561" s="3" t="s">
        <v>287</v>
      </c>
    </row>
    <row r="1562" spans="1:7" x14ac:dyDescent="0.35">
      <c r="A1562" s="3" t="s">
        <v>2483</v>
      </c>
      <c r="B1562" s="3" t="s">
        <v>223</v>
      </c>
      <c r="C1562" s="3" t="s">
        <v>4</v>
      </c>
      <c r="D1562" s="3" t="s">
        <v>2587</v>
      </c>
      <c r="E1562" s="46">
        <v>2100</v>
      </c>
      <c r="F1562" s="3" t="s">
        <v>287</v>
      </c>
      <c r="G1562" s="3" t="s">
        <v>287</v>
      </c>
    </row>
    <row r="1563" spans="1:7" x14ac:dyDescent="0.35">
      <c r="A1563" s="3" t="s">
        <v>2483</v>
      </c>
      <c r="B1563" s="3" t="s">
        <v>50</v>
      </c>
      <c r="C1563" s="3" t="s">
        <v>39</v>
      </c>
      <c r="D1563" s="3" t="s">
        <v>2741</v>
      </c>
      <c r="E1563" s="46">
        <v>55</v>
      </c>
      <c r="F1563" s="3" t="s">
        <v>287</v>
      </c>
      <c r="G1563" s="3" t="s">
        <v>287</v>
      </c>
    </row>
    <row r="1564" spans="1:7" x14ac:dyDescent="0.35">
      <c r="A1564" s="3" t="s">
        <v>2483</v>
      </c>
      <c r="B1564" s="3" t="s">
        <v>50</v>
      </c>
      <c r="C1564" s="3" t="s">
        <v>49</v>
      </c>
      <c r="D1564" s="3" t="s">
        <v>2741</v>
      </c>
      <c r="E1564" s="46">
        <v>25</v>
      </c>
      <c r="F1564" s="3" t="s">
        <v>287</v>
      </c>
      <c r="G1564" s="3" t="s">
        <v>287</v>
      </c>
    </row>
    <row r="1565" spans="1:7" x14ac:dyDescent="0.35">
      <c r="A1565" s="3" t="s">
        <v>2484</v>
      </c>
      <c r="B1565" s="3" t="s">
        <v>225</v>
      </c>
      <c r="C1565" s="3" t="s">
        <v>2719</v>
      </c>
      <c r="D1565" s="3" t="s">
        <v>2587</v>
      </c>
      <c r="E1565" s="46">
        <v>2.1</v>
      </c>
      <c r="F1565" s="3" t="s">
        <v>287</v>
      </c>
      <c r="G1565" s="3" t="s">
        <v>287</v>
      </c>
    </row>
    <row r="1566" spans="1:7" x14ac:dyDescent="0.35">
      <c r="A1566" s="3" t="s">
        <v>2484</v>
      </c>
      <c r="B1566" s="3" t="s">
        <v>226</v>
      </c>
      <c r="C1566" s="3" t="s">
        <v>2719</v>
      </c>
      <c r="D1566" s="3" t="s">
        <v>2587</v>
      </c>
      <c r="E1566" s="46">
        <v>0.02</v>
      </c>
      <c r="F1566" s="3" t="s">
        <v>266</v>
      </c>
      <c r="G1566" s="3" t="s">
        <v>287</v>
      </c>
    </row>
    <row r="1567" spans="1:7" x14ac:dyDescent="0.35">
      <c r="A1567" s="3" t="s">
        <v>2484</v>
      </c>
      <c r="B1567" s="3" t="s">
        <v>49</v>
      </c>
      <c r="C1567" s="3" t="s">
        <v>2719</v>
      </c>
      <c r="D1567" s="3" t="s">
        <v>2741</v>
      </c>
      <c r="E1567" s="46">
        <v>0.7</v>
      </c>
      <c r="F1567" s="3" t="s">
        <v>287</v>
      </c>
      <c r="G1567" s="3" t="s">
        <v>287</v>
      </c>
    </row>
    <row r="1568" spans="1:7" x14ac:dyDescent="0.35">
      <c r="A1568" s="3" t="s">
        <v>2484</v>
      </c>
      <c r="B1568" s="3" t="s">
        <v>39</v>
      </c>
      <c r="C1568" s="3" t="s">
        <v>2719</v>
      </c>
      <c r="D1568" s="3" t="s">
        <v>2741</v>
      </c>
      <c r="E1568" s="46">
        <v>0.2</v>
      </c>
      <c r="F1568" s="3" t="s">
        <v>287</v>
      </c>
      <c r="G1568" s="3" t="s">
        <v>287</v>
      </c>
    </row>
    <row r="1569" spans="1:7" x14ac:dyDescent="0.35">
      <c r="A1569" s="3" t="s">
        <v>2485</v>
      </c>
      <c r="B1569" s="3" t="s">
        <v>223</v>
      </c>
      <c r="C1569" s="3" t="s">
        <v>4</v>
      </c>
      <c r="D1569" s="3" t="s">
        <v>2587</v>
      </c>
      <c r="E1569" s="46">
        <v>2450</v>
      </c>
      <c r="F1569" s="3" t="s">
        <v>287</v>
      </c>
      <c r="G1569" s="3" t="s">
        <v>287</v>
      </c>
    </row>
    <row r="1570" spans="1:7" x14ac:dyDescent="0.35">
      <c r="A1570" s="3" t="s">
        <v>2485</v>
      </c>
      <c r="B1570" s="3" t="s">
        <v>50</v>
      </c>
      <c r="C1570" s="3" t="s">
        <v>49</v>
      </c>
      <c r="D1570" s="3" t="s">
        <v>2741</v>
      </c>
      <c r="E1570" s="46">
        <v>730</v>
      </c>
      <c r="F1570" s="3" t="s">
        <v>287</v>
      </c>
      <c r="G1570" s="3" t="s">
        <v>287</v>
      </c>
    </row>
    <row r="1571" spans="1:7" x14ac:dyDescent="0.35">
      <c r="A1571" s="3" t="s">
        <v>2485</v>
      </c>
      <c r="B1571" s="3" t="s">
        <v>50</v>
      </c>
      <c r="C1571" s="3" t="s">
        <v>39</v>
      </c>
      <c r="D1571" s="3" t="s">
        <v>2741</v>
      </c>
      <c r="E1571" s="46">
        <v>240</v>
      </c>
      <c r="F1571" s="3" t="s">
        <v>287</v>
      </c>
      <c r="G1571" s="3" t="s">
        <v>287</v>
      </c>
    </row>
    <row r="1572" spans="1:7" x14ac:dyDescent="0.35">
      <c r="A1572" s="3" t="s">
        <v>2486</v>
      </c>
      <c r="B1572" s="3" t="s">
        <v>227</v>
      </c>
      <c r="C1572" s="3" t="s">
        <v>4</v>
      </c>
      <c r="D1572" s="3" t="s">
        <v>2587</v>
      </c>
      <c r="E1572" s="46">
        <v>1930</v>
      </c>
      <c r="F1572" s="3" t="s">
        <v>287</v>
      </c>
      <c r="G1572" s="3" t="s">
        <v>287</v>
      </c>
    </row>
    <row r="1573" spans="1:7" x14ac:dyDescent="0.35">
      <c r="A1573" s="3" t="s">
        <v>2486</v>
      </c>
      <c r="B1573" s="3" t="s">
        <v>50</v>
      </c>
      <c r="C1573" s="3" t="s">
        <v>39</v>
      </c>
      <c r="D1573" s="3" t="s">
        <v>2741</v>
      </c>
      <c r="E1573" s="46">
        <v>370</v>
      </c>
      <c r="F1573" s="3" t="s">
        <v>287</v>
      </c>
      <c r="G1573" s="3" t="s">
        <v>287</v>
      </c>
    </row>
    <row r="1574" spans="1:7" x14ac:dyDescent="0.35">
      <c r="A1574" s="3" t="s">
        <v>2486</v>
      </c>
      <c r="B1574" s="3" t="s">
        <v>50</v>
      </c>
      <c r="C1574" s="3" t="s">
        <v>49</v>
      </c>
      <c r="D1574" s="3" t="s">
        <v>2741</v>
      </c>
      <c r="E1574" s="46">
        <v>280</v>
      </c>
      <c r="F1574" s="3" t="s">
        <v>287</v>
      </c>
      <c r="G1574" s="3" t="s">
        <v>287</v>
      </c>
    </row>
    <row r="1575" spans="1:7" x14ac:dyDescent="0.35">
      <c r="A1575" s="3" t="s">
        <v>2488</v>
      </c>
      <c r="B1575" s="3" t="s">
        <v>225</v>
      </c>
      <c r="C1575" s="3" t="s">
        <v>2719</v>
      </c>
      <c r="D1575" s="3" t="s">
        <v>2587</v>
      </c>
      <c r="E1575" s="46">
        <v>1.1000000000000001</v>
      </c>
      <c r="F1575" s="3" t="s">
        <v>287</v>
      </c>
      <c r="G1575" s="3" t="s">
        <v>287</v>
      </c>
    </row>
    <row r="1576" spans="1:7" x14ac:dyDescent="0.35">
      <c r="A1576" s="3" t="s">
        <v>2488</v>
      </c>
      <c r="B1576" s="3" t="s">
        <v>226</v>
      </c>
      <c r="C1576" s="3" t="s">
        <v>2719</v>
      </c>
      <c r="D1576" s="3" t="s">
        <v>2587</v>
      </c>
      <c r="E1576" s="46">
        <v>8.0000000000000002E-3</v>
      </c>
      <c r="F1576" s="3" t="s">
        <v>266</v>
      </c>
      <c r="G1576" s="3" t="s">
        <v>287</v>
      </c>
    </row>
    <row r="1577" spans="1:7" x14ac:dyDescent="0.35">
      <c r="A1577" s="3" t="s">
        <v>2488</v>
      </c>
      <c r="B1577" s="3" t="s">
        <v>49</v>
      </c>
      <c r="C1577" s="3" t="s">
        <v>2719</v>
      </c>
      <c r="D1577" s="3" t="s">
        <v>2741</v>
      </c>
      <c r="E1577" s="46">
        <v>0.6</v>
      </c>
      <c r="F1577" s="3" t="s">
        <v>287</v>
      </c>
      <c r="G1577" s="3" t="s">
        <v>287</v>
      </c>
    </row>
    <row r="1578" spans="1:7" x14ac:dyDescent="0.35">
      <c r="A1578" s="3" t="s">
        <v>2488</v>
      </c>
      <c r="B1578" s="3" t="s">
        <v>39</v>
      </c>
      <c r="C1578" s="3" t="s">
        <v>2719</v>
      </c>
      <c r="D1578" s="3" t="s">
        <v>2741</v>
      </c>
      <c r="E1578" s="46">
        <v>0.5</v>
      </c>
      <c r="F1578" s="3" t="s">
        <v>287</v>
      </c>
      <c r="G1578" s="3" t="s">
        <v>287</v>
      </c>
    </row>
    <row r="1579" spans="1:7" x14ac:dyDescent="0.35">
      <c r="A1579" s="3" t="s">
        <v>2489</v>
      </c>
      <c r="B1579" s="3" t="s">
        <v>223</v>
      </c>
      <c r="C1579" s="3" t="s">
        <v>4</v>
      </c>
      <c r="D1579" s="3" t="s">
        <v>2587</v>
      </c>
      <c r="E1579" s="46">
        <v>1970</v>
      </c>
      <c r="F1579" s="3" t="s">
        <v>287</v>
      </c>
      <c r="G1579" s="3" t="s">
        <v>287</v>
      </c>
    </row>
    <row r="1580" spans="1:7" x14ac:dyDescent="0.35">
      <c r="A1580" s="3" t="s">
        <v>2489</v>
      </c>
      <c r="B1580" s="3" t="s">
        <v>50</v>
      </c>
      <c r="C1580" s="3" t="s">
        <v>39</v>
      </c>
      <c r="D1580" s="3" t="s">
        <v>2741</v>
      </c>
      <c r="E1580" s="46">
        <v>560</v>
      </c>
      <c r="F1580" s="3" t="s">
        <v>287</v>
      </c>
      <c r="G1580" s="3" t="s">
        <v>287</v>
      </c>
    </row>
    <row r="1581" spans="1:7" x14ac:dyDescent="0.35">
      <c r="A1581" s="3" t="s">
        <v>2489</v>
      </c>
      <c r="B1581" s="3" t="s">
        <v>50</v>
      </c>
      <c r="C1581" s="3" t="s">
        <v>49</v>
      </c>
      <c r="D1581" s="3" t="s">
        <v>2741</v>
      </c>
      <c r="E1581" s="46">
        <v>480</v>
      </c>
      <c r="F1581" s="3" t="s">
        <v>287</v>
      </c>
      <c r="G1581" s="3" t="s">
        <v>287</v>
      </c>
    </row>
    <row r="1582" spans="1:7" x14ac:dyDescent="0.35">
      <c r="A1582" s="3" t="s">
        <v>2490</v>
      </c>
      <c r="B1582" s="3" t="s">
        <v>223</v>
      </c>
      <c r="C1582" s="3" t="s">
        <v>4</v>
      </c>
      <c r="D1582" s="3" t="s">
        <v>2587</v>
      </c>
      <c r="E1582" s="46">
        <v>1790</v>
      </c>
      <c r="F1582" s="3" t="s">
        <v>287</v>
      </c>
      <c r="G1582" s="3" t="s">
        <v>287</v>
      </c>
    </row>
    <row r="1583" spans="1:7" x14ac:dyDescent="0.35">
      <c r="A1583" s="3" t="s">
        <v>2490</v>
      </c>
      <c r="B1583" s="3" t="s">
        <v>50</v>
      </c>
      <c r="C1583" s="3" t="s">
        <v>39</v>
      </c>
      <c r="D1583" s="3" t="s">
        <v>2741</v>
      </c>
      <c r="E1583" s="46">
        <v>520</v>
      </c>
      <c r="F1583" s="3" t="s">
        <v>287</v>
      </c>
      <c r="G1583" s="3" t="s">
        <v>287</v>
      </c>
    </row>
    <row r="1584" spans="1:7" x14ac:dyDescent="0.35">
      <c r="A1584" s="3" t="s">
        <v>2490</v>
      </c>
      <c r="B1584" s="3" t="s">
        <v>50</v>
      </c>
      <c r="C1584" s="3" t="s">
        <v>49</v>
      </c>
      <c r="D1584" s="3" t="s">
        <v>2741</v>
      </c>
      <c r="E1584" s="46">
        <v>455</v>
      </c>
      <c r="F1584" s="3" t="s">
        <v>287</v>
      </c>
      <c r="G1584" s="3" t="s">
        <v>287</v>
      </c>
    </row>
    <row r="1585" spans="1:7" x14ac:dyDescent="0.35">
      <c r="A1585" s="3" t="s">
        <v>2492</v>
      </c>
      <c r="B1585" s="3" t="s">
        <v>225</v>
      </c>
      <c r="C1585" s="3" t="s">
        <v>2719</v>
      </c>
      <c r="D1585" s="3" t="s">
        <v>2587</v>
      </c>
      <c r="E1585" s="46">
        <v>1.2</v>
      </c>
      <c r="F1585" s="3" t="s">
        <v>287</v>
      </c>
      <c r="G1585" s="3" t="s">
        <v>287</v>
      </c>
    </row>
    <row r="1586" spans="1:7" x14ac:dyDescent="0.35">
      <c r="A1586" s="3" t="s">
        <v>2492</v>
      </c>
      <c r="B1586" s="3" t="s">
        <v>226</v>
      </c>
      <c r="C1586" s="3" t="s">
        <v>2719</v>
      </c>
      <c r="D1586" s="3" t="s">
        <v>2587</v>
      </c>
      <c r="E1586" s="46">
        <v>0.03</v>
      </c>
      <c r="F1586" s="3" t="s">
        <v>266</v>
      </c>
      <c r="G1586" s="3" t="s">
        <v>287</v>
      </c>
    </row>
    <row r="1587" spans="1:7" x14ac:dyDescent="0.35">
      <c r="A1587" s="3" t="s">
        <v>2492</v>
      </c>
      <c r="B1587" s="3" t="s">
        <v>49</v>
      </c>
      <c r="C1587" s="3" t="s">
        <v>2719</v>
      </c>
      <c r="D1587" s="3" t="s">
        <v>2741</v>
      </c>
      <c r="E1587" s="46">
        <v>0.4</v>
      </c>
      <c r="F1587" s="3" t="s">
        <v>287</v>
      </c>
      <c r="G1587" s="3" t="s">
        <v>287</v>
      </c>
    </row>
    <row r="1588" spans="1:7" x14ac:dyDescent="0.35">
      <c r="A1588" s="3" t="s">
        <v>2492</v>
      </c>
      <c r="B1588" s="3" t="s">
        <v>39</v>
      </c>
      <c r="C1588" s="3" t="s">
        <v>2719</v>
      </c>
      <c r="D1588" s="3" t="s">
        <v>2741</v>
      </c>
      <c r="E1588" s="46">
        <v>0.3</v>
      </c>
      <c r="F1588" s="3" t="s">
        <v>287</v>
      </c>
      <c r="G1588" s="3" t="s">
        <v>287</v>
      </c>
    </row>
    <row r="1589" spans="1:7" x14ac:dyDescent="0.35">
      <c r="A1589" s="3" t="s">
        <v>2493</v>
      </c>
      <c r="B1589" s="3" t="s">
        <v>223</v>
      </c>
      <c r="C1589" s="3" t="s">
        <v>4</v>
      </c>
      <c r="D1589" s="3" t="s">
        <v>2587</v>
      </c>
      <c r="E1589" s="46">
        <v>2580</v>
      </c>
      <c r="F1589" s="3" t="s">
        <v>287</v>
      </c>
      <c r="G1589" s="3" t="s">
        <v>287</v>
      </c>
    </row>
    <row r="1590" spans="1:7" x14ac:dyDescent="0.35">
      <c r="A1590" s="3" t="s">
        <v>2493</v>
      </c>
      <c r="B1590" s="3" t="s">
        <v>50</v>
      </c>
      <c r="C1590" s="3" t="s">
        <v>39</v>
      </c>
      <c r="D1590" s="3" t="s">
        <v>2741</v>
      </c>
      <c r="E1590" s="46">
        <v>480</v>
      </c>
      <c r="F1590" s="3" t="s">
        <v>287</v>
      </c>
      <c r="G1590" s="3" t="s">
        <v>287</v>
      </c>
    </row>
    <row r="1591" spans="1:7" x14ac:dyDescent="0.35">
      <c r="A1591" s="3" t="s">
        <v>2493</v>
      </c>
      <c r="B1591" s="3" t="s">
        <v>50</v>
      </c>
      <c r="C1591" s="3" t="s">
        <v>49</v>
      </c>
      <c r="D1591" s="3" t="s">
        <v>2741</v>
      </c>
      <c r="E1591" s="46">
        <v>340</v>
      </c>
      <c r="F1591" s="3" t="s">
        <v>287</v>
      </c>
      <c r="G1591" s="3" t="s">
        <v>287</v>
      </c>
    </row>
    <row r="1592" spans="1:7" x14ac:dyDescent="0.35">
      <c r="A1592" s="3" t="s">
        <v>2494</v>
      </c>
      <c r="B1592" s="3" t="s">
        <v>223</v>
      </c>
      <c r="C1592" s="3" t="s">
        <v>4</v>
      </c>
      <c r="D1592" s="3" t="s">
        <v>2587</v>
      </c>
      <c r="E1592" s="46">
        <v>2160</v>
      </c>
      <c r="F1592" s="3" t="s">
        <v>287</v>
      </c>
      <c r="G1592" s="3" t="s">
        <v>287</v>
      </c>
    </row>
    <row r="1593" spans="1:7" x14ac:dyDescent="0.35">
      <c r="A1593" s="3" t="s">
        <v>2494</v>
      </c>
      <c r="B1593" s="3" t="s">
        <v>50</v>
      </c>
      <c r="C1593" s="3" t="s">
        <v>39</v>
      </c>
      <c r="D1593" s="3" t="s">
        <v>2741</v>
      </c>
      <c r="E1593" s="46">
        <v>410</v>
      </c>
      <c r="F1593" s="3" t="s">
        <v>287</v>
      </c>
      <c r="G1593" s="3" t="s">
        <v>287</v>
      </c>
    </row>
    <row r="1594" spans="1:7" x14ac:dyDescent="0.35">
      <c r="A1594" s="3" t="s">
        <v>2494</v>
      </c>
      <c r="B1594" s="3" t="s">
        <v>50</v>
      </c>
      <c r="C1594" s="3" t="s">
        <v>49</v>
      </c>
      <c r="D1594" s="3" t="s">
        <v>2741</v>
      </c>
      <c r="E1594" s="46">
        <v>340</v>
      </c>
      <c r="F1594" s="3" t="s">
        <v>287</v>
      </c>
      <c r="G1594" s="3" t="s">
        <v>287</v>
      </c>
    </row>
    <row r="1595" spans="1:7" x14ac:dyDescent="0.35">
      <c r="A1595" s="3" t="s">
        <v>2496</v>
      </c>
      <c r="B1595" s="3" t="s">
        <v>228</v>
      </c>
      <c r="C1595" s="3" t="s">
        <v>2719</v>
      </c>
      <c r="D1595" s="3" t="s">
        <v>2587</v>
      </c>
      <c r="E1595" s="46">
        <v>180</v>
      </c>
      <c r="F1595" s="3" t="s">
        <v>287</v>
      </c>
      <c r="G1595" s="3" t="s">
        <v>287</v>
      </c>
    </row>
    <row r="1596" spans="1:7" x14ac:dyDescent="0.35">
      <c r="A1596" s="3" t="s">
        <v>2496</v>
      </c>
      <c r="B1596" s="3" t="s">
        <v>49</v>
      </c>
      <c r="C1596" s="3" t="s">
        <v>2719</v>
      </c>
      <c r="D1596" s="3" t="s">
        <v>2741</v>
      </c>
      <c r="E1596" s="46">
        <v>980</v>
      </c>
      <c r="F1596" s="3" t="s">
        <v>287</v>
      </c>
      <c r="G1596" s="3" t="s">
        <v>287</v>
      </c>
    </row>
    <row r="1597" spans="1:7" x14ac:dyDescent="0.35">
      <c r="A1597" s="3" t="s">
        <v>2496</v>
      </c>
      <c r="B1597" s="3" t="s">
        <v>39</v>
      </c>
      <c r="C1597" s="3" t="s">
        <v>2719</v>
      </c>
      <c r="D1597" s="3" t="s">
        <v>2741</v>
      </c>
      <c r="E1597" s="46">
        <v>10</v>
      </c>
      <c r="F1597" s="3" t="s">
        <v>287</v>
      </c>
      <c r="G1597" s="3" t="s">
        <v>287</v>
      </c>
    </row>
    <row r="1598" spans="1:7" x14ac:dyDescent="0.35">
      <c r="A1598" s="3" t="s">
        <v>2497</v>
      </c>
      <c r="B1598" s="3" t="s">
        <v>228</v>
      </c>
      <c r="C1598" s="3" t="s">
        <v>2719</v>
      </c>
      <c r="D1598" s="3" t="s">
        <v>2587</v>
      </c>
      <c r="E1598" s="46">
        <v>130</v>
      </c>
      <c r="F1598" s="3" t="s">
        <v>287</v>
      </c>
      <c r="G1598" s="3" t="s">
        <v>287</v>
      </c>
    </row>
    <row r="1599" spans="1:7" x14ac:dyDescent="0.35">
      <c r="A1599" s="3" t="s">
        <v>2497</v>
      </c>
      <c r="B1599" s="3" t="s">
        <v>49</v>
      </c>
      <c r="C1599" s="3" t="s">
        <v>2719</v>
      </c>
      <c r="D1599" s="3" t="s">
        <v>2741</v>
      </c>
      <c r="E1599" s="46">
        <v>90</v>
      </c>
      <c r="F1599" s="3" t="s">
        <v>287</v>
      </c>
      <c r="G1599" s="3" t="s">
        <v>287</v>
      </c>
    </row>
    <row r="1600" spans="1:7" x14ac:dyDescent="0.35">
      <c r="A1600" s="3" t="s">
        <v>2497</v>
      </c>
      <c r="B1600" s="3" t="s">
        <v>39</v>
      </c>
      <c r="C1600" s="3" t="s">
        <v>2719</v>
      </c>
      <c r="D1600" s="3" t="s">
        <v>2741</v>
      </c>
      <c r="E1600" s="46">
        <v>0</v>
      </c>
      <c r="F1600" s="3" t="s">
        <v>287</v>
      </c>
      <c r="G1600" s="3" t="s">
        <v>287</v>
      </c>
    </row>
    <row r="1601" spans="1:7" x14ac:dyDescent="0.35">
      <c r="A1601" s="3" t="s">
        <v>2501</v>
      </c>
      <c r="B1601" s="3" t="s">
        <v>18</v>
      </c>
      <c r="C1601" s="3" t="s">
        <v>6</v>
      </c>
      <c r="D1601" s="3" t="s">
        <v>2587</v>
      </c>
      <c r="E1601" s="46">
        <v>301</v>
      </c>
      <c r="F1601" s="3" t="s">
        <v>287</v>
      </c>
      <c r="G1601" s="3" t="s">
        <v>287</v>
      </c>
    </row>
    <row r="1602" spans="1:7" x14ac:dyDescent="0.35">
      <c r="A1602" s="3" t="s">
        <v>2501</v>
      </c>
      <c r="B1602" s="3" t="s">
        <v>31</v>
      </c>
      <c r="C1602" s="3" t="s">
        <v>8</v>
      </c>
      <c r="D1602" s="3" t="s">
        <v>2741</v>
      </c>
      <c r="E1602" s="46">
        <v>302</v>
      </c>
      <c r="F1602" s="3" t="s">
        <v>287</v>
      </c>
      <c r="G1602" s="3" t="s">
        <v>287</v>
      </c>
    </row>
    <row r="1603" spans="1:7" x14ac:dyDescent="0.35">
      <c r="A1603" s="3" t="s">
        <v>2503</v>
      </c>
      <c r="B1603" s="3" t="s">
        <v>17</v>
      </c>
      <c r="C1603" s="3" t="s">
        <v>49</v>
      </c>
      <c r="D1603" s="3" t="s">
        <v>2741</v>
      </c>
      <c r="E1603" s="46">
        <v>275</v>
      </c>
      <c r="F1603" s="3" t="s">
        <v>287</v>
      </c>
      <c r="G1603" s="3" t="s">
        <v>287</v>
      </c>
    </row>
    <row r="1604" spans="1:7" x14ac:dyDescent="0.35">
      <c r="A1604" s="3" t="s">
        <v>2503</v>
      </c>
      <c r="B1604" s="3" t="s">
        <v>5</v>
      </c>
      <c r="C1604" s="3" t="s">
        <v>39</v>
      </c>
      <c r="D1604" s="3" t="s">
        <v>2741</v>
      </c>
      <c r="E1604" s="46">
        <v>240</v>
      </c>
      <c r="F1604" s="3" t="s">
        <v>287</v>
      </c>
      <c r="G1604" s="3" t="s">
        <v>287</v>
      </c>
    </row>
    <row r="1605" spans="1:7" x14ac:dyDescent="0.35">
      <c r="A1605" s="3" t="s">
        <v>2503</v>
      </c>
      <c r="B1605" s="3" t="s">
        <v>1</v>
      </c>
      <c r="C1605" s="3" t="s">
        <v>4</v>
      </c>
      <c r="D1605" s="3" t="s">
        <v>2588</v>
      </c>
      <c r="E1605" s="46">
        <v>86</v>
      </c>
      <c r="F1605" s="3" t="s">
        <v>266</v>
      </c>
      <c r="G1605" s="3" t="s">
        <v>287</v>
      </c>
    </row>
    <row r="1606" spans="1:7" x14ac:dyDescent="0.35">
      <c r="A1606" s="3" t="s">
        <v>2509</v>
      </c>
      <c r="B1606" s="3" t="s">
        <v>18</v>
      </c>
      <c r="C1606" s="3" t="s">
        <v>6</v>
      </c>
      <c r="D1606" s="3" t="s">
        <v>2587</v>
      </c>
      <c r="E1606" s="47">
        <v>9.3080807814283908</v>
      </c>
      <c r="F1606" s="3" t="s">
        <v>287</v>
      </c>
      <c r="G1606" s="3" t="s">
        <v>287</v>
      </c>
    </row>
    <row r="1607" spans="1:7" x14ac:dyDescent="0.35">
      <c r="A1607" s="3" t="s">
        <v>2509</v>
      </c>
      <c r="B1607" s="3" t="s">
        <v>24</v>
      </c>
      <c r="C1607" s="3" t="s">
        <v>6</v>
      </c>
      <c r="D1607" s="3" t="s">
        <v>2741</v>
      </c>
      <c r="E1607" s="47">
        <v>1.27576760116707</v>
      </c>
      <c r="F1607" s="3" t="s">
        <v>287</v>
      </c>
      <c r="G1607" s="3" t="s">
        <v>287</v>
      </c>
    </row>
    <row r="1608" spans="1:7" x14ac:dyDescent="0.35">
      <c r="A1608" s="3" t="s">
        <v>2509</v>
      </c>
      <c r="B1608" s="3" t="s">
        <v>9</v>
      </c>
      <c r="C1608" s="3" t="s">
        <v>6</v>
      </c>
      <c r="D1608" s="3" t="s">
        <v>2588</v>
      </c>
      <c r="E1608" s="47">
        <v>68.537851883800599</v>
      </c>
      <c r="F1608" s="3" t="s">
        <v>287</v>
      </c>
      <c r="G1608" s="3" t="s">
        <v>287</v>
      </c>
    </row>
    <row r="1609" spans="1:7" x14ac:dyDescent="0.35">
      <c r="A1609" s="3" t="s">
        <v>2509</v>
      </c>
      <c r="B1609" s="3" t="s">
        <v>10</v>
      </c>
      <c r="C1609" s="3" t="s">
        <v>17</v>
      </c>
      <c r="D1609" s="3" t="s">
        <v>2588</v>
      </c>
      <c r="E1609" s="47">
        <v>3.61634910567043E-2</v>
      </c>
      <c r="F1609" s="3" t="s">
        <v>287</v>
      </c>
      <c r="G1609" s="3" t="s">
        <v>266</v>
      </c>
    </row>
    <row r="1610" spans="1:7" x14ac:dyDescent="0.35">
      <c r="A1610" s="3" t="s">
        <v>2509</v>
      </c>
      <c r="B1610" s="3" t="s">
        <v>229</v>
      </c>
      <c r="C1610" s="3" t="s">
        <v>6</v>
      </c>
      <c r="D1610" s="3" t="s">
        <v>2588</v>
      </c>
      <c r="E1610" s="47">
        <v>3.0136242547253601E-2</v>
      </c>
      <c r="F1610" s="3" t="s">
        <v>287</v>
      </c>
      <c r="G1610" s="3" t="s">
        <v>287</v>
      </c>
    </row>
    <row r="1611" spans="1:7" x14ac:dyDescent="0.35">
      <c r="A1611" s="3" t="s">
        <v>2511</v>
      </c>
      <c r="B1611" s="3" t="s">
        <v>230</v>
      </c>
      <c r="C1611" s="3" t="s">
        <v>2719</v>
      </c>
      <c r="D1611" s="3" t="s">
        <v>2587</v>
      </c>
      <c r="E1611" s="46">
        <v>1.03</v>
      </c>
      <c r="F1611" s="3" t="s">
        <v>287</v>
      </c>
      <c r="G1611" s="3" t="s">
        <v>287</v>
      </c>
    </row>
    <row r="1612" spans="1:7" x14ac:dyDescent="0.35">
      <c r="A1612" s="3" t="s">
        <v>2511</v>
      </c>
      <c r="B1612" s="3" t="s">
        <v>231</v>
      </c>
      <c r="C1612" s="3" t="s">
        <v>2719</v>
      </c>
      <c r="D1612" s="3" t="s">
        <v>2741</v>
      </c>
      <c r="E1612" s="46">
        <v>0.08</v>
      </c>
      <c r="F1612" s="3" t="s">
        <v>287</v>
      </c>
      <c r="G1612" s="3" t="s">
        <v>287</v>
      </c>
    </row>
    <row r="1613" spans="1:7" x14ac:dyDescent="0.35">
      <c r="A1613" s="3" t="s">
        <v>2511</v>
      </c>
      <c r="B1613" s="3" t="s">
        <v>232</v>
      </c>
      <c r="C1613" s="3" t="s">
        <v>2719</v>
      </c>
      <c r="D1613" s="3" t="s">
        <v>2741</v>
      </c>
      <c r="E1613" s="46">
        <v>0.05</v>
      </c>
      <c r="F1613" s="3" t="s">
        <v>287</v>
      </c>
      <c r="G1613" s="3" t="s">
        <v>287</v>
      </c>
    </row>
    <row r="1614" spans="1:7" x14ac:dyDescent="0.35">
      <c r="A1614" s="3" t="s">
        <v>2523</v>
      </c>
      <c r="B1614" s="3" t="s">
        <v>31</v>
      </c>
      <c r="C1614" s="3" t="s">
        <v>4</v>
      </c>
      <c r="D1614" s="3" t="s">
        <v>2587</v>
      </c>
      <c r="E1614" s="46">
        <v>0.4</v>
      </c>
      <c r="F1614" s="3" t="s">
        <v>287</v>
      </c>
      <c r="G1614" s="3" t="s">
        <v>287</v>
      </c>
    </row>
    <row r="1615" spans="1:7" x14ac:dyDescent="0.35">
      <c r="A1615" s="3" t="s">
        <v>2523</v>
      </c>
      <c r="B1615" s="3" t="s">
        <v>11</v>
      </c>
      <c r="C1615" s="3" t="s">
        <v>6</v>
      </c>
      <c r="D1615" s="3" t="s">
        <v>2741</v>
      </c>
      <c r="E1615" s="46">
        <v>0.3</v>
      </c>
      <c r="F1615" s="3" t="s">
        <v>287</v>
      </c>
      <c r="G1615" s="3" t="s">
        <v>287</v>
      </c>
    </row>
    <row r="1616" spans="1:7" x14ac:dyDescent="0.35">
      <c r="A1616" s="3" t="s">
        <v>2524</v>
      </c>
      <c r="B1616" s="3" t="s">
        <v>24</v>
      </c>
      <c r="C1616" s="3" t="s">
        <v>8</v>
      </c>
      <c r="D1616" s="3" t="s">
        <v>2741</v>
      </c>
      <c r="E1616" s="46">
        <v>3530</v>
      </c>
      <c r="F1616" s="3" t="s">
        <v>287</v>
      </c>
      <c r="G1616" s="3" t="s">
        <v>287</v>
      </c>
    </row>
    <row r="1617" spans="1:7" x14ac:dyDescent="0.35">
      <c r="A1617" s="3" t="s">
        <v>2524</v>
      </c>
      <c r="B1617" s="3" t="s">
        <v>5</v>
      </c>
      <c r="C1617" s="3" t="s">
        <v>8</v>
      </c>
      <c r="D1617" s="3" t="s">
        <v>2741</v>
      </c>
      <c r="E1617" s="46">
        <v>410</v>
      </c>
      <c r="F1617" s="3" t="s">
        <v>287</v>
      </c>
      <c r="G1617" s="3" t="s">
        <v>287</v>
      </c>
    </row>
    <row r="1618" spans="1:7" x14ac:dyDescent="0.35">
      <c r="A1618" s="3" t="s">
        <v>2533</v>
      </c>
      <c r="B1618" s="3" t="s">
        <v>234</v>
      </c>
      <c r="C1618" s="3" t="s">
        <v>2719</v>
      </c>
      <c r="D1618" s="3" t="s">
        <v>2741</v>
      </c>
      <c r="E1618" s="46">
        <v>36</v>
      </c>
      <c r="F1618" s="3" t="s">
        <v>287</v>
      </c>
      <c r="G1618" s="3" t="s">
        <v>287</v>
      </c>
    </row>
    <row r="1619" spans="1:7" x14ac:dyDescent="0.35">
      <c r="A1619" s="3" t="s">
        <v>2533</v>
      </c>
      <c r="B1619" s="3" t="s">
        <v>233</v>
      </c>
      <c r="C1619" s="3" t="s">
        <v>2719</v>
      </c>
      <c r="D1619" s="3" t="s">
        <v>2588</v>
      </c>
      <c r="E1619" s="46">
        <v>349</v>
      </c>
      <c r="F1619" s="3" t="s">
        <v>287</v>
      </c>
      <c r="G1619" s="3" t="s">
        <v>287</v>
      </c>
    </row>
    <row r="1620" spans="1:7" x14ac:dyDescent="0.35">
      <c r="A1620" s="3" t="s">
        <v>2533</v>
      </c>
      <c r="B1620" s="3" t="s">
        <v>235</v>
      </c>
      <c r="C1620" s="3" t="s">
        <v>2719</v>
      </c>
      <c r="D1620" s="3" t="s">
        <v>2588</v>
      </c>
      <c r="E1620" s="46">
        <v>15</v>
      </c>
      <c r="F1620" s="3" t="s">
        <v>287</v>
      </c>
      <c r="G1620" s="3" t="s">
        <v>266</v>
      </c>
    </row>
    <row r="1621" spans="1:7" x14ac:dyDescent="0.35">
      <c r="A1621" s="3" t="s">
        <v>2533</v>
      </c>
      <c r="B1621" s="3" t="s">
        <v>1</v>
      </c>
      <c r="C1621" s="3" t="s">
        <v>2719</v>
      </c>
      <c r="D1621" s="3" t="s">
        <v>2588</v>
      </c>
      <c r="E1621" s="46">
        <v>9</v>
      </c>
      <c r="F1621" s="3" t="s">
        <v>266</v>
      </c>
      <c r="G1621" s="3" t="s">
        <v>287</v>
      </c>
    </row>
    <row r="1622" spans="1:7" x14ac:dyDescent="0.35">
      <c r="A1622" s="3" t="s">
        <v>2534</v>
      </c>
      <c r="B1622" s="3" t="s">
        <v>5</v>
      </c>
      <c r="C1622" s="3" t="s">
        <v>6</v>
      </c>
      <c r="D1622" s="3" t="s">
        <v>2741</v>
      </c>
      <c r="E1622" s="46">
        <v>36</v>
      </c>
      <c r="F1622" s="3" t="s">
        <v>287</v>
      </c>
      <c r="G1622" s="3" t="s">
        <v>287</v>
      </c>
    </row>
    <row r="1623" spans="1:7" x14ac:dyDescent="0.35">
      <c r="A1623" s="3" t="s">
        <v>2534</v>
      </c>
      <c r="B1623" s="3" t="s">
        <v>9</v>
      </c>
      <c r="C1623" s="3" t="s">
        <v>4</v>
      </c>
      <c r="D1623" s="3" t="s">
        <v>2588</v>
      </c>
      <c r="E1623" s="46">
        <v>349</v>
      </c>
      <c r="F1623" s="3" t="s">
        <v>287</v>
      </c>
      <c r="G1623" s="3" t="s">
        <v>287</v>
      </c>
    </row>
    <row r="1624" spans="1:7" x14ac:dyDescent="0.35">
      <c r="A1624" s="3" t="s">
        <v>2534</v>
      </c>
      <c r="B1624" s="3" t="s">
        <v>10</v>
      </c>
      <c r="C1624" s="3" t="s">
        <v>4</v>
      </c>
      <c r="D1624" s="3" t="s">
        <v>2588</v>
      </c>
      <c r="E1624" s="46">
        <v>15</v>
      </c>
      <c r="F1624" s="3" t="s">
        <v>287</v>
      </c>
      <c r="G1624" s="3" t="s">
        <v>266</v>
      </c>
    </row>
    <row r="1625" spans="1:7" x14ac:dyDescent="0.35">
      <c r="A1625" s="3" t="s">
        <v>2534</v>
      </c>
      <c r="B1625" s="3" t="s">
        <v>13</v>
      </c>
      <c r="C1625" s="3" t="s">
        <v>4</v>
      </c>
      <c r="D1625" s="3" t="s">
        <v>2588</v>
      </c>
      <c r="E1625" s="46">
        <v>9</v>
      </c>
      <c r="F1625" s="3" t="s">
        <v>266</v>
      </c>
      <c r="G1625" s="3" t="s">
        <v>287</v>
      </c>
    </row>
    <row r="1626" spans="1:7" x14ac:dyDescent="0.35">
      <c r="A1626" s="3" t="s">
        <v>2535</v>
      </c>
      <c r="B1626" s="3" t="s">
        <v>5</v>
      </c>
      <c r="C1626" s="3" t="s">
        <v>6</v>
      </c>
      <c r="D1626" s="3" t="s">
        <v>2741</v>
      </c>
      <c r="E1626" s="46">
        <v>36</v>
      </c>
      <c r="F1626" s="3" t="s">
        <v>287</v>
      </c>
      <c r="G1626" s="3" t="s">
        <v>287</v>
      </c>
    </row>
    <row r="1627" spans="1:7" x14ac:dyDescent="0.35">
      <c r="A1627" s="3" t="s">
        <v>2535</v>
      </c>
      <c r="B1627" s="3" t="s">
        <v>9</v>
      </c>
      <c r="C1627" s="3" t="s">
        <v>4</v>
      </c>
      <c r="D1627" s="3" t="s">
        <v>2588</v>
      </c>
      <c r="E1627" s="46">
        <v>349</v>
      </c>
      <c r="F1627" s="3" t="s">
        <v>287</v>
      </c>
      <c r="G1627" s="3" t="s">
        <v>287</v>
      </c>
    </row>
    <row r="1628" spans="1:7" x14ac:dyDescent="0.35">
      <c r="A1628" s="3" t="s">
        <v>2535</v>
      </c>
      <c r="B1628" s="3" t="s">
        <v>10</v>
      </c>
      <c r="C1628" s="3" t="s">
        <v>4</v>
      </c>
      <c r="D1628" s="3" t="s">
        <v>2588</v>
      </c>
      <c r="E1628" s="46">
        <v>15</v>
      </c>
      <c r="F1628" s="3" t="s">
        <v>287</v>
      </c>
      <c r="G1628" s="3" t="s">
        <v>266</v>
      </c>
    </row>
    <row r="1629" spans="1:7" x14ac:dyDescent="0.35">
      <c r="A1629" s="3" t="s">
        <v>2535</v>
      </c>
      <c r="B1629" s="3" t="s">
        <v>13</v>
      </c>
      <c r="C1629" s="3" t="s">
        <v>4</v>
      </c>
      <c r="D1629" s="3" t="s">
        <v>2588</v>
      </c>
      <c r="E1629" s="46">
        <v>9</v>
      </c>
      <c r="F1629" s="3" t="s">
        <v>266</v>
      </c>
      <c r="G1629" s="3" t="s">
        <v>287</v>
      </c>
    </row>
    <row r="1630" spans="1:7" x14ac:dyDescent="0.35">
      <c r="A1630" s="3" t="s">
        <v>2536</v>
      </c>
      <c r="B1630" s="3" t="s">
        <v>236</v>
      </c>
      <c r="C1630" s="3" t="s">
        <v>2719</v>
      </c>
      <c r="D1630" s="3" t="s">
        <v>2587</v>
      </c>
      <c r="E1630" s="46">
        <v>208.86</v>
      </c>
      <c r="F1630" s="3" t="s">
        <v>287</v>
      </c>
      <c r="G1630" s="3" t="s">
        <v>287</v>
      </c>
    </row>
    <row r="1631" spans="1:7" x14ac:dyDescent="0.35">
      <c r="A1631" s="3" t="s">
        <v>2536</v>
      </c>
      <c r="B1631" s="3" t="s">
        <v>169</v>
      </c>
      <c r="C1631" s="3" t="s">
        <v>2719</v>
      </c>
      <c r="D1631" s="3" t="s">
        <v>2741</v>
      </c>
      <c r="E1631" s="46">
        <v>4.3099999999999996</v>
      </c>
      <c r="F1631" s="3" t="s">
        <v>287</v>
      </c>
      <c r="G1631" s="3" t="s">
        <v>287</v>
      </c>
    </row>
    <row r="1632" spans="1:7" x14ac:dyDescent="0.35">
      <c r="A1632" s="3" t="s">
        <v>2540</v>
      </c>
      <c r="B1632" s="3" t="s">
        <v>18</v>
      </c>
      <c r="C1632" s="3" t="s">
        <v>4</v>
      </c>
      <c r="D1632" s="3" t="s">
        <v>2587</v>
      </c>
      <c r="E1632" s="46">
        <v>190</v>
      </c>
      <c r="F1632" s="3" t="s">
        <v>287</v>
      </c>
      <c r="G1632" s="3" t="s">
        <v>287</v>
      </c>
    </row>
    <row r="1633" spans="1:7" x14ac:dyDescent="0.35">
      <c r="A1633" s="3" t="s">
        <v>2540</v>
      </c>
      <c r="B1633" s="3" t="s">
        <v>5</v>
      </c>
      <c r="C1633" s="3" t="s">
        <v>6</v>
      </c>
      <c r="D1633" s="3" t="s">
        <v>2741</v>
      </c>
      <c r="E1633" s="46">
        <v>4.9000000000000004</v>
      </c>
      <c r="F1633" s="3" t="s">
        <v>287</v>
      </c>
      <c r="G1633" s="3" t="s">
        <v>287</v>
      </c>
    </row>
    <row r="1634" spans="1:7" x14ac:dyDescent="0.35">
      <c r="A1634" s="3" t="s">
        <v>2540</v>
      </c>
      <c r="B1634" s="3" t="s">
        <v>9</v>
      </c>
      <c r="C1634" s="3" t="s">
        <v>4</v>
      </c>
      <c r="D1634" s="3" t="s">
        <v>2588</v>
      </c>
      <c r="E1634" s="46">
        <v>2000</v>
      </c>
      <c r="F1634" s="3" t="s">
        <v>287</v>
      </c>
      <c r="G1634" s="3" t="s">
        <v>287</v>
      </c>
    </row>
    <row r="1635" spans="1:7" x14ac:dyDescent="0.35">
      <c r="A1635" s="3" t="s">
        <v>2540</v>
      </c>
      <c r="B1635" s="3" t="s">
        <v>16</v>
      </c>
      <c r="C1635" s="3" t="s">
        <v>4</v>
      </c>
      <c r="D1635" s="3" t="s">
        <v>2588</v>
      </c>
      <c r="E1635" s="46">
        <v>50</v>
      </c>
      <c r="F1635" s="3" t="s">
        <v>287</v>
      </c>
      <c r="G1635" s="3" t="s">
        <v>266</v>
      </c>
    </row>
    <row r="1636" spans="1:7" x14ac:dyDescent="0.35">
      <c r="A1636" s="3" t="s">
        <v>2540</v>
      </c>
      <c r="B1636" s="3" t="s">
        <v>1</v>
      </c>
      <c r="C1636" s="3" t="s">
        <v>4</v>
      </c>
      <c r="D1636" s="3" t="s">
        <v>2588</v>
      </c>
      <c r="E1636" s="46">
        <v>40</v>
      </c>
      <c r="F1636" s="3" t="s">
        <v>266</v>
      </c>
      <c r="G1636" s="3" t="s">
        <v>287</v>
      </c>
    </row>
    <row r="1637" spans="1:7" x14ac:dyDescent="0.35">
      <c r="A1637" s="3" t="s">
        <v>2541</v>
      </c>
      <c r="B1637" s="3" t="s">
        <v>18</v>
      </c>
      <c r="C1637" s="3" t="s">
        <v>4</v>
      </c>
      <c r="D1637" s="3" t="s">
        <v>2587</v>
      </c>
      <c r="E1637" s="46">
        <v>260</v>
      </c>
      <c r="F1637" s="3" t="s">
        <v>287</v>
      </c>
      <c r="G1637" s="3" t="s">
        <v>287</v>
      </c>
    </row>
    <row r="1638" spans="1:7" x14ac:dyDescent="0.35">
      <c r="A1638" s="3" t="s">
        <v>2541</v>
      </c>
      <c r="B1638" s="3" t="s">
        <v>5</v>
      </c>
      <c r="C1638" s="3" t="s">
        <v>6</v>
      </c>
      <c r="D1638" s="3" t="s">
        <v>2741</v>
      </c>
      <c r="E1638" s="46">
        <v>4.9000000000000004</v>
      </c>
      <c r="F1638" s="3" t="s">
        <v>287</v>
      </c>
      <c r="G1638" s="3" t="s">
        <v>287</v>
      </c>
    </row>
    <row r="1639" spans="1:7" x14ac:dyDescent="0.35">
      <c r="A1639" s="3" t="s">
        <v>2541</v>
      </c>
      <c r="B1639" s="3" t="s">
        <v>9</v>
      </c>
      <c r="C1639" s="3" t="s">
        <v>4</v>
      </c>
      <c r="D1639" s="3" t="s">
        <v>2588</v>
      </c>
      <c r="E1639" s="46">
        <v>2000</v>
      </c>
      <c r="F1639" s="3" t="s">
        <v>287</v>
      </c>
      <c r="G1639" s="3" t="s">
        <v>287</v>
      </c>
    </row>
    <row r="1640" spans="1:7" x14ac:dyDescent="0.35">
      <c r="A1640" s="3" t="s">
        <v>2541</v>
      </c>
      <c r="B1640" s="3" t="s">
        <v>16</v>
      </c>
      <c r="C1640" s="3" t="s">
        <v>4</v>
      </c>
      <c r="D1640" s="3" t="s">
        <v>2588</v>
      </c>
      <c r="E1640" s="46">
        <v>66</v>
      </c>
      <c r="F1640" s="3" t="s">
        <v>287</v>
      </c>
      <c r="G1640" s="3" t="s">
        <v>266</v>
      </c>
    </row>
    <row r="1641" spans="1:7" x14ac:dyDescent="0.35">
      <c r="A1641" s="3" t="s">
        <v>2541</v>
      </c>
      <c r="B1641" s="3" t="s">
        <v>1</v>
      </c>
      <c r="C1641" s="3" t="s">
        <v>4</v>
      </c>
      <c r="D1641" s="3" t="s">
        <v>2588</v>
      </c>
      <c r="E1641" s="46">
        <v>49</v>
      </c>
      <c r="F1641" s="3" t="s">
        <v>266</v>
      </c>
      <c r="G1641" s="3" t="s">
        <v>287</v>
      </c>
    </row>
    <row r="1642" spans="1:7" x14ac:dyDescent="0.35">
      <c r="A1642" s="3" t="s">
        <v>2542</v>
      </c>
      <c r="B1642" s="3" t="s">
        <v>239</v>
      </c>
      <c r="C1642" s="3" t="s">
        <v>2719</v>
      </c>
      <c r="D1642" s="3" t="s">
        <v>2587</v>
      </c>
      <c r="E1642" s="46">
        <v>70</v>
      </c>
      <c r="F1642" s="3" t="s">
        <v>287</v>
      </c>
      <c r="G1642" s="3" t="s">
        <v>287</v>
      </c>
    </row>
    <row r="1643" spans="1:7" x14ac:dyDescent="0.35">
      <c r="A1643" s="3" t="s">
        <v>2542</v>
      </c>
      <c r="B1643" s="3" t="s">
        <v>240</v>
      </c>
      <c r="C1643" s="3" t="s">
        <v>2719</v>
      </c>
      <c r="D1643" s="3" t="s">
        <v>2741</v>
      </c>
      <c r="E1643" s="46">
        <v>19</v>
      </c>
      <c r="F1643" s="3" t="s">
        <v>287</v>
      </c>
      <c r="G1643" s="3" t="s">
        <v>287</v>
      </c>
    </row>
    <row r="1644" spans="1:7" x14ac:dyDescent="0.35">
      <c r="A1644" s="3" t="s">
        <v>2542</v>
      </c>
      <c r="B1644" s="3" t="s">
        <v>237</v>
      </c>
      <c r="C1644" s="3" t="s">
        <v>2719</v>
      </c>
      <c r="D1644" s="3" t="s">
        <v>2588</v>
      </c>
      <c r="E1644" s="46">
        <v>250</v>
      </c>
      <c r="F1644" s="3" t="s">
        <v>287</v>
      </c>
      <c r="G1644" s="3" t="s">
        <v>287</v>
      </c>
    </row>
    <row r="1645" spans="1:7" x14ac:dyDescent="0.35">
      <c r="A1645" s="3" t="s">
        <v>2542</v>
      </c>
      <c r="B1645" s="3" t="s">
        <v>238</v>
      </c>
      <c r="C1645" s="3" t="s">
        <v>2719</v>
      </c>
      <c r="D1645" s="3" t="s">
        <v>2588</v>
      </c>
      <c r="E1645" s="46">
        <v>150</v>
      </c>
      <c r="F1645" s="3" t="s">
        <v>287</v>
      </c>
      <c r="G1645" s="3" t="s">
        <v>287</v>
      </c>
    </row>
    <row r="1646" spans="1:7" x14ac:dyDescent="0.35">
      <c r="A1646" s="3" t="s">
        <v>2542</v>
      </c>
      <c r="B1646" s="3" t="s">
        <v>1</v>
      </c>
      <c r="C1646" s="3" t="s">
        <v>2719</v>
      </c>
      <c r="D1646" s="3" t="s">
        <v>2588</v>
      </c>
      <c r="E1646" s="46">
        <v>2</v>
      </c>
      <c r="F1646" s="3" t="s">
        <v>266</v>
      </c>
      <c r="G1646" s="3" t="s">
        <v>287</v>
      </c>
    </row>
    <row r="1647" spans="1:7" x14ac:dyDescent="0.35">
      <c r="A1647" s="3" t="s">
        <v>2543</v>
      </c>
      <c r="B1647" s="3" t="s">
        <v>243</v>
      </c>
      <c r="C1647" s="3" t="s">
        <v>2719</v>
      </c>
      <c r="D1647" s="3" t="s">
        <v>2587</v>
      </c>
      <c r="E1647" s="46">
        <v>72</v>
      </c>
      <c r="F1647" s="3" t="s">
        <v>287</v>
      </c>
      <c r="G1647" s="3" t="s">
        <v>287</v>
      </c>
    </row>
    <row r="1648" spans="1:7" x14ac:dyDescent="0.35">
      <c r="A1648" s="3" t="s">
        <v>2543</v>
      </c>
      <c r="B1648" s="3" t="s">
        <v>240</v>
      </c>
      <c r="C1648" s="3" t="s">
        <v>2719</v>
      </c>
      <c r="D1648" s="3" t="s">
        <v>2741</v>
      </c>
      <c r="E1648" s="46">
        <v>19</v>
      </c>
      <c r="F1648" s="3" t="s">
        <v>287</v>
      </c>
      <c r="G1648" s="3" t="s">
        <v>287</v>
      </c>
    </row>
    <row r="1649" spans="1:7" x14ac:dyDescent="0.35">
      <c r="A1649" s="3" t="s">
        <v>2543</v>
      </c>
      <c r="B1649" s="3" t="s">
        <v>241</v>
      </c>
      <c r="C1649" s="3" t="s">
        <v>2719</v>
      </c>
      <c r="D1649" s="3" t="s">
        <v>2588</v>
      </c>
      <c r="E1649" s="46">
        <v>250</v>
      </c>
      <c r="F1649" s="3" t="s">
        <v>287</v>
      </c>
      <c r="G1649" s="3" t="s">
        <v>287</v>
      </c>
    </row>
    <row r="1650" spans="1:7" x14ac:dyDescent="0.35">
      <c r="A1650" s="3" t="s">
        <v>2543</v>
      </c>
      <c r="B1650" s="3" t="s">
        <v>242</v>
      </c>
      <c r="C1650" s="3" t="s">
        <v>2719</v>
      </c>
      <c r="D1650" s="3" t="s">
        <v>2588</v>
      </c>
      <c r="E1650" s="46">
        <v>230</v>
      </c>
      <c r="F1650" s="3" t="s">
        <v>287</v>
      </c>
      <c r="G1650" s="3" t="s">
        <v>287</v>
      </c>
    </row>
    <row r="1651" spans="1:7" x14ac:dyDescent="0.35">
      <c r="A1651" s="3" t="s">
        <v>2543</v>
      </c>
      <c r="B1651" s="3" t="s">
        <v>244</v>
      </c>
      <c r="C1651" s="3" t="s">
        <v>2719</v>
      </c>
      <c r="D1651" s="3" t="s">
        <v>2588</v>
      </c>
      <c r="E1651" s="46">
        <v>2</v>
      </c>
      <c r="F1651" s="3" t="s">
        <v>266</v>
      </c>
      <c r="G1651" s="3" t="s">
        <v>287</v>
      </c>
    </row>
    <row r="1652" spans="1:7" x14ac:dyDescent="0.35">
      <c r="A1652" s="3" t="s">
        <v>2544</v>
      </c>
      <c r="B1652" s="3" t="s">
        <v>18</v>
      </c>
      <c r="C1652" s="3" t="s">
        <v>4</v>
      </c>
      <c r="D1652" s="3" t="s">
        <v>2587</v>
      </c>
      <c r="E1652" s="46">
        <v>160</v>
      </c>
      <c r="F1652" s="3" t="s">
        <v>287</v>
      </c>
      <c r="G1652" s="3" t="s">
        <v>287</v>
      </c>
    </row>
    <row r="1653" spans="1:7" x14ac:dyDescent="0.35">
      <c r="A1653" s="3" t="s">
        <v>2544</v>
      </c>
      <c r="B1653" s="3" t="s">
        <v>5</v>
      </c>
      <c r="C1653" s="3" t="s">
        <v>6</v>
      </c>
      <c r="D1653" s="3" t="s">
        <v>2741</v>
      </c>
      <c r="E1653" s="46">
        <v>28</v>
      </c>
      <c r="F1653" s="3" t="s">
        <v>287</v>
      </c>
      <c r="G1653" s="3" t="s">
        <v>287</v>
      </c>
    </row>
    <row r="1654" spans="1:7" x14ac:dyDescent="0.35">
      <c r="A1654" s="3" t="s">
        <v>2544</v>
      </c>
      <c r="B1654" s="3" t="s">
        <v>9</v>
      </c>
      <c r="C1654" s="3" t="s">
        <v>4</v>
      </c>
      <c r="D1654" s="3" t="s">
        <v>2588</v>
      </c>
      <c r="E1654" s="46">
        <v>1100</v>
      </c>
      <c r="F1654" s="3" t="s">
        <v>287</v>
      </c>
      <c r="G1654" s="3" t="s">
        <v>287</v>
      </c>
    </row>
    <row r="1655" spans="1:7" x14ac:dyDescent="0.35">
      <c r="A1655" s="3" t="s">
        <v>2544</v>
      </c>
      <c r="B1655" s="3" t="s">
        <v>16</v>
      </c>
      <c r="C1655" s="3" t="s">
        <v>4</v>
      </c>
      <c r="D1655" s="3" t="s">
        <v>2588</v>
      </c>
      <c r="E1655" s="46">
        <v>46</v>
      </c>
      <c r="F1655" s="3" t="s">
        <v>287</v>
      </c>
      <c r="G1655" s="3" t="s">
        <v>266</v>
      </c>
    </row>
    <row r="1656" spans="1:7" x14ac:dyDescent="0.35">
      <c r="A1656" s="3" t="s">
        <v>2544</v>
      </c>
      <c r="B1656" s="3" t="s">
        <v>1</v>
      </c>
      <c r="C1656" s="3" t="s">
        <v>4</v>
      </c>
      <c r="D1656" s="3" t="s">
        <v>2588</v>
      </c>
      <c r="E1656" s="46">
        <v>19</v>
      </c>
      <c r="F1656" s="3" t="s">
        <v>266</v>
      </c>
      <c r="G1656" s="3" t="s">
        <v>287</v>
      </c>
    </row>
    <row r="1657" spans="1:7" x14ac:dyDescent="0.35">
      <c r="A1657" s="3" t="s">
        <v>2545</v>
      </c>
      <c r="B1657" s="3" t="s">
        <v>18</v>
      </c>
      <c r="C1657" s="3" t="s">
        <v>4</v>
      </c>
      <c r="D1657" s="3" t="s">
        <v>2587</v>
      </c>
      <c r="E1657" s="46">
        <v>160</v>
      </c>
      <c r="F1657" s="3" t="s">
        <v>287</v>
      </c>
      <c r="G1657" s="3" t="s">
        <v>287</v>
      </c>
    </row>
    <row r="1658" spans="1:7" x14ac:dyDescent="0.35">
      <c r="A1658" s="3" t="s">
        <v>2545</v>
      </c>
      <c r="B1658" s="3" t="s">
        <v>5</v>
      </c>
      <c r="C1658" s="3" t="s">
        <v>6</v>
      </c>
      <c r="D1658" s="3" t="s">
        <v>2741</v>
      </c>
      <c r="E1658" s="46">
        <v>28</v>
      </c>
      <c r="F1658" s="3" t="s">
        <v>287</v>
      </c>
      <c r="G1658" s="3" t="s">
        <v>287</v>
      </c>
    </row>
    <row r="1659" spans="1:7" x14ac:dyDescent="0.35">
      <c r="A1659" s="3" t="s">
        <v>2545</v>
      </c>
      <c r="B1659" s="3" t="s">
        <v>9</v>
      </c>
      <c r="C1659" s="3" t="s">
        <v>4</v>
      </c>
      <c r="D1659" s="3" t="s">
        <v>2588</v>
      </c>
      <c r="E1659" s="46">
        <v>1100</v>
      </c>
      <c r="F1659" s="3" t="s">
        <v>287</v>
      </c>
      <c r="G1659" s="3" t="s">
        <v>287</v>
      </c>
    </row>
    <row r="1660" spans="1:7" x14ac:dyDescent="0.35">
      <c r="A1660" s="3" t="s">
        <v>2545</v>
      </c>
      <c r="B1660" s="3" t="s">
        <v>16</v>
      </c>
      <c r="C1660" s="3" t="s">
        <v>4</v>
      </c>
      <c r="D1660" s="3" t="s">
        <v>2588</v>
      </c>
      <c r="E1660" s="46">
        <v>46</v>
      </c>
      <c r="F1660" s="3" t="s">
        <v>287</v>
      </c>
      <c r="G1660" s="3" t="s">
        <v>266</v>
      </c>
    </row>
    <row r="1661" spans="1:7" x14ac:dyDescent="0.35">
      <c r="A1661" s="3" t="s">
        <v>2545</v>
      </c>
      <c r="B1661" s="3" t="s">
        <v>1</v>
      </c>
      <c r="C1661" s="3" t="s">
        <v>4</v>
      </c>
      <c r="D1661" s="3" t="s">
        <v>2588</v>
      </c>
      <c r="E1661" s="46">
        <v>19</v>
      </c>
      <c r="F1661" s="3" t="s">
        <v>266</v>
      </c>
      <c r="G1661" s="3" t="s">
        <v>287</v>
      </c>
    </row>
    <row r="1662" spans="1:7" x14ac:dyDescent="0.35">
      <c r="A1662" s="3" t="s">
        <v>2546</v>
      </c>
      <c r="B1662" s="3" t="s">
        <v>18</v>
      </c>
      <c r="C1662" s="3" t="s">
        <v>4</v>
      </c>
      <c r="D1662" s="3" t="s">
        <v>2587</v>
      </c>
      <c r="E1662" s="46">
        <v>160</v>
      </c>
      <c r="F1662" s="3" t="s">
        <v>287</v>
      </c>
      <c r="G1662" s="3" t="s">
        <v>287</v>
      </c>
    </row>
    <row r="1663" spans="1:7" x14ac:dyDescent="0.35">
      <c r="A1663" s="3" t="s">
        <v>2546</v>
      </c>
      <c r="B1663" s="3" t="s">
        <v>5</v>
      </c>
      <c r="C1663" s="3" t="s">
        <v>6</v>
      </c>
      <c r="D1663" s="3" t="s">
        <v>2741</v>
      </c>
      <c r="E1663" s="46">
        <v>28</v>
      </c>
      <c r="F1663" s="3" t="s">
        <v>287</v>
      </c>
      <c r="G1663" s="3" t="s">
        <v>287</v>
      </c>
    </row>
    <row r="1664" spans="1:7" x14ac:dyDescent="0.35">
      <c r="A1664" s="3" t="s">
        <v>2546</v>
      </c>
      <c r="B1664" s="3" t="s">
        <v>9</v>
      </c>
      <c r="C1664" s="3" t="s">
        <v>4</v>
      </c>
      <c r="D1664" s="3" t="s">
        <v>2588</v>
      </c>
      <c r="E1664" s="46">
        <v>1100</v>
      </c>
      <c r="F1664" s="3" t="s">
        <v>287</v>
      </c>
      <c r="G1664" s="3" t="s">
        <v>287</v>
      </c>
    </row>
    <row r="1665" spans="1:7" x14ac:dyDescent="0.35">
      <c r="A1665" s="3" t="s">
        <v>2546</v>
      </c>
      <c r="B1665" s="3" t="s">
        <v>16</v>
      </c>
      <c r="C1665" s="3" t="s">
        <v>4</v>
      </c>
      <c r="D1665" s="3" t="s">
        <v>2588</v>
      </c>
      <c r="E1665" s="46">
        <v>46</v>
      </c>
      <c r="F1665" s="3" t="s">
        <v>287</v>
      </c>
      <c r="G1665" s="3" t="s">
        <v>266</v>
      </c>
    </row>
    <row r="1666" spans="1:7" x14ac:dyDescent="0.35">
      <c r="A1666" s="3" t="s">
        <v>2546</v>
      </c>
      <c r="B1666" s="3" t="s">
        <v>1</v>
      </c>
      <c r="C1666" s="3" t="s">
        <v>4</v>
      </c>
      <c r="D1666" s="3" t="s">
        <v>2588</v>
      </c>
      <c r="E1666" s="46">
        <v>19</v>
      </c>
      <c r="F1666" s="3" t="s">
        <v>266</v>
      </c>
      <c r="G1666" s="3" t="s">
        <v>287</v>
      </c>
    </row>
    <row r="1667" spans="1:7" x14ac:dyDescent="0.35">
      <c r="A1667" s="3" t="s">
        <v>2547</v>
      </c>
      <c r="B1667" s="3" t="s">
        <v>18</v>
      </c>
      <c r="C1667" s="3" t="s">
        <v>4</v>
      </c>
      <c r="D1667" s="3" t="s">
        <v>2587</v>
      </c>
      <c r="E1667" s="46">
        <v>210</v>
      </c>
      <c r="F1667" s="3" t="s">
        <v>287</v>
      </c>
      <c r="G1667" s="3" t="s">
        <v>287</v>
      </c>
    </row>
    <row r="1668" spans="1:7" x14ac:dyDescent="0.35">
      <c r="A1668" s="3" t="s">
        <v>2547</v>
      </c>
      <c r="B1668" s="3" t="s">
        <v>18</v>
      </c>
      <c r="C1668" s="3" t="s">
        <v>4</v>
      </c>
      <c r="D1668" s="3" t="s">
        <v>2587</v>
      </c>
      <c r="E1668" s="46">
        <v>28</v>
      </c>
      <c r="F1668" s="3" t="s">
        <v>287</v>
      </c>
      <c r="G1668" s="3" t="s">
        <v>287</v>
      </c>
    </row>
    <row r="1669" spans="1:7" x14ac:dyDescent="0.35">
      <c r="A1669" s="3" t="s">
        <v>2547</v>
      </c>
      <c r="B1669" s="3" t="s">
        <v>5</v>
      </c>
      <c r="C1669" s="3" t="s">
        <v>6</v>
      </c>
      <c r="D1669" s="3" t="s">
        <v>2741</v>
      </c>
      <c r="E1669" s="46">
        <v>23</v>
      </c>
      <c r="F1669" s="3" t="s">
        <v>287</v>
      </c>
      <c r="G1669" s="3" t="s">
        <v>287</v>
      </c>
    </row>
    <row r="1670" spans="1:7" x14ac:dyDescent="0.35">
      <c r="A1670" s="3" t="s">
        <v>2547</v>
      </c>
      <c r="B1670" s="3" t="s">
        <v>9</v>
      </c>
      <c r="C1670" s="3" t="s">
        <v>4</v>
      </c>
      <c r="D1670" s="3" t="s">
        <v>2588</v>
      </c>
      <c r="E1670" s="46">
        <v>1200</v>
      </c>
      <c r="F1670" s="3" t="s">
        <v>287</v>
      </c>
      <c r="G1670" s="3" t="s">
        <v>287</v>
      </c>
    </row>
    <row r="1671" spans="1:7" x14ac:dyDescent="0.35">
      <c r="A1671" s="3" t="s">
        <v>2547</v>
      </c>
      <c r="B1671" s="3" t="s">
        <v>16</v>
      </c>
      <c r="C1671" s="3" t="s">
        <v>4</v>
      </c>
      <c r="D1671" s="3" t="s">
        <v>2588</v>
      </c>
      <c r="E1671" s="46">
        <v>67</v>
      </c>
      <c r="F1671" s="3" t="s">
        <v>287</v>
      </c>
      <c r="G1671" s="3" t="s">
        <v>266</v>
      </c>
    </row>
    <row r="1672" spans="1:7" x14ac:dyDescent="0.35">
      <c r="A1672" s="3" t="s">
        <v>2548</v>
      </c>
      <c r="B1672" s="3" t="s">
        <v>18</v>
      </c>
      <c r="C1672" s="3" t="s">
        <v>4</v>
      </c>
      <c r="D1672" s="3" t="s">
        <v>2587</v>
      </c>
      <c r="E1672" s="46">
        <v>210</v>
      </c>
      <c r="F1672" s="3" t="s">
        <v>287</v>
      </c>
      <c r="G1672" s="3" t="s">
        <v>287</v>
      </c>
    </row>
    <row r="1673" spans="1:7" x14ac:dyDescent="0.35">
      <c r="A1673" s="3" t="s">
        <v>2548</v>
      </c>
      <c r="B1673" s="3" t="s">
        <v>17</v>
      </c>
      <c r="C1673" s="3" t="s">
        <v>4</v>
      </c>
      <c r="D1673" s="3" t="s">
        <v>2741</v>
      </c>
      <c r="E1673" s="46">
        <v>23</v>
      </c>
      <c r="F1673" s="3" t="s">
        <v>287</v>
      </c>
      <c r="G1673" s="3" t="s">
        <v>287</v>
      </c>
    </row>
    <row r="1674" spans="1:7" x14ac:dyDescent="0.35">
      <c r="A1674" s="3" t="s">
        <v>2548</v>
      </c>
      <c r="B1674" s="3" t="s">
        <v>9</v>
      </c>
      <c r="C1674" s="3" t="s">
        <v>4</v>
      </c>
      <c r="D1674" s="3" t="s">
        <v>2588</v>
      </c>
      <c r="E1674" s="46">
        <v>1200</v>
      </c>
      <c r="F1674" s="3" t="s">
        <v>287</v>
      </c>
      <c r="G1674" s="3" t="s">
        <v>287</v>
      </c>
    </row>
    <row r="1675" spans="1:7" x14ac:dyDescent="0.35">
      <c r="A1675" s="3" t="s">
        <v>2548</v>
      </c>
      <c r="B1675" s="3" t="s">
        <v>16</v>
      </c>
      <c r="C1675" s="3" t="s">
        <v>4</v>
      </c>
      <c r="D1675" s="3" t="s">
        <v>2588</v>
      </c>
      <c r="E1675" s="46">
        <v>67</v>
      </c>
      <c r="F1675" s="3" t="s">
        <v>287</v>
      </c>
      <c r="G1675" s="3" t="s">
        <v>266</v>
      </c>
    </row>
    <row r="1676" spans="1:7" x14ac:dyDescent="0.35">
      <c r="A1676" s="3" t="s">
        <v>2549</v>
      </c>
      <c r="B1676" s="3" t="s">
        <v>18</v>
      </c>
      <c r="C1676" s="3" t="s">
        <v>4</v>
      </c>
      <c r="D1676" s="3" t="s">
        <v>2587</v>
      </c>
      <c r="E1676" s="46">
        <v>180</v>
      </c>
      <c r="F1676" s="3" t="s">
        <v>287</v>
      </c>
      <c r="G1676" s="3" t="s">
        <v>287</v>
      </c>
    </row>
    <row r="1677" spans="1:7" x14ac:dyDescent="0.35">
      <c r="A1677" s="3" t="s">
        <v>2549</v>
      </c>
      <c r="B1677" s="3" t="s">
        <v>5</v>
      </c>
      <c r="C1677" s="3" t="s">
        <v>6</v>
      </c>
      <c r="D1677" s="3" t="s">
        <v>2741</v>
      </c>
      <c r="E1677" s="46">
        <v>25</v>
      </c>
      <c r="F1677" s="3" t="s">
        <v>287</v>
      </c>
      <c r="G1677" s="3" t="s">
        <v>287</v>
      </c>
    </row>
    <row r="1678" spans="1:7" x14ac:dyDescent="0.35">
      <c r="A1678" s="3" t="s">
        <v>2549</v>
      </c>
      <c r="B1678" s="3" t="s">
        <v>9</v>
      </c>
      <c r="C1678" s="3" t="s">
        <v>4</v>
      </c>
      <c r="D1678" s="3" t="s">
        <v>2588</v>
      </c>
      <c r="E1678" s="46">
        <v>910</v>
      </c>
      <c r="F1678" s="3" t="s">
        <v>287</v>
      </c>
      <c r="G1678" s="3" t="s">
        <v>287</v>
      </c>
    </row>
    <row r="1679" spans="1:7" x14ac:dyDescent="0.35">
      <c r="A1679" s="3" t="s">
        <v>2549</v>
      </c>
      <c r="B1679" s="3" t="s">
        <v>16</v>
      </c>
      <c r="C1679" s="3" t="s">
        <v>4</v>
      </c>
      <c r="D1679" s="3" t="s">
        <v>2588</v>
      </c>
      <c r="E1679" s="46">
        <v>47</v>
      </c>
      <c r="F1679" s="3" t="s">
        <v>287</v>
      </c>
      <c r="G1679" s="3" t="s">
        <v>266</v>
      </c>
    </row>
    <row r="1680" spans="1:7" x14ac:dyDescent="0.35">
      <c r="A1680" s="3" t="s">
        <v>2549</v>
      </c>
      <c r="B1680" s="3" t="s">
        <v>1</v>
      </c>
      <c r="C1680" s="3" t="s">
        <v>4</v>
      </c>
      <c r="D1680" s="3" t="s">
        <v>2588</v>
      </c>
      <c r="E1680" s="46">
        <v>21</v>
      </c>
      <c r="F1680" s="3" t="s">
        <v>266</v>
      </c>
      <c r="G1680" s="3" t="s">
        <v>287</v>
      </c>
    </row>
    <row r="1681" spans="1:7" x14ac:dyDescent="0.35">
      <c r="A1681" s="3" t="s">
        <v>2550</v>
      </c>
      <c r="B1681" s="3" t="s">
        <v>18</v>
      </c>
      <c r="C1681" s="3" t="s">
        <v>4</v>
      </c>
      <c r="D1681" s="3" t="s">
        <v>2587</v>
      </c>
      <c r="E1681" s="46">
        <v>130</v>
      </c>
      <c r="F1681" s="3" t="s">
        <v>287</v>
      </c>
      <c r="G1681" s="3" t="s">
        <v>287</v>
      </c>
    </row>
    <row r="1682" spans="1:7" x14ac:dyDescent="0.35">
      <c r="A1682" s="3" t="s">
        <v>2550</v>
      </c>
      <c r="B1682" s="3" t="s">
        <v>5</v>
      </c>
      <c r="C1682" s="3" t="s">
        <v>6</v>
      </c>
      <c r="D1682" s="3" t="s">
        <v>2741</v>
      </c>
      <c r="E1682" s="46">
        <v>14</v>
      </c>
      <c r="F1682" s="3" t="s">
        <v>287</v>
      </c>
      <c r="G1682" s="3" t="s">
        <v>287</v>
      </c>
    </row>
    <row r="1683" spans="1:7" x14ac:dyDescent="0.35">
      <c r="A1683" s="3" t="s">
        <v>2550</v>
      </c>
      <c r="B1683" s="3" t="s">
        <v>9</v>
      </c>
      <c r="C1683" s="3" t="s">
        <v>4</v>
      </c>
      <c r="D1683" s="3" t="s">
        <v>2588</v>
      </c>
      <c r="E1683" s="46">
        <v>2100</v>
      </c>
      <c r="F1683" s="3" t="s">
        <v>287</v>
      </c>
      <c r="G1683" s="3" t="s">
        <v>287</v>
      </c>
    </row>
    <row r="1684" spans="1:7" x14ac:dyDescent="0.35">
      <c r="A1684" s="3" t="s">
        <v>2550</v>
      </c>
      <c r="B1684" s="3" t="s">
        <v>16</v>
      </c>
      <c r="C1684" s="3" t="s">
        <v>4</v>
      </c>
      <c r="D1684" s="3" t="s">
        <v>2588</v>
      </c>
      <c r="E1684" s="46">
        <v>45</v>
      </c>
      <c r="F1684" s="3" t="s">
        <v>287</v>
      </c>
      <c r="G1684" s="3" t="s">
        <v>266</v>
      </c>
    </row>
    <row r="1685" spans="1:7" x14ac:dyDescent="0.35">
      <c r="A1685" s="3" t="s">
        <v>2550</v>
      </c>
      <c r="B1685" s="3" t="s">
        <v>1</v>
      </c>
      <c r="C1685" s="3" t="s">
        <v>4</v>
      </c>
      <c r="D1685" s="3" t="s">
        <v>2588</v>
      </c>
      <c r="E1685" s="46">
        <v>16</v>
      </c>
      <c r="F1685" s="3" t="s">
        <v>266</v>
      </c>
      <c r="G1685" s="3" t="s">
        <v>287</v>
      </c>
    </row>
    <row r="1686" spans="1:7" x14ac:dyDescent="0.35">
      <c r="A1686" s="3" t="s">
        <v>2551</v>
      </c>
      <c r="B1686" s="3" t="s">
        <v>18</v>
      </c>
      <c r="C1686" s="3" t="s">
        <v>4</v>
      </c>
      <c r="D1686" s="3" t="s">
        <v>2587</v>
      </c>
      <c r="E1686" s="46">
        <v>180</v>
      </c>
      <c r="F1686" s="3" t="s">
        <v>287</v>
      </c>
      <c r="G1686" s="3" t="s">
        <v>287</v>
      </c>
    </row>
    <row r="1687" spans="1:7" x14ac:dyDescent="0.35">
      <c r="A1687" s="3" t="s">
        <v>2551</v>
      </c>
      <c r="B1687" s="3" t="s">
        <v>5</v>
      </c>
      <c r="C1687" s="3" t="s">
        <v>6</v>
      </c>
      <c r="D1687" s="3" t="s">
        <v>2741</v>
      </c>
      <c r="E1687" s="46">
        <v>25</v>
      </c>
      <c r="F1687" s="3" t="s">
        <v>287</v>
      </c>
      <c r="G1687" s="3" t="s">
        <v>287</v>
      </c>
    </row>
    <row r="1688" spans="1:7" x14ac:dyDescent="0.35">
      <c r="A1688" s="3" t="s">
        <v>2551</v>
      </c>
      <c r="B1688" s="3" t="s">
        <v>9</v>
      </c>
      <c r="C1688" s="3" t="s">
        <v>4</v>
      </c>
      <c r="D1688" s="3" t="s">
        <v>2588</v>
      </c>
      <c r="E1688" s="46">
        <v>1000</v>
      </c>
      <c r="F1688" s="3" t="s">
        <v>287</v>
      </c>
      <c r="G1688" s="3" t="s">
        <v>287</v>
      </c>
    </row>
    <row r="1689" spans="1:7" x14ac:dyDescent="0.35">
      <c r="A1689" s="3" t="s">
        <v>2551</v>
      </c>
      <c r="B1689" s="3" t="s">
        <v>16</v>
      </c>
      <c r="C1689" s="3" t="s">
        <v>4</v>
      </c>
      <c r="D1689" s="3" t="s">
        <v>2588</v>
      </c>
      <c r="E1689" s="46">
        <v>47</v>
      </c>
      <c r="F1689" s="3" t="s">
        <v>287</v>
      </c>
      <c r="G1689" s="3" t="s">
        <v>266</v>
      </c>
    </row>
    <row r="1690" spans="1:7" x14ac:dyDescent="0.35">
      <c r="A1690" s="3" t="s">
        <v>2551</v>
      </c>
      <c r="B1690" s="3" t="s">
        <v>1</v>
      </c>
      <c r="C1690" s="3" t="s">
        <v>4</v>
      </c>
      <c r="D1690" s="3" t="s">
        <v>2588</v>
      </c>
      <c r="E1690" s="46">
        <v>21</v>
      </c>
      <c r="F1690" s="3" t="s">
        <v>266</v>
      </c>
      <c r="G1690" s="3" t="s">
        <v>287</v>
      </c>
    </row>
    <row r="1691" spans="1:7" x14ac:dyDescent="0.35">
      <c r="A1691" s="3" t="s">
        <v>2552</v>
      </c>
      <c r="B1691" s="3" t="s">
        <v>18</v>
      </c>
      <c r="C1691" s="3" t="s">
        <v>4</v>
      </c>
      <c r="D1691" s="3" t="s">
        <v>2587</v>
      </c>
      <c r="E1691" s="46">
        <v>130</v>
      </c>
      <c r="F1691" s="3" t="s">
        <v>287</v>
      </c>
      <c r="G1691" s="3" t="s">
        <v>287</v>
      </c>
    </row>
    <row r="1692" spans="1:7" x14ac:dyDescent="0.35">
      <c r="A1692" s="3" t="s">
        <v>2552</v>
      </c>
      <c r="B1692" s="3" t="s">
        <v>5</v>
      </c>
      <c r="C1692" s="3" t="s">
        <v>6</v>
      </c>
      <c r="D1692" s="3" t="s">
        <v>2741</v>
      </c>
      <c r="E1692" s="46">
        <v>14</v>
      </c>
      <c r="F1692" s="3" t="s">
        <v>287</v>
      </c>
      <c r="G1692" s="3" t="s">
        <v>287</v>
      </c>
    </row>
    <row r="1693" spans="1:7" x14ac:dyDescent="0.35">
      <c r="A1693" s="3" t="s">
        <v>2552</v>
      </c>
      <c r="B1693" s="3" t="s">
        <v>9</v>
      </c>
      <c r="C1693" s="3" t="s">
        <v>4</v>
      </c>
      <c r="D1693" s="3" t="s">
        <v>2588</v>
      </c>
      <c r="E1693" s="46">
        <v>2100</v>
      </c>
      <c r="F1693" s="3" t="s">
        <v>287</v>
      </c>
      <c r="G1693" s="3" t="s">
        <v>287</v>
      </c>
    </row>
    <row r="1694" spans="1:7" x14ac:dyDescent="0.35">
      <c r="A1694" s="3" t="s">
        <v>2552</v>
      </c>
      <c r="B1694" s="3" t="s">
        <v>16</v>
      </c>
      <c r="C1694" s="3" t="s">
        <v>4</v>
      </c>
      <c r="D1694" s="3" t="s">
        <v>2588</v>
      </c>
      <c r="E1694" s="46">
        <v>45</v>
      </c>
      <c r="F1694" s="3" t="s">
        <v>287</v>
      </c>
      <c r="G1694" s="3" t="s">
        <v>266</v>
      </c>
    </row>
    <row r="1695" spans="1:7" x14ac:dyDescent="0.35">
      <c r="A1695" s="3" t="s">
        <v>2552</v>
      </c>
      <c r="B1695" s="3" t="s">
        <v>1</v>
      </c>
      <c r="C1695" s="3" t="s">
        <v>4</v>
      </c>
      <c r="D1695" s="3" t="s">
        <v>2588</v>
      </c>
      <c r="E1695" s="46">
        <v>16</v>
      </c>
      <c r="F1695" s="3" t="s">
        <v>266</v>
      </c>
      <c r="G1695" s="3" t="s">
        <v>287</v>
      </c>
    </row>
    <row r="1696" spans="1:7" x14ac:dyDescent="0.35">
      <c r="A1696" s="3" t="s">
        <v>2553</v>
      </c>
      <c r="B1696" s="3" t="s">
        <v>18</v>
      </c>
      <c r="C1696" s="3" t="s">
        <v>4</v>
      </c>
      <c r="D1696" s="3" t="s">
        <v>2587</v>
      </c>
      <c r="E1696" s="46">
        <v>180</v>
      </c>
      <c r="F1696" s="3" t="s">
        <v>287</v>
      </c>
      <c r="G1696" s="3" t="s">
        <v>287</v>
      </c>
    </row>
    <row r="1697" spans="1:7" x14ac:dyDescent="0.35">
      <c r="A1697" s="3" t="s">
        <v>2553</v>
      </c>
      <c r="B1697" s="3" t="s">
        <v>5</v>
      </c>
      <c r="C1697" s="3" t="s">
        <v>6</v>
      </c>
      <c r="D1697" s="3" t="s">
        <v>2741</v>
      </c>
      <c r="E1697" s="46">
        <v>25</v>
      </c>
      <c r="F1697" s="3" t="s">
        <v>287</v>
      </c>
      <c r="G1697" s="3" t="s">
        <v>287</v>
      </c>
    </row>
    <row r="1698" spans="1:7" x14ac:dyDescent="0.35">
      <c r="A1698" s="3" t="s">
        <v>2553</v>
      </c>
      <c r="B1698" s="3" t="s">
        <v>9</v>
      </c>
      <c r="C1698" s="3" t="s">
        <v>4</v>
      </c>
      <c r="D1698" s="3" t="s">
        <v>2588</v>
      </c>
      <c r="E1698" s="46">
        <v>1000</v>
      </c>
      <c r="F1698" s="3" t="s">
        <v>287</v>
      </c>
      <c r="G1698" s="3" t="s">
        <v>287</v>
      </c>
    </row>
    <row r="1699" spans="1:7" x14ac:dyDescent="0.35">
      <c r="A1699" s="3" t="s">
        <v>2553</v>
      </c>
      <c r="B1699" s="3" t="s">
        <v>16</v>
      </c>
      <c r="C1699" s="3" t="s">
        <v>4</v>
      </c>
      <c r="D1699" s="3" t="s">
        <v>2588</v>
      </c>
      <c r="E1699" s="46">
        <v>47</v>
      </c>
      <c r="F1699" s="3" t="s">
        <v>287</v>
      </c>
      <c r="G1699" s="3" t="s">
        <v>266</v>
      </c>
    </row>
    <row r="1700" spans="1:7" x14ac:dyDescent="0.35">
      <c r="A1700" s="3" t="s">
        <v>2553</v>
      </c>
      <c r="B1700" s="3" t="s">
        <v>1</v>
      </c>
      <c r="C1700" s="3" t="s">
        <v>4</v>
      </c>
      <c r="D1700" s="3" t="s">
        <v>2588</v>
      </c>
      <c r="E1700" s="46">
        <v>21</v>
      </c>
      <c r="F1700" s="3" t="s">
        <v>266</v>
      </c>
      <c r="G1700" s="3" t="s">
        <v>287</v>
      </c>
    </row>
    <row r="1701" spans="1:7" x14ac:dyDescent="0.35">
      <c r="A1701" s="3" t="s">
        <v>2554</v>
      </c>
      <c r="B1701" s="3" t="s">
        <v>24</v>
      </c>
      <c r="C1701" s="3" t="s">
        <v>2719</v>
      </c>
      <c r="D1701" s="3" t="s">
        <v>2741</v>
      </c>
      <c r="E1701" s="46">
        <v>1.8</v>
      </c>
      <c r="F1701" s="3" t="s">
        <v>287</v>
      </c>
      <c r="G1701" s="3" t="s">
        <v>287</v>
      </c>
    </row>
    <row r="1702" spans="1:7" x14ac:dyDescent="0.35">
      <c r="A1702" s="3" t="s">
        <v>2554</v>
      </c>
      <c r="B1702" s="3" t="s">
        <v>245</v>
      </c>
      <c r="C1702" s="3" t="s">
        <v>2719</v>
      </c>
      <c r="D1702" s="3" t="s">
        <v>2588</v>
      </c>
      <c r="E1702" s="46">
        <v>75.400000000000006</v>
      </c>
      <c r="F1702" s="3" t="s">
        <v>287</v>
      </c>
      <c r="G1702" s="3" t="s">
        <v>266</v>
      </c>
    </row>
    <row r="1703" spans="1:7" x14ac:dyDescent="0.35">
      <c r="A1703" s="3" t="s">
        <v>2554</v>
      </c>
      <c r="B1703" s="3" t="s">
        <v>246</v>
      </c>
      <c r="C1703" s="3" t="s">
        <v>2719</v>
      </c>
      <c r="D1703" s="3" t="s">
        <v>2588</v>
      </c>
      <c r="E1703" s="46">
        <v>57.8</v>
      </c>
      <c r="F1703" s="3" t="s">
        <v>287</v>
      </c>
      <c r="G1703" s="3" t="s">
        <v>287</v>
      </c>
    </row>
    <row r="1704" spans="1:7" x14ac:dyDescent="0.35">
      <c r="A1704" s="3" t="s">
        <v>2554</v>
      </c>
      <c r="B1704" s="3" t="s">
        <v>247</v>
      </c>
      <c r="C1704" s="3" t="s">
        <v>2719</v>
      </c>
      <c r="D1704" s="3" t="s">
        <v>2588</v>
      </c>
      <c r="E1704" s="46">
        <v>4.3</v>
      </c>
      <c r="F1704" s="3" t="s">
        <v>287</v>
      </c>
      <c r="G1704" s="3" t="s">
        <v>266</v>
      </c>
    </row>
    <row r="1705" spans="1:7" x14ac:dyDescent="0.35">
      <c r="A1705" s="3" t="s">
        <v>2554</v>
      </c>
      <c r="B1705" s="3" t="s">
        <v>29</v>
      </c>
      <c r="C1705" s="3" t="s">
        <v>2719</v>
      </c>
      <c r="D1705" s="3" t="s">
        <v>2588</v>
      </c>
      <c r="E1705" s="46">
        <v>0.9</v>
      </c>
      <c r="F1705" s="3" t="s">
        <v>266</v>
      </c>
      <c r="G1705" s="3" t="s">
        <v>287</v>
      </c>
    </row>
    <row r="1706" spans="1:7" x14ac:dyDescent="0.35">
      <c r="A1706" s="3" t="s">
        <v>2555</v>
      </c>
      <c r="B1706" s="3" t="s">
        <v>18</v>
      </c>
      <c r="C1706" s="3" t="s">
        <v>4</v>
      </c>
      <c r="D1706" s="3" t="s">
        <v>2587</v>
      </c>
      <c r="E1706" s="46">
        <v>75.400000000000006</v>
      </c>
      <c r="F1706" s="3" t="s">
        <v>287</v>
      </c>
      <c r="G1706" s="3" t="s">
        <v>287</v>
      </c>
    </row>
    <row r="1707" spans="1:7" x14ac:dyDescent="0.35">
      <c r="A1707" s="3" t="s">
        <v>2555</v>
      </c>
      <c r="B1707" s="3" t="s">
        <v>24</v>
      </c>
      <c r="C1707" s="3" t="s">
        <v>6</v>
      </c>
      <c r="D1707" s="3" t="s">
        <v>2741</v>
      </c>
      <c r="E1707" s="46">
        <v>1.8</v>
      </c>
      <c r="F1707" s="3" t="s">
        <v>287</v>
      </c>
      <c r="G1707" s="3" t="s">
        <v>287</v>
      </c>
    </row>
    <row r="1708" spans="1:7" x14ac:dyDescent="0.35">
      <c r="A1708" s="3" t="s">
        <v>2555</v>
      </c>
      <c r="B1708" s="3" t="s">
        <v>9</v>
      </c>
      <c r="C1708" s="3" t="s">
        <v>4</v>
      </c>
      <c r="D1708" s="3" t="s">
        <v>2588</v>
      </c>
      <c r="E1708" s="46">
        <v>57.8</v>
      </c>
      <c r="F1708" s="3" t="s">
        <v>287</v>
      </c>
      <c r="G1708" s="3" t="s">
        <v>287</v>
      </c>
    </row>
    <row r="1709" spans="1:7" x14ac:dyDescent="0.35">
      <c r="A1709" s="3" t="s">
        <v>2555</v>
      </c>
      <c r="B1709" s="3" t="s">
        <v>14</v>
      </c>
      <c r="C1709" s="3" t="s">
        <v>4</v>
      </c>
      <c r="D1709" s="3" t="s">
        <v>2588</v>
      </c>
      <c r="E1709" s="46">
        <v>4.3</v>
      </c>
      <c r="F1709" s="3" t="s">
        <v>287</v>
      </c>
      <c r="G1709" s="3" t="s">
        <v>266</v>
      </c>
    </row>
    <row r="1710" spans="1:7" x14ac:dyDescent="0.35">
      <c r="A1710" s="3" t="s">
        <v>2555</v>
      </c>
      <c r="B1710" s="3" t="s">
        <v>13</v>
      </c>
      <c r="C1710" s="3" t="s">
        <v>4</v>
      </c>
      <c r="D1710" s="3" t="s">
        <v>2588</v>
      </c>
      <c r="E1710" s="46">
        <v>0.9</v>
      </c>
      <c r="F1710" s="3" t="s">
        <v>266</v>
      </c>
      <c r="G1710" s="3" t="s">
        <v>287</v>
      </c>
    </row>
    <row r="1711" spans="1:7" x14ac:dyDescent="0.35">
      <c r="A1711" s="3" t="s">
        <v>2558</v>
      </c>
      <c r="B1711" s="3" t="s">
        <v>5</v>
      </c>
      <c r="C1711" s="3" t="s">
        <v>6</v>
      </c>
      <c r="D1711" s="3" t="s">
        <v>2741</v>
      </c>
      <c r="E1711" s="46">
        <v>867</v>
      </c>
      <c r="F1711" s="3" t="s">
        <v>287</v>
      </c>
      <c r="G1711" s="3" t="s">
        <v>287</v>
      </c>
    </row>
    <row r="1712" spans="1:7" x14ac:dyDescent="0.35">
      <c r="A1712" s="3" t="s">
        <v>2558</v>
      </c>
      <c r="B1712" s="3" t="s">
        <v>96</v>
      </c>
      <c r="C1712" s="3" t="s">
        <v>8</v>
      </c>
      <c r="D1712" s="3" t="s">
        <v>2588</v>
      </c>
      <c r="E1712" s="46">
        <v>33932</v>
      </c>
      <c r="F1712" s="3" t="s">
        <v>287</v>
      </c>
      <c r="G1712" s="3" t="s">
        <v>287</v>
      </c>
    </row>
    <row r="1713" spans="1:7" x14ac:dyDescent="0.35">
      <c r="A1713" s="3" t="s">
        <v>2559</v>
      </c>
      <c r="B1713" s="3" t="s">
        <v>5</v>
      </c>
      <c r="C1713" s="3" t="s">
        <v>6</v>
      </c>
      <c r="D1713" s="3" t="s">
        <v>2741</v>
      </c>
      <c r="E1713" s="46">
        <v>844</v>
      </c>
      <c r="F1713" s="3" t="s">
        <v>287</v>
      </c>
      <c r="G1713" s="3" t="s">
        <v>287</v>
      </c>
    </row>
    <row r="1714" spans="1:7" x14ac:dyDescent="0.35">
      <c r="A1714" s="3" t="s">
        <v>2559</v>
      </c>
      <c r="B1714" s="3" t="s">
        <v>96</v>
      </c>
      <c r="C1714" s="3" t="s">
        <v>8</v>
      </c>
      <c r="D1714" s="3" t="s">
        <v>2588</v>
      </c>
      <c r="E1714" s="46">
        <v>39101</v>
      </c>
      <c r="F1714" s="3" t="s">
        <v>287</v>
      </c>
      <c r="G1714" s="3" t="s">
        <v>287</v>
      </c>
    </row>
    <row r="1715" spans="1:7" x14ac:dyDescent="0.35">
      <c r="A1715" s="3" t="s">
        <v>2561</v>
      </c>
      <c r="B1715" s="3" t="s">
        <v>248</v>
      </c>
      <c r="C1715" s="3" t="s">
        <v>2719</v>
      </c>
      <c r="D1715" s="3" t="s">
        <v>2587</v>
      </c>
      <c r="E1715" s="46">
        <v>2</v>
      </c>
      <c r="F1715" s="3" t="s">
        <v>287</v>
      </c>
      <c r="G1715" s="3" t="s">
        <v>287</v>
      </c>
    </row>
    <row r="1716" spans="1:7" x14ac:dyDescent="0.35">
      <c r="A1716" s="3" t="s">
        <v>2561</v>
      </c>
      <c r="B1716" s="3" t="s">
        <v>249</v>
      </c>
      <c r="C1716" s="3" t="s">
        <v>2719</v>
      </c>
      <c r="D1716" s="3" t="s">
        <v>2741</v>
      </c>
      <c r="E1716" s="46">
        <v>0.4</v>
      </c>
      <c r="F1716" s="3" t="s">
        <v>287</v>
      </c>
      <c r="G1716" s="3" t="s">
        <v>287</v>
      </c>
    </row>
    <row r="1717" spans="1:7" x14ac:dyDescent="0.35">
      <c r="A1717" s="3" t="s">
        <v>2561</v>
      </c>
      <c r="B1717" s="3" t="s">
        <v>29</v>
      </c>
      <c r="C1717" s="3" t="s">
        <v>2719</v>
      </c>
      <c r="D1717" s="3" t="s">
        <v>2588</v>
      </c>
      <c r="E1717" s="46">
        <v>0.02</v>
      </c>
      <c r="F1717" s="3" t="s">
        <v>266</v>
      </c>
      <c r="G1717" s="3" t="s">
        <v>287</v>
      </c>
    </row>
    <row r="1718" spans="1:7" x14ac:dyDescent="0.35">
      <c r="A1718" s="3" t="s">
        <v>2561</v>
      </c>
      <c r="B1718" s="3" t="s">
        <v>250</v>
      </c>
      <c r="C1718" s="3" t="s">
        <v>2719</v>
      </c>
      <c r="D1718" s="3" t="s">
        <v>2588</v>
      </c>
      <c r="E1718" s="46">
        <v>1E-4</v>
      </c>
      <c r="F1718" s="3" t="s">
        <v>287</v>
      </c>
      <c r="G1718" s="3" t="s">
        <v>266</v>
      </c>
    </row>
    <row r="1719" spans="1:7" x14ac:dyDescent="0.35">
      <c r="A1719" s="3" t="s">
        <v>2562</v>
      </c>
      <c r="B1719" s="3" t="s">
        <v>24</v>
      </c>
      <c r="C1719" s="3" t="s">
        <v>39</v>
      </c>
      <c r="D1719" s="3" t="s">
        <v>2741</v>
      </c>
      <c r="E1719" s="46">
        <v>800</v>
      </c>
      <c r="F1719" s="3" t="s">
        <v>287</v>
      </c>
      <c r="G1719" s="3" t="s">
        <v>287</v>
      </c>
    </row>
    <row r="1720" spans="1:7" x14ac:dyDescent="0.35">
      <c r="A1720" s="3" t="s">
        <v>2562</v>
      </c>
      <c r="B1720" s="3" t="s">
        <v>50</v>
      </c>
      <c r="C1720" s="3" t="s">
        <v>49</v>
      </c>
      <c r="D1720" s="3" t="s">
        <v>2741</v>
      </c>
      <c r="E1720" s="46">
        <v>73</v>
      </c>
      <c r="F1720" s="3" t="s">
        <v>287</v>
      </c>
      <c r="G1720" s="3" t="s">
        <v>287</v>
      </c>
    </row>
    <row r="1721" spans="1:7" x14ac:dyDescent="0.35">
      <c r="A1721" s="3" t="s">
        <v>2562</v>
      </c>
      <c r="B1721" s="3" t="s">
        <v>251</v>
      </c>
      <c r="C1721" s="3" t="s">
        <v>4</v>
      </c>
      <c r="D1721" s="3" t="s">
        <v>2588</v>
      </c>
      <c r="E1721" s="46">
        <v>2152</v>
      </c>
      <c r="F1721" s="3" t="s">
        <v>287</v>
      </c>
      <c r="G1721" s="3" t="s">
        <v>287</v>
      </c>
    </row>
    <row r="1722" spans="1:7" x14ac:dyDescent="0.35">
      <c r="A1722" s="3" t="s">
        <v>2564</v>
      </c>
      <c r="B1722" s="3" t="s">
        <v>18</v>
      </c>
      <c r="C1722" s="3" t="s">
        <v>4</v>
      </c>
      <c r="D1722" s="3" t="s">
        <v>2587</v>
      </c>
      <c r="E1722" s="46">
        <v>5556</v>
      </c>
      <c r="F1722" s="3" t="s">
        <v>287</v>
      </c>
      <c r="G1722" s="3" t="s">
        <v>287</v>
      </c>
    </row>
    <row r="1723" spans="1:7" x14ac:dyDescent="0.35">
      <c r="A1723" s="3" t="s">
        <v>2564</v>
      </c>
      <c r="B1723" s="3" t="s">
        <v>5</v>
      </c>
      <c r="C1723" s="3" t="s">
        <v>39</v>
      </c>
      <c r="D1723" s="3" t="s">
        <v>2741</v>
      </c>
      <c r="E1723" s="46">
        <v>203</v>
      </c>
      <c r="F1723" s="3" t="s">
        <v>287</v>
      </c>
      <c r="G1723" s="3" t="s">
        <v>287</v>
      </c>
    </row>
    <row r="1724" spans="1:7" x14ac:dyDescent="0.35">
      <c r="A1724" s="3" t="s">
        <v>2564</v>
      </c>
      <c r="B1724" s="3" t="s">
        <v>5</v>
      </c>
      <c r="C1724" s="3" t="s">
        <v>49</v>
      </c>
      <c r="D1724" s="3" t="s">
        <v>2741</v>
      </c>
      <c r="E1724" s="46">
        <v>154</v>
      </c>
      <c r="F1724" s="3" t="s">
        <v>287</v>
      </c>
      <c r="G1724" s="3" t="s">
        <v>287</v>
      </c>
    </row>
    <row r="1725" spans="1:7" x14ac:dyDescent="0.35">
      <c r="A1725" s="3" t="s">
        <v>2564</v>
      </c>
      <c r="B1725" s="3" t="s">
        <v>50</v>
      </c>
      <c r="C1725" s="3" t="s">
        <v>4</v>
      </c>
      <c r="D1725" s="3" t="s">
        <v>2741</v>
      </c>
      <c r="E1725" s="46">
        <v>122</v>
      </c>
      <c r="F1725" s="3" t="s">
        <v>287</v>
      </c>
      <c r="G1725" s="3" t="s">
        <v>287</v>
      </c>
    </row>
    <row r="1726" spans="1:7" x14ac:dyDescent="0.35">
      <c r="A1726" s="3" t="s">
        <v>2564</v>
      </c>
      <c r="B1726" s="3" t="s">
        <v>9</v>
      </c>
      <c r="C1726" s="3" t="s">
        <v>4</v>
      </c>
      <c r="D1726" s="3" t="s">
        <v>2588</v>
      </c>
      <c r="E1726" s="46">
        <v>185315</v>
      </c>
      <c r="F1726" s="3" t="s">
        <v>287</v>
      </c>
      <c r="G1726" s="3" t="s">
        <v>287</v>
      </c>
    </row>
    <row r="1727" spans="1:7" x14ac:dyDescent="0.35">
      <c r="A1727" s="3" t="s">
        <v>2564</v>
      </c>
      <c r="B1727" s="3" t="s">
        <v>10</v>
      </c>
      <c r="C1727" s="3" t="s">
        <v>4</v>
      </c>
      <c r="D1727" s="3" t="s">
        <v>2588</v>
      </c>
      <c r="E1727" s="46">
        <v>268</v>
      </c>
      <c r="F1727" s="3" t="s">
        <v>287</v>
      </c>
      <c r="G1727" s="3" t="s">
        <v>266</v>
      </c>
    </row>
    <row r="1728" spans="1:7" x14ac:dyDescent="0.35">
      <c r="A1728" s="3" t="s">
        <v>2564</v>
      </c>
      <c r="B1728" s="3" t="s">
        <v>13</v>
      </c>
      <c r="C1728" s="3" t="s">
        <v>4</v>
      </c>
      <c r="D1728" s="3" t="s">
        <v>2588</v>
      </c>
      <c r="E1728" s="46">
        <v>32</v>
      </c>
      <c r="F1728" s="3" t="s">
        <v>266</v>
      </c>
      <c r="G1728" s="3" t="s">
        <v>287</v>
      </c>
    </row>
    <row r="1729" spans="1:7" x14ac:dyDescent="0.35">
      <c r="A1729" s="3" t="s">
        <v>2564</v>
      </c>
      <c r="B1729" s="3" t="s">
        <v>13</v>
      </c>
      <c r="C1729" s="3" t="s">
        <v>4</v>
      </c>
      <c r="D1729" s="3" t="s">
        <v>2588</v>
      </c>
      <c r="E1729" s="46">
        <v>24</v>
      </c>
      <c r="F1729" s="3" t="s">
        <v>266</v>
      </c>
      <c r="G1729" s="3" t="s">
        <v>287</v>
      </c>
    </row>
    <row r="1730" spans="1:7" x14ac:dyDescent="0.35">
      <c r="A1730" s="3" t="s">
        <v>2564</v>
      </c>
      <c r="B1730" s="3" t="s">
        <v>14</v>
      </c>
      <c r="C1730" s="3" t="s">
        <v>4</v>
      </c>
      <c r="D1730" s="3" t="s">
        <v>2588</v>
      </c>
      <c r="E1730" s="46">
        <v>13</v>
      </c>
      <c r="F1730" s="3" t="s">
        <v>287</v>
      </c>
      <c r="G1730" s="3" t="s">
        <v>266</v>
      </c>
    </row>
    <row r="1731" spans="1:7" x14ac:dyDescent="0.35">
      <c r="A1731" s="3" t="s">
        <v>2566</v>
      </c>
      <c r="B1731" s="3" t="s">
        <v>24</v>
      </c>
      <c r="C1731" s="3" t="s">
        <v>39</v>
      </c>
      <c r="D1731" s="3" t="s">
        <v>2741</v>
      </c>
      <c r="E1731" s="46">
        <v>153</v>
      </c>
      <c r="F1731" s="3" t="s">
        <v>287</v>
      </c>
      <c r="G1731" s="3" t="s">
        <v>287</v>
      </c>
    </row>
    <row r="1732" spans="1:7" x14ac:dyDescent="0.35">
      <c r="A1732" s="3" t="s">
        <v>2566</v>
      </c>
      <c r="B1732" s="3" t="s">
        <v>50</v>
      </c>
      <c r="C1732" s="3" t="s">
        <v>49</v>
      </c>
      <c r="D1732" s="3" t="s">
        <v>2741</v>
      </c>
      <c r="E1732" s="46">
        <v>1.2</v>
      </c>
      <c r="F1732" s="3" t="s">
        <v>287</v>
      </c>
      <c r="G1732" s="3" t="s">
        <v>287</v>
      </c>
    </row>
    <row r="1733" spans="1:7" x14ac:dyDescent="0.35">
      <c r="A1733" s="3" t="s">
        <v>2566</v>
      </c>
      <c r="B1733" s="3" t="s">
        <v>13</v>
      </c>
      <c r="C1733" s="3" t="s">
        <v>4</v>
      </c>
      <c r="D1733" s="3" t="s">
        <v>2588</v>
      </c>
      <c r="E1733" s="46">
        <v>57</v>
      </c>
      <c r="F1733" s="3" t="s">
        <v>266</v>
      </c>
      <c r="G1733" s="3" t="s">
        <v>287</v>
      </c>
    </row>
    <row r="1734" spans="1:7" x14ac:dyDescent="0.35">
      <c r="A1734" s="3" t="s">
        <v>2568</v>
      </c>
      <c r="B1734" s="3" t="s">
        <v>24</v>
      </c>
      <c r="C1734" s="3" t="s">
        <v>39</v>
      </c>
      <c r="D1734" s="3" t="s">
        <v>2741</v>
      </c>
      <c r="E1734" s="46">
        <v>180</v>
      </c>
      <c r="F1734" s="3" t="s">
        <v>287</v>
      </c>
      <c r="G1734" s="3" t="s">
        <v>287</v>
      </c>
    </row>
    <row r="1735" spans="1:7" x14ac:dyDescent="0.35">
      <c r="A1735" s="3" t="s">
        <v>2568</v>
      </c>
      <c r="B1735" s="3" t="s">
        <v>50</v>
      </c>
      <c r="C1735" s="3" t="s">
        <v>49</v>
      </c>
      <c r="D1735" s="3" t="s">
        <v>2741</v>
      </c>
      <c r="E1735" s="46">
        <v>0</v>
      </c>
      <c r="F1735" s="3" t="s">
        <v>287</v>
      </c>
      <c r="G1735" s="3" t="s">
        <v>287</v>
      </c>
    </row>
    <row r="1736" spans="1:7" x14ac:dyDescent="0.35">
      <c r="A1736" s="3" t="s">
        <v>2568</v>
      </c>
      <c r="B1736" s="3" t="s">
        <v>13</v>
      </c>
      <c r="C1736" s="3" t="s">
        <v>4</v>
      </c>
      <c r="D1736" s="3" t="s">
        <v>2588</v>
      </c>
      <c r="E1736" s="46">
        <v>30</v>
      </c>
      <c r="F1736" s="3" t="s">
        <v>266</v>
      </c>
      <c r="G1736" s="3" t="s">
        <v>287</v>
      </c>
    </row>
    <row r="1737" spans="1:7" x14ac:dyDescent="0.35">
      <c r="A1737" s="3" t="s">
        <v>2574</v>
      </c>
      <c r="B1737" s="3" t="s">
        <v>18</v>
      </c>
      <c r="C1737" s="3" t="s">
        <v>4</v>
      </c>
      <c r="D1737" s="3" t="s">
        <v>2587</v>
      </c>
      <c r="E1737" s="46">
        <v>28.466000000000001</v>
      </c>
      <c r="F1737" s="3" t="s">
        <v>287</v>
      </c>
      <c r="G1737" s="3" t="s">
        <v>287</v>
      </c>
    </row>
    <row r="1738" spans="1:7" x14ac:dyDescent="0.35">
      <c r="A1738" s="3" t="s">
        <v>2574</v>
      </c>
      <c r="B1738" s="3" t="s">
        <v>26</v>
      </c>
      <c r="C1738" s="3" t="s">
        <v>6</v>
      </c>
      <c r="D1738" s="3" t="s">
        <v>2741</v>
      </c>
      <c r="E1738" s="46">
        <v>0.77900000000000003</v>
      </c>
      <c r="F1738" s="3" t="s">
        <v>287</v>
      </c>
      <c r="G1738" s="3" t="s">
        <v>287</v>
      </c>
    </row>
    <row r="1739" spans="1:7" x14ac:dyDescent="0.35">
      <c r="A1739" s="3" t="s">
        <v>2574</v>
      </c>
      <c r="B1739" s="3" t="s">
        <v>20</v>
      </c>
      <c r="C1739" s="3" t="s">
        <v>4</v>
      </c>
      <c r="D1739" s="3" t="s">
        <v>2741</v>
      </c>
      <c r="E1739" s="46">
        <v>0.57699999999999996</v>
      </c>
      <c r="F1739" s="3" t="s">
        <v>287</v>
      </c>
      <c r="G1739" s="3" t="s">
        <v>287</v>
      </c>
    </row>
    <row r="1740" spans="1:7" x14ac:dyDescent="0.35">
      <c r="A1740" s="3" t="s">
        <v>2574</v>
      </c>
      <c r="B1740" s="3" t="s">
        <v>9</v>
      </c>
      <c r="C1740" s="3" t="s">
        <v>4</v>
      </c>
      <c r="D1740" s="3" t="s">
        <v>2588</v>
      </c>
      <c r="E1740" s="46">
        <v>15.202999999999999</v>
      </c>
      <c r="F1740" s="3" t="s">
        <v>287</v>
      </c>
      <c r="G1740" s="3" t="s">
        <v>287</v>
      </c>
    </row>
    <row r="1741" spans="1:7" x14ac:dyDescent="0.35">
      <c r="A1741" s="3" t="s">
        <v>2574</v>
      </c>
      <c r="B1741" s="3" t="s">
        <v>1</v>
      </c>
      <c r="C1741" s="3" t="s">
        <v>4</v>
      </c>
      <c r="D1741" s="3" t="s">
        <v>2588</v>
      </c>
      <c r="E1741" s="46">
        <v>2.887</v>
      </c>
      <c r="F1741" s="3" t="s">
        <v>266</v>
      </c>
      <c r="G1741" s="3" t="s">
        <v>287</v>
      </c>
    </row>
    <row r="1742" spans="1:7" x14ac:dyDescent="0.35">
      <c r="A1742" s="3" t="s">
        <v>2574</v>
      </c>
      <c r="B1742" s="3" t="s">
        <v>13</v>
      </c>
      <c r="C1742" s="3" t="s">
        <v>32</v>
      </c>
      <c r="D1742" s="3" t="s">
        <v>2588</v>
      </c>
      <c r="E1742" s="46">
        <v>0.57599999999999996</v>
      </c>
      <c r="F1742" s="3" t="s">
        <v>266</v>
      </c>
      <c r="G1742" s="3" t="s">
        <v>287</v>
      </c>
    </row>
    <row r="1743" spans="1:7" x14ac:dyDescent="0.35">
      <c r="A1743" s="3" t="s">
        <v>2574</v>
      </c>
      <c r="B1743" s="3" t="s">
        <v>33</v>
      </c>
      <c r="C1743" s="3" t="s">
        <v>4</v>
      </c>
      <c r="D1743" s="3" t="s">
        <v>2588</v>
      </c>
      <c r="E1743" s="46">
        <v>3.5000000000000003E-2</v>
      </c>
      <c r="F1743" s="3" t="s">
        <v>287</v>
      </c>
      <c r="G1743" s="3" t="s">
        <v>287</v>
      </c>
    </row>
    <row r="1744" spans="1:7" x14ac:dyDescent="0.35">
      <c r="A1744" s="3" t="s">
        <v>2574</v>
      </c>
      <c r="B1744" s="3" t="s">
        <v>16</v>
      </c>
      <c r="C1744" s="3" t="s">
        <v>4</v>
      </c>
      <c r="D1744" s="3" t="s">
        <v>2588</v>
      </c>
      <c r="E1744" s="46">
        <v>-0.01</v>
      </c>
      <c r="F1744" s="3" t="s">
        <v>287</v>
      </c>
      <c r="G1744" s="3" t="s">
        <v>266</v>
      </c>
    </row>
    <row r="1745" spans="1:7" x14ac:dyDescent="0.35">
      <c r="A1745" s="3" t="s">
        <v>2575</v>
      </c>
      <c r="B1745" s="3" t="s">
        <v>253</v>
      </c>
      <c r="C1745" s="3" t="s">
        <v>2719</v>
      </c>
      <c r="D1745" s="3" t="s">
        <v>2587</v>
      </c>
      <c r="E1745" s="46">
        <v>7</v>
      </c>
      <c r="F1745" s="3" t="s">
        <v>287</v>
      </c>
      <c r="G1745" s="3" t="s">
        <v>287</v>
      </c>
    </row>
    <row r="1746" spans="1:7" x14ac:dyDescent="0.35">
      <c r="A1746" s="3" t="s">
        <v>2575</v>
      </c>
      <c r="B1746" s="3" t="s">
        <v>252</v>
      </c>
      <c r="C1746" s="3" t="s">
        <v>2719</v>
      </c>
      <c r="D1746" s="3" t="s">
        <v>2741</v>
      </c>
      <c r="E1746" s="46">
        <v>19</v>
      </c>
      <c r="F1746" s="3" t="s">
        <v>287</v>
      </c>
      <c r="G1746" s="3" t="s">
        <v>287</v>
      </c>
    </row>
    <row r="1747" spans="1:7" x14ac:dyDescent="0.35">
      <c r="A1747" s="3" t="s">
        <v>2575</v>
      </c>
      <c r="B1747" s="3" t="s">
        <v>254</v>
      </c>
      <c r="C1747" s="3" t="s">
        <v>2719</v>
      </c>
      <c r="D1747" s="3" t="s">
        <v>2741</v>
      </c>
      <c r="E1747" s="46">
        <v>1</v>
      </c>
      <c r="F1747" s="3" t="s">
        <v>287</v>
      </c>
      <c r="G1747" s="3" t="s">
        <v>287</v>
      </c>
    </row>
    <row r="1748" spans="1:7" x14ac:dyDescent="0.35">
      <c r="A1748" s="3" t="s">
        <v>2575</v>
      </c>
      <c r="B1748" s="3" t="s">
        <v>205</v>
      </c>
      <c r="C1748" s="3" t="s">
        <v>2719</v>
      </c>
      <c r="D1748" s="3" t="s">
        <v>2588</v>
      </c>
      <c r="E1748" s="46">
        <v>2</v>
      </c>
      <c r="F1748" s="3" t="s">
        <v>266</v>
      </c>
      <c r="G1748" s="3" t="s">
        <v>287</v>
      </c>
    </row>
    <row r="1749" spans="1:7" x14ac:dyDescent="0.35">
      <c r="A1749" s="3" t="s">
        <v>2576</v>
      </c>
      <c r="B1749" s="3" t="s">
        <v>18</v>
      </c>
      <c r="C1749" s="3" t="s">
        <v>4</v>
      </c>
      <c r="D1749" s="3" t="s">
        <v>2587</v>
      </c>
      <c r="E1749" s="46">
        <v>9.3000000000000007</v>
      </c>
      <c r="F1749" s="3" t="s">
        <v>287</v>
      </c>
      <c r="G1749" s="3" t="s">
        <v>287</v>
      </c>
    </row>
    <row r="1750" spans="1:7" x14ac:dyDescent="0.35">
      <c r="A1750" s="3" t="s">
        <v>2576</v>
      </c>
      <c r="B1750" s="3" t="s">
        <v>5</v>
      </c>
      <c r="C1750" s="3" t="s">
        <v>6</v>
      </c>
      <c r="D1750" s="3" t="s">
        <v>2741</v>
      </c>
      <c r="E1750" s="46">
        <v>15.7</v>
      </c>
      <c r="F1750" s="3" t="s">
        <v>287</v>
      </c>
      <c r="G1750" s="3" t="s">
        <v>287</v>
      </c>
    </row>
    <row r="1751" spans="1:7" x14ac:dyDescent="0.35">
      <c r="A1751" s="3" t="s">
        <v>2576</v>
      </c>
      <c r="B1751" s="3" t="s">
        <v>158</v>
      </c>
      <c r="C1751" s="3" t="s">
        <v>4</v>
      </c>
      <c r="D1751" s="3" t="s">
        <v>2588</v>
      </c>
      <c r="E1751" s="46">
        <v>4</v>
      </c>
      <c r="F1751" s="3" t="s">
        <v>287</v>
      </c>
      <c r="G1751" s="3" t="s">
        <v>287</v>
      </c>
    </row>
    <row r="1752" spans="1:7" x14ac:dyDescent="0.35">
      <c r="A1752" s="3" t="s">
        <v>2577</v>
      </c>
      <c r="B1752" s="3" t="s">
        <v>253</v>
      </c>
      <c r="C1752" s="3" t="s">
        <v>2719</v>
      </c>
      <c r="D1752" s="3" t="s">
        <v>2587</v>
      </c>
      <c r="E1752" s="46">
        <v>3</v>
      </c>
      <c r="F1752" s="3" t="s">
        <v>287</v>
      </c>
      <c r="G1752" s="3" t="s">
        <v>287</v>
      </c>
    </row>
    <row r="1753" spans="1:7" x14ac:dyDescent="0.35">
      <c r="A1753" s="3" t="s">
        <v>2577</v>
      </c>
      <c r="B1753" s="3" t="s">
        <v>252</v>
      </c>
      <c r="C1753" s="3" t="s">
        <v>2719</v>
      </c>
      <c r="D1753" s="3" t="s">
        <v>2741</v>
      </c>
      <c r="E1753" s="46">
        <v>9</v>
      </c>
      <c r="F1753" s="3" t="s">
        <v>287</v>
      </c>
      <c r="G1753" s="3" t="s">
        <v>287</v>
      </c>
    </row>
    <row r="1754" spans="1:7" x14ac:dyDescent="0.35">
      <c r="A1754" s="3" t="s">
        <v>2577</v>
      </c>
      <c r="B1754" s="3" t="s">
        <v>254</v>
      </c>
      <c r="C1754" s="3" t="s">
        <v>2719</v>
      </c>
      <c r="D1754" s="3" t="s">
        <v>2741</v>
      </c>
      <c r="E1754" s="46">
        <v>1</v>
      </c>
      <c r="F1754" s="3" t="s">
        <v>287</v>
      </c>
      <c r="G1754" s="3" t="s">
        <v>287</v>
      </c>
    </row>
    <row r="1755" spans="1:7" x14ac:dyDescent="0.35">
      <c r="A1755" s="3" t="s">
        <v>2577</v>
      </c>
      <c r="B1755" s="3" t="s">
        <v>205</v>
      </c>
      <c r="C1755" s="3" t="s">
        <v>2719</v>
      </c>
      <c r="D1755" s="3" t="s">
        <v>2588</v>
      </c>
      <c r="E1755" s="46">
        <v>1</v>
      </c>
      <c r="F1755" s="3" t="s">
        <v>266</v>
      </c>
      <c r="G1755" s="3" t="s">
        <v>287</v>
      </c>
    </row>
    <row r="1756" spans="1:7" x14ac:dyDescent="0.35">
      <c r="A1756" s="3" t="s">
        <v>2578</v>
      </c>
      <c r="B1756" s="3" t="s">
        <v>18</v>
      </c>
      <c r="C1756" s="3" t="s">
        <v>4</v>
      </c>
      <c r="D1756" s="3" t="s">
        <v>2587</v>
      </c>
      <c r="E1756" s="46">
        <v>4.5</v>
      </c>
      <c r="F1756" s="3" t="s">
        <v>287</v>
      </c>
      <c r="G1756" s="3" t="s">
        <v>287</v>
      </c>
    </row>
    <row r="1757" spans="1:7" x14ac:dyDescent="0.35">
      <c r="A1757" s="3" t="s">
        <v>2578</v>
      </c>
      <c r="B1757" s="3" t="s">
        <v>5</v>
      </c>
      <c r="C1757" s="3" t="s">
        <v>6</v>
      </c>
      <c r="D1757" s="3" t="s">
        <v>2741</v>
      </c>
      <c r="E1757" s="46">
        <v>7.6</v>
      </c>
      <c r="F1757" s="3" t="s">
        <v>287</v>
      </c>
      <c r="G1757" s="3" t="s">
        <v>287</v>
      </c>
    </row>
    <row r="1758" spans="1:7" x14ac:dyDescent="0.35">
      <c r="A1758" s="3" t="s">
        <v>2578</v>
      </c>
      <c r="B1758" s="3" t="s">
        <v>158</v>
      </c>
      <c r="C1758" s="3" t="s">
        <v>4</v>
      </c>
      <c r="D1758" s="3" t="s">
        <v>2588</v>
      </c>
      <c r="E1758" s="46">
        <v>1.9</v>
      </c>
      <c r="F1758" s="3" t="s">
        <v>287</v>
      </c>
      <c r="G1758" s="3" t="s">
        <v>287</v>
      </c>
    </row>
    <row r="1759" spans="1:7" x14ac:dyDescent="0.35">
      <c r="A1759" s="3" t="s">
        <v>2579</v>
      </c>
      <c r="B1759" s="3" t="s">
        <v>253</v>
      </c>
      <c r="C1759" s="3" t="s">
        <v>2719</v>
      </c>
      <c r="D1759" s="3" t="s">
        <v>2587</v>
      </c>
      <c r="E1759" s="46">
        <v>2</v>
      </c>
      <c r="F1759" s="3" t="s">
        <v>287</v>
      </c>
      <c r="G1759" s="3" t="s">
        <v>287</v>
      </c>
    </row>
    <row r="1760" spans="1:7" x14ac:dyDescent="0.35">
      <c r="A1760" s="3" t="s">
        <v>2579</v>
      </c>
      <c r="B1760" s="3" t="s">
        <v>252</v>
      </c>
      <c r="C1760" s="3" t="s">
        <v>2719</v>
      </c>
      <c r="D1760" s="3" t="s">
        <v>2741</v>
      </c>
      <c r="E1760" s="46">
        <v>5</v>
      </c>
      <c r="F1760" s="3" t="s">
        <v>287</v>
      </c>
      <c r="G1760" s="3" t="s">
        <v>287</v>
      </c>
    </row>
    <row r="1761" spans="1:7" x14ac:dyDescent="0.35">
      <c r="A1761" s="3" t="s">
        <v>2579</v>
      </c>
      <c r="B1761" s="3" t="s">
        <v>254</v>
      </c>
      <c r="C1761" s="3" t="s">
        <v>2719</v>
      </c>
      <c r="D1761" s="3" t="s">
        <v>2741</v>
      </c>
      <c r="E1761" s="46">
        <v>0</v>
      </c>
      <c r="F1761" s="3" t="s">
        <v>287</v>
      </c>
      <c r="G1761" s="3" t="s">
        <v>287</v>
      </c>
    </row>
    <row r="1762" spans="1:7" x14ac:dyDescent="0.35">
      <c r="A1762" s="3" t="s">
        <v>2579</v>
      </c>
      <c r="B1762" s="3" t="s">
        <v>205</v>
      </c>
      <c r="C1762" s="3" t="s">
        <v>2719</v>
      </c>
      <c r="D1762" s="3" t="s">
        <v>2588</v>
      </c>
      <c r="E1762" s="46">
        <v>0</v>
      </c>
      <c r="F1762" s="3" t="s">
        <v>266</v>
      </c>
      <c r="G1762" s="3" t="s">
        <v>287</v>
      </c>
    </row>
    <row r="1763" spans="1:7" x14ac:dyDescent="0.35">
      <c r="A1763" s="3" t="s">
        <v>2580</v>
      </c>
      <c r="B1763" s="3" t="s">
        <v>18</v>
      </c>
      <c r="C1763" s="3" t="s">
        <v>4</v>
      </c>
      <c r="D1763" s="3" t="s">
        <v>2587</v>
      </c>
      <c r="E1763" s="46">
        <v>2.2000000000000002</v>
      </c>
      <c r="F1763" s="3" t="s">
        <v>287</v>
      </c>
      <c r="G1763" s="3" t="s">
        <v>287</v>
      </c>
    </row>
    <row r="1764" spans="1:7" x14ac:dyDescent="0.35">
      <c r="A1764" s="3" t="s">
        <v>2580</v>
      </c>
      <c r="B1764" s="3" t="s">
        <v>5</v>
      </c>
      <c r="C1764" s="3" t="s">
        <v>6</v>
      </c>
      <c r="D1764" s="3" t="s">
        <v>2741</v>
      </c>
      <c r="E1764" s="46">
        <v>3.8</v>
      </c>
      <c r="F1764" s="3" t="s">
        <v>287</v>
      </c>
      <c r="G1764" s="3" t="s">
        <v>287</v>
      </c>
    </row>
    <row r="1765" spans="1:7" x14ac:dyDescent="0.35">
      <c r="A1765" s="3" t="s">
        <v>2580</v>
      </c>
      <c r="B1765" s="3" t="s">
        <v>158</v>
      </c>
      <c r="C1765" s="3" t="s">
        <v>4</v>
      </c>
      <c r="D1765" s="3" t="s">
        <v>2588</v>
      </c>
      <c r="E1765" s="46">
        <v>1</v>
      </c>
      <c r="F1765" s="3" t="s">
        <v>287</v>
      </c>
      <c r="G1765" s="3" t="s">
        <v>287</v>
      </c>
    </row>
  </sheetData>
  <autoFilter ref="A1:G1765" xr:uid="{00000000-0009-0000-0000-000002000000}"/>
  <sortState xmlns:xlrd2="http://schemas.microsoft.com/office/spreadsheetml/2017/richdata2" ref="A2:G1765">
    <sortCondition ref="A2:A1765"/>
    <sortCondition descending="1" ref="D2:D1765"/>
    <sortCondition descending="1" ref="E2:E1765"/>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E32"/>
  <sheetViews>
    <sheetView zoomScale="80" zoomScaleNormal="80" workbookViewId="0">
      <selection activeCell="A5" sqref="A5"/>
    </sheetView>
  </sheetViews>
  <sheetFormatPr defaultRowHeight="14.5" x14ac:dyDescent="0.35"/>
  <cols>
    <col min="1" max="1" width="38.26953125" customWidth="1"/>
    <col min="2" max="2" width="18.36328125" bestFit="1" customWidth="1"/>
    <col min="3" max="3" width="29.7265625" bestFit="1" customWidth="1"/>
    <col min="4" max="4" width="18.81640625" customWidth="1"/>
    <col min="5" max="5" width="155.1796875" customWidth="1"/>
  </cols>
  <sheetData>
    <row r="1" spans="1:5" s="59" customFormat="1" ht="30" customHeight="1" x14ac:dyDescent="0.35">
      <c r="A1" s="64" t="s">
        <v>2774</v>
      </c>
      <c r="B1" s="64" t="s">
        <v>2775</v>
      </c>
      <c r="C1" s="64" t="s">
        <v>2777</v>
      </c>
      <c r="D1" s="64" t="s">
        <v>2797</v>
      </c>
      <c r="E1" s="64" t="s">
        <v>2807</v>
      </c>
    </row>
    <row r="2" spans="1:5" s="59" customFormat="1" ht="30" customHeight="1" x14ac:dyDescent="0.35">
      <c r="A2" s="60" t="s">
        <v>2781</v>
      </c>
      <c r="B2" s="60" t="s">
        <v>2779</v>
      </c>
      <c r="C2" s="60" t="s">
        <v>2778</v>
      </c>
      <c r="D2" s="60" t="s">
        <v>2798</v>
      </c>
      <c r="E2" s="60" t="s">
        <v>2825</v>
      </c>
    </row>
    <row r="3" spans="1:5" s="59" customFormat="1" ht="30" customHeight="1" x14ac:dyDescent="0.35">
      <c r="A3" s="60" t="s">
        <v>0</v>
      </c>
      <c r="B3" s="60" t="s">
        <v>2776</v>
      </c>
      <c r="C3" s="60" t="s">
        <v>2830</v>
      </c>
      <c r="D3" s="60" t="s">
        <v>2800</v>
      </c>
      <c r="E3" s="60" t="s">
        <v>257</v>
      </c>
    </row>
    <row r="4" spans="1:5" s="59" customFormat="1" ht="30" customHeight="1" x14ac:dyDescent="0.35">
      <c r="A4" s="60" t="s">
        <v>2782</v>
      </c>
      <c r="B4" s="60" t="s">
        <v>2776</v>
      </c>
      <c r="C4" s="60" t="s">
        <v>2778</v>
      </c>
      <c r="D4" s="60" t="s">
        <v>2798</v>
      </c>
      <c r="E4" s="60" t="s">
        <v>2801</v>
      </c>
    </row>
    <row r="5" spans="1:5" s="59" customFormat="1" ht="30" customHeight="1" x14ac:dyDescent="0.35">
      <c r="A5" s="60" t="s">
        <v>2836</v>
      </c>
      <c r="B5" s="60" t="s">
        <v>2776</v>
      </c>
      <c r="C5" s="60" t="s">
        <v>2830</v>
      </c>
      <c r="D5" s="60" t="s">
        <v>2798</v>
      </c>
      <c r="E5" s="60" t="s">
        <v>2835</v>
      </c>
    </row>
    <row r="6" spans="1:5" s="59" customFormat="1" ht="30" customHeight="1" x14ac:dyDescent="0.35">
      <c r="A6" s="60" t="s">
        <v>255</v>
      </c>
      <c r="B6" s="60" t="s">
        <v>2776</v>
      </c>
      <c r="C6" s="60" t="s">
        <v>2830</v>
      </c>
      <c r="D6" s="60" t="s">
        <v>2798</v>
      </c>
      <c r="E6" s="60" t="s">
        <v>2802</v>
      </c>
    </row>
    <row r="7" spans="1:5" s="59" customFormat="1" ht="30" customHeight="1" x14ac:dyDescent="0.35">
      <c r="A7" s="60" t="s">
        <v>1692</v>
      </c>
      <c r="B7" s="60" t="s">
        <v>2776</v>
      </c>
      <c r="C7" s="60" t="s">
        <v>2830</v>
      </c>
      <c r="D7" s="60" t="s">
        <v>2798</v>
      </c>
      <c r="E7" s="60" t="s">
        <v>257</v>
      </c>
    </row>
    <row r="8" spans="1:5" s="59" customFormat="1" ht="30" customHeight="1" x14ac:dyDescent="0.35">
      <c r="A8" s="60" t="s">
        <v>1693</v>
      </c>
      <c r="B8" s="60" t="s">
        <v>2776</v>
      </c>
      <c r="C8" s="60" t="s">
        <v>2830</v>
      </c>
      <c r="D8" s="60" t="s">
        <v>2798</v>
      </c>
      <c r="E8" s="60" t="s">
        <v>2803</v>
      </c>
    </row>
    <row r="9" spans="1:5" s="59" customFormat="1" ht="30" customHeight="1" x14ac:dyDescent="0.35">
      <c r="A9" s="60" t="s">
        <v>1694</v>
      </c>
      <c r="B9" s="60" t="s">
        <v>2776</v>
      </c>
      <c r="C9" s="60" t="s">
        <v>2830</v>
      </c>
      <c r="D9" s="60" t="s">
        <v>2798</v>
      </c>
      <c r="E9" s="60" t="s">
        <v>2824</v>
      </c>
    </row>
    <row r="10" spans="1:5" s="59" customFormat="1" ht="30" customHeight="1" x14ac:dyDescent="0.35">
      <c r="A10" s="60" t="s">
        <v>1695</v>
      </c>
      <c r="B10" s="60" t="s">
        <v>2776</v>
      </c>
      <c r="C10" s="60" t="s">
        <v>2830</v>
      </c>
      <c r="D10" s="60" t="s">
        <v>2798</v>
      </c>
      <c r="E10" s="60" t="s">
        <v>2824</v>
      </c>
    </row>
    <row r="11" spans="1:5" s="59" customFormat="1" ht="30" customHeight="1" x14ac:dyDescent="0.35">
      <c r="A11" s="60" t="s">
        <v>2783</v>
      </c>
      <c r="B11" s="60" t="s">
        <v>2776</v>
      </c>
      <c r="C11" s="60" t="s">
        <v>2778</v>
      </c>
      <c r="D11" s="60" t="s">
        <v>2798</v>
      </c>
      <c r="E11" s="60" t="s">
        <v>2816</v>
      </c>
    </row>
    <row r="12" spans="1:5" s="59" customFormat="1" ht="30" customHeight="1" x14ac:dyDescent="0.35">
      <c r="A12" s="60" t="s">
        <v>1697</v>
      </c>
      <c r="B12" s="60" t="s">
        <v>2776</v>
      </c>
      <c r="C12" s="60" t="s">
        <v>2830</v>
      </c>
      <c r="D12" s="60" t="s">
        <v>2800</v>
      </c>
      <c r="E12" s="60" t="s">
        <v>2804</v>
      </c>
    </row>
    <row r="13" spans="1:5" s="59" customFormat="1" ht="30" customHeight="1" x14ac:dyDescent="0.35">
      <c r="A13" s="60" t="s">
        <v>2784</v>
      </c>
      <c r="B13" s="60" t="s">
        <v>2776</v>
      </c>
      <c r="C13" s="60" t="s">
        <v>2778</v>
      </c>
      <c r="D13" s="60" t="s">
        <v>2798</v>
      </c>
      <c r="E13" s="60" t="s">
        <v>2817</v>
      </c>
    </row>
    <row r="14" spans="1:5" s="59" customFormat="1" ht="30" customHeight="1" x14ac:dyDescent="0.35">
      <c r="A14" s="60" t="s">
        <v>1699</v>
      </c>
      <c r="B14" s="60" t="s">
        <v>2776</v>
      </c>
      <c r="C14" s="60" t="s">
        <v>2830</v>
      </c>
      <c r="D14" s="60" t="s">
        <v>2800</v>
      </c>
      <c r="E14" s="60" t="s">
        <v>257</v>
      </c>
    </row>
    <row r="15" spans="1:5" s="59" customFormat="1" ht="30" customHeight="1" x14ac:dyDescent="0.35">
      <c r="A15" s="60" t="s">
        <v>2785</v>
      </c>
      <c r="B15" s="60" t="s">
        <v>2776</v>
      </c>
      <c r="C15" s="60" t="s">
        <v>2778</v>
      </c>
      <c r="D15" s="60" t="s">
        <v>2800</v>
      </c>
      <c r="E15" s="60" t="s">
        <v>2805</v>
      </c>
    </row>
    <row r="16" spans="1:5" s="59" customFormat="1" ht="30" customHeight="1" x14ac:dyDescent="0.35">
      <c r="A16" s="60" t="s">
        <v>1701</v>
      </c>
      <c r="B16" s="60" t="s">
        <v>2776</v>
      </c>
      <c r="C16" s="60" t="s">
        <v>2830</v>
      </c>
      <c r="D16" s="60" t="s">
        <v>2798</v>
      </c>
      <c r="E16" s="60" t="s">
        <v>257</v>
      </c>
    </row>
    <row r="17" spans="1:5" s="59" customFormat="1" ht="30" customHeight="1" x14ac:dyDescent="0.35">
      <c r="A17" s="60" t="s">
        <v>1702</v>
      </c>
      <c r="B17" s="60" t="s">
        <v>2776</v>
      </c>
      <c r="C17" s="60" t="s">
        <v>2830</v>
      </c>
      <c r="D17" s="60" t="s">
        <v>2799</v>
      </c>
      <c r="E17" s="60" t="s">
        <v>2806</v>
      </c>
    </row>
    <row r="18" spans="1:5" s="59" customFormat="1" ht="30" customHeight="1" x14ac:dyDescent="0.35">
      <c r="A18" s="60" t="s">
        <v>256</v>
      </c>
      <c r="B18" s="60" t="s">
        <v>2776</v>
      </c>
      <c r="C18" s="60" t="s">
        <v>2830</v>
      </c>
      <c r="D18" s="60" t="s">
        <v>2798</v>
      </c>
      <c r="E18" s="60" t="s">
        <v>257</v>
      </c>
    </row>
    <row r="19" spans="1:5" s="59" customFormat="1" ht="30" customHeight="1" x14ac:dyDescent="0.35">
      <c r="A19" s="60" t="s">
        <v>2786</v>
      </c>
      <c r="B19" s="60" t="s">
        <v>2776</v>
      </c>
      <c r="C19" s="60" t="s">
        <v>2778</v>
      </c>
      <c r="D19" s="60" t="s">
        <v>2798</v>
      </c>
      <c r="E19" s="60" t="s">
        <v>2826</v>
      </c>
    </row>
    <row r="20" spans="1:5" s="59" customFormat="1" ht="30" customHeight="1" x14ac:dyDescent="0.35">
      <c r="A20" s="60" t="s">
        <v>2787</v>
      </c>
      <c r="B20" s="60" t="s">
        <v>2776</v>
      </c>
      <c r="C20" s="60" t="s">
        <v>2778</v>
      </c>
      <c r="D20" s="60" t="s">
        <v>2798</v>
      </c>
      <c r="E20" s="60" t="s">
        <v>2818</v>
      </c>
    </row>
    <row r="21" spans="1:5" s="59" customFormat="1" ht="30" customHeight="1" x14ac:dyDescent="0.35">
      <c r="A21" s="60" t="s">
        <v>2788</v>
      </c>
      <c r="B21" s="60" t="s">
        <v>2776</v>
      </c>
      <c r="C21" s="60" t="s">
        <v>2778</v>
      </c>
      <c r="D21" s="60" t="s">
        <v>2799</v>
      </c>
      <c r="E21" s="60" t="s">
        <v>2808</v>
      </c>
    </row>
    <row r="22" spans="1:5" s="59" customFormat="1" ht="30" customHeight="1" x14ac:dyDescent="0.35">
      <c r="A22" s="60" t="s">
        <v>2789</v>
      </c>
      <c r="B22" s="60" t="s">
        <v>2776</v>
      </c>
      <c r="C22" s="60" t="s">
        <v>2778</v>
      </c>
      <c r="D22" s="60" t="s">
        <v>2799</v>
      </c>
      <c r="E22" s="60" t="s">
        <v>2815</v>
      </c>
    </row>
    <row r="23" spans="1:5" s="59" customFormat="1" ht="30" customHeight="1" x14ac:dyDescent="0.35">
      <c r="A23" s="60" t="s">
        <v>2790</v>
      </c>
      <c r="B23" s="60" t="s">
        <v>2776</v>
      </c>
      <c r="C23" s="60" t="s">
        <v>2778</v>
      </c>
      <c r="D23" s="60" t="s">
        <v>2799</v>
      </c>
      <c r="E23" s="60" t="s">
        <v>2809</v>
      </c>
    </row>
    <row r="24" spans="1:5" s="59" customFormat="1" ht="30" customHeight="1" x14ac:dyDescent="0.35">
      <c r="A24" s="60" t="s">
        <v>2791</v>
      </c>
      <c r="B24" s="60" t="s">
        <v>2776</v>
      </c>
      <c r="C24" s="60" t="s">
        <v>2778</v>
      </c>
      <c r="D24" s="60" t="s">
        <v>2799</v>
      </c>
      <c r="E24" s="60" t="s">
        <v>2810</v>
      </c>
    </row>
    <row r="25" spans="1:5" s="59" customFormat="1" ht="30" customHeight="1" x14ac:dyDescent="0.35">
      <c r="A25" s="60" t="s">
        <v>2792</v>
      </c>
      <c r="B25" s="60" t="s">
        <v>2776</v>
      </c>
      <c r="C25" s="60" t="s">
        <v>2778</v>
      </c>
      <c r="D25" s="60" t="s">
        <v>2799</v>
      </c>
      <c r="E25" s="60" t="s">
        <v>2811</v>
      </c>
    </row>
    <row r="26" spans="1:5" s="59" customFormat="1" ht="30" customHeight="1" x14ac:dyDescent="0.35">
      <c r="A26" s="60" t="s">
        <v>2793</v>
      </c>
      <c r="B26" s="60" t="s">
        <v>2776</v>
      </c>
      <c r="C26" s="60" t="s">
        <v>2778</v>
      </c>
      <c r="D26" s="60" t="s">
        <v>2798</v>
      </c>
      <c r="E26" s="60" t="s">
        <v>2812</v>
      </c>
    </row>
    <row r="27" spans="1:5" s="59" customFormat="1" ht="30" customHeight="1" x14ac:dyDescent="0.35">
      <c r="A27" s="60" t="s">
        <v>2583</v>
      </c>
      <c r="B27" s="60" t="s">
        <v>2780</v>
      </c>
      <c r="C27" s="60" t="s">
        <v>2830</v>
      </c>
      <c r="D27" s="60" t="s">
        <v>2798</v>
      </c>
      <c r="E27" s="60" t="s">
        <v>2813</v>
      </c>
    </row>
    <row r="28" spans="1:5" s="59" customFormat="1" ht="30" customHeight="1" x14ac:dyDescent="0.35">
      <c r="A28" s="60" t="s">
        <v>2584</v>
      </c>
      <c r="B28" s="60" t="s">
        <v>2780</v>
      </c>
      <c r="C28" s="60" t="s">
        <v>2830</v>
      </c>
      <c r="D28" s="60" t="s">
        <v>2798</v>
      </c>
      <c r="E28" s="60" t="s">
        <v>2821</v>
      </c>
    </row>
    <row r="29" spans="1:5" s="59" customFormat="1" ht="30" customHeight="1" x14ac:dyDescent="0.35">
      <c r="A29" s="60" t="s">
        <v>2794</v>
      </c>
      <c r="B29" s="60" t="s">
        <v>2780</v>
      </c>
      <c r="C29" s="60" t="s">
        <v>2778</v>
      </c>
      <c r="D29" s="60" t="s">
        <v>2798</v>
      </c>
      <c r="E29" s="60" t="s">
        <v>2814</v>
      </c>
    </row>
    <row r="30" spans="1:5" s="59" customFormat="1" ht="30" customHeight="1" x14ac:dyDescent="0.35">
      <c r="A30" s="60" t="s">
        <v>2585</v>
      </c>
      <c r="B30" s="60" t="s">
        <v>2780</v>
      </c>
      <c r="C30" s="60" t="s">
        <v>2830</v>
      </c>
      <c r="D30" s="60" t="s">
        <v>2799</v>
      </c>
      <c r="E30" s="60" t="s">
        <v>257</v>
      </c>
    </row>
    <row r="31" spans="1:5" s="59" customFormat="1" ht="30" customHeight="1" x14ac:dyDescent="0.35">
      <c r="A31" s="60" t="s">
        <v>2795</v>
      </c>
      <c r="B31" s="60" t="s">
        <v>2780</v>
      </c>
      <c r="C31" s="60" t="s">
        <v>2778</v>
      </c>
      <c r="D31" s="60" t="s">
        <v>2798</v>
      </c>
      <c r="E31" s="60" t="s">
        <v>2820</v>
      </c>
    </row>
    <row r="32" spans="1:5" s="59" customFormat="1" ht="30" customHeight="1" x14ac:dyDescent="0.35">
      <c r="A32" s="60" t="s">
        <v>2796</v>
      </c>
      <c r="B32" s="60" t="s">
        <v>2780</v>
      </c>
      <c r="C32" s="60" t="s">
        <v>2778</v>
      </c>
      <c r="D32" s="60" t="s">
        <v>2798</v>
      </c>
      <c r="E32" s="60" t="s">
        <v>2819</v>
      </c>
    </row>
  </sheetData>
  <autoFilter ref="A1:E32" xr:uid="{00000000-0009-0000-0000-000000000000}"/>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G183"/>
  <sheetViews>
    <sheetView zoomScale="90" zoomScaleNormal="90" workbookViewId="0">
      <selection activeCell="C2" sqref="C2"/>
    </sheetView>
  </sheetViews>
  <sheetFormatPr defaultRowHeight="14.5" x14ac:dyDescent="0.35"/>
  <cols>
    <col min="1" max="1" width="0.81640625" customWidth="1"/>
    <col min="2" max="2" width="56.36328125" customWidth="1"/>
    <col min="3" max="3" width="16.54296875" customWidth="1"/>
    <col min="4" max="7" width="12.7265625" customWidth="1"/>
    <col min="8" max="8" width="1" style="20" customWidth="1"/>
    <col min="9" max="9" width="250.7265625" customWidth="1"/>
    <col min="10" max="10" width="9.1796875" style="43"/>
    <col min="11" max="11" width="12.81640625" customWidth="1"/>
    <col min="12" max="12" width="11.54296875" customWidth="1"/>
    <col min="13" max="13" width="10.54296875" style="20" customWidth="1"/>
    <col min="14" max="14" width="2.26953125" style="41" customWidth="1"/>
    <col min="15" max="15" width="2.7265625" style="41" customWidth="1"/>
    <col min="18" max="18" width="29.81640625" customWidth="1"/>
    <col min="19" max="19" width="12.54296875" customWidth="1"/>
  </cols>
  <sheetData>
    <row r="1" spans="1:29" ht="3.75" customHeight="1" x14ac:dyDescent="0.35">
      <c r="A1" s="20"/>
      <c r="B1" s="20"/>
      <c r="C1" s="20"/>
      <c r="D1" s="20"/>
      <c r="E1" s="20"/>
      <c r="F1" s="20"/>
      <c r="G1" s="20"/>
    </row>
    <row r="2" spans="1:29" x14ac:dyDescent="0.35">
      <c r="A2" s="20"/>
      <c r="B2" s="33" t="s">
        <v>2834</v>
      </c>
      <c r="C2" s="34" t="s">
        <v>1709</v>
      </c>
      <c r="D2" s="63"/>
      <c r="E2" s="62"/>
      <c r="F2" s="35"/>
      <c r="G2" s="36"/>
      <c r="R2" s="8" t="s">
        <v>2737</v>
      </c>
      <c r="AC2" s="4"/>
    </row>
    <row r="3" spans="1:29" x14ac:dyDescent="0.35">
      <c r="A3" s="20"/>
      <c r="B3" s="68"/>
      <c r="C3" s="20"/>
      <c r="D3" s="20"/>
      <c r="E3" s="20"/>
      <c r="F3" s="20"/>
      <c r="G3" s="27"/>
      <c r="R3" s="9" t="s">
        <v>2732</v>
      </c>
      <c r="S3" s="10">
        <v>110</v>
      </c>
    </row>
    <row r="4" spans="1:29" x14ac:dyDescent="0.35">
      <c r="A4" s="20"/>
      <c r="B4" s="28"/>
      <c r="C4" s="20"/>
      <c r="D4" s="20"/>
      <c r="E4" s="20"/>
      <c r="F4" s="20"/>
      <c r="G4" s="27"/>
      <c r="R4" s="9" t="s">
        <v>2733</v>
      </c>
      <c r="S4" s="10">
        <v>120</v>
      </c>
    </row>
    <row r="5" spans="1:29" x14ac:dyDescent="0.35">
      <c r="A5" s="20"/>
      <c r="B5" s="28"/>
      <c r="C5" s="20"/>
      <c r="D5" s="20"/>
      <c r="E5" s="20"/>
      <c r="F5" s="20"/>
      <c r="G5" s="27"/>
      <c r="R5" s="9" t="s">
        <v>2769</v>
      </c>
      <c r="S5" s="10">
        <v>550</v>
      </c>
    </row>
    <row r="6" spans="1:29" x14ac:dyDescent="0.35">
      <c r="A6" s="20"/>
      <c r="B6" s="28"/>
      <c r="C6" s="20"/>
      <c r="D6" s="20"/>
      <c r="E6" s="20"/>
      <c r="F6" s="20"/>
      <c r="G6" s="27"/>
      <c r="R6" s="9" t="s">
        <v>2766</v>
      </c>
      <c r="S6" s="10">
        <v>140</v>
      </c>
    </row>
    <row r="7" spans="1:29" x14ac:dyDescent="0.35">
      <c r="A7" s="20"/>
      <c r="B7" s="28"/>
      <c r="C7" s="20"/>
      <c r="D7" s="20"/>
      <c r="E7" s="20"/>
      <c r="F7" s="20"/>
      <c r="G7" s="27"/>
      <c r="R7" s="9" t="s">
        <v>2761</v>
      </c>
      <c r="S7" s="10">
        <v>160</v>
      </c>
    </row>
    <row r="8" spans="1:29" x14ac:dyDescent="0.35">
      <c r="A8" s="20"/>
      <c r="B8" s="28"/>
      <c r="C8" s="20"/>
      <c r="D8" s="20"/>
      <c r="E8" s="20"/>
      <c r="F8" s="20"/>
      <c r="G8" s="27"/>
      <c r="R8" s="9" t="s">
        <v>2735</v>
      </c>
      <c r="S8" t="s">
        <v>2767</v>
      </c>
    </row>
    <row r="9" spans="1:29" x14ac:dyDescent="0.35">
      <c r="A9" s="20"/>
      <c r="B9" s="28"/>
      <c r="C9" s="20"/>
      <c r="D9" s="20"/>
      <c r="E9" s="20"/>
      <c r="F9" s="20"/>
      <c r="G9" s="27"/>
      <c r="R9" s="9" t="s">
        <v>2772</v>
      </c>
      <c r="S9" t="s">
        <v>2773</v>
      </c>
    </row>
    <row r="10" spans="1:29" x14ac:dyDescent="0.35">
      <c r="A10" s="20"/>
      <c r="B10" s="28"/>
      <c r="C10" s="20"/>
      <c r="D10" s="20"/>
      <c r="E10" s="20"/>
      <c r="F10" s="20"/>
      <c r="G10" s="27"/>
    </row>
    <row r="11" spans="1:29" x14ac:dyDescent="0.35">
      <c r="A11" s="20"/>
      <c r="B11" s="28"/>
      <c r="C11" s="20"/>
      <c r="D11" s="20"/>
      <c r="E11" s="20"/>
      <c r="F11" s="20"/>
      <c r="G11" s="27"/>
      <c r="R11" s="8" t="s">
        <v>2725</v>
      </c>
    </row>
    <row r="12" spans="1:29" x14ac:dyDescent="0.35">
      <c r="A12" s="20"/>
      <c r="B12" s="28"/>
      <c r="C12" s="20"/>
      <c r="D12" s="20"/>
      <c r="E12" s="20"/>
      <c r="F12" s="20"/>
      <c r="G12" s="27"/>
      <c r="R12" s="9" t="s">
        <v>2726</v>
      </c>
      <c r="S12" t="str">
        <f>VLOOKUP(Prod2View,PL_Data,1,0)</f>
        <v>10056-1-2014</v>
      </c>
    </row>
    <row r="13" spans="1:29" x14ac:dyDescent="0.35">
      <c r="A13" s="20"/>
      <c r="B13" s="28"/>
      <c r="C13" s="20"/>
      <c r="D13" s="20"/>
      <c r="E13" s="20"/>
      <c r="F13" s="20"/>
      <c r="G13" s="27"/>
      <c r="R13" s="9" t="str">
        <f>'Product Level Data'!C1</f>
        <v>*Stage-level CO2e available</v>
      </c>
      <c r="S13" t="str">
        <f>VLOOKUP(Prod2View,PL_Data,3,0)</f>
        <v>Yes</v>
      </c>
    </row>
    <row r="14" spans="1:29" x14ac:dyDescent="0.35">
      <c r="A14" s="20"/>
      <c r="B14" s="28"/>
      <c r="C14" s="20"/>
      <c r="D14" s="20"/>
      <c r="E14" s="20"/>
      <c r="F14" s="20"/>
      <c r="G14" s="27"/>
      <c r="R14" s="9" t="str">
        <f>'Product Level Data'!S1</f>
        <v>*%Upstream estimated from %Operations</v>
      </c>
      <c r="S14" t="str">
        <f>VLOOKUP(Prod2View,PL_Data,19,0)</f>
        <v>No</v>
      </c>
    </row>
    <row r="15" spans="1:29" x14ac:dyDescent="0.35">
      <c r="A15" s="20"/>
      <c r="B15" s="28"/>
      <c r="C15" s="20"/>
      <c r="D15" s="20"/>
      <c r="E15" s="20"/>
      <c r="F15" s="20"/>
      <c r="G15" s="27"/>
      <c r="R15" s="9" t="str">
        <f>'Product Level Data'!M1</f>
        <v>Product's carbon footprint (PCF, kg CO2e)</v>
      </c>
      <c r="S15" s="10">
        <f>VLOOKUP(Prod2View,PL_Data,13,0)</f>
        <v>2</v>
      </c>
    </row>
    <row r="16" spans="1:29" x14ac:dyDescent="0.35">
      <c r="A16" s="20"/>
      <c r="B16" s="28"/>
      <c r="C16" s="20"/>
      <c r="D16" s="20"/>
      <c r="E16" s="20"/>
      <c r="F16" s="20"/>
      <c r="G16" s="27"/>
      <c r="R16" s="9" t="s">
        <v>2727</v>
      </c>
      <c r="S16" s="10">
        <f>COUNTIF(SL_Data,Prod2View)</f>
        <v>5</v>
      </c>
    </row>
    <row r="17" spans="1:33" x14ac:dyDescent="0.35">
      <c r="A17" s="20"/>
      <c r="B17" s="28"/>
      <c r="C17" s="20"/>
      <c r="D17" s="20"/>
      <c r="E17" s="20"/>
      <c r="F17" s="20"/>
      <c r="G17" s="27"/>
      <c r="R17" s="8" t="s">
        <v>2738</v>
      </c>
    </row>
    <row r="18" spans="1:33" x14ac:dyDescent="0.35">
      <c r="A18" s="20"/>
      <c r="B18" s="28"/>
      <c r="C18" s="20"/>
      <c r="D18" s="20"/>
      <c r="E18" s="20"/>
      <c r="F18" s="20"/>
      <c r="G18" s="27"/>
      <c r="R18" s="12" t="s">
        <v>2728</v>
      </c>
      <c r="S18" s="11">
        <v>1</v>
      </c>
      <c r="T18" s="11">
        <v>2</v>
      </c>
      <c r="U18" s="11">
        <v>3</v>
      </c>
      <c r="V18" s="11">
        <v>4</v>
      </c>
      <c r="W18" s="11">
        <v>5</v>
      </c>
      <c r="X18" s="11">
        <v>6</v>
      </c>
      <c r="Y18" s="11">
        <v>7</v>
      </c>
      <c r="Z18" s="11">
        <v>8</v>
      </c>
      <c r="AA18" s="11">
        <v>9</v>
      </c>
    </row>
    <row r="19" spans="1:33" x14ac:dyDescent="0.35">
      <c r="A19" s="20"/>
      <c r="B19" s="28"/>
      <c r="C19" s="20"/>
      <c r="D19" s="20"/>
      <c r="E19" s="20"/>
      <c r="F19" s="20"/>
      <c r="G19" s="27"/>
      <c r="R19" s="9" t="s">
        <v>2724</v>
      </c>
      <c r="S19" s="10">
        <v>1</v>
      </c>
      <c r="T19" s="11"/>
      <c r="U19" s="11"/>
      <c r="V19" s="11"/>
      <c r="W19" s="11"/>
      <c r="X19" s="11"/>
      <c r="Y19" s="11"/>
      <c r="Z19" s="11"/>
      <c r="AA19" s="11"/>
    </row>
    <row r="20" spans="1:33" x14ac:dyDescent="0.35">
      <c r="A20" s="20"/>
      <c r="B20" s="28"/>
      <c r="C20" s="20"/>
      <c r="D20" s="20"/>
      <c r="E20" s="20"/>
      <c r="F20" s="20"/>
      <c r="G20" s="27"/>
      <c r="R20" s="9" t="s">
        <v>2723</v>
      </c>
      <c r="S20" s="10">
        <f t="shared" ref="S20:AA20" ca="1" si="0">IF(OFFSET($M$25,S18,0)&lt;0, 0, OFFSET($D$25,S18,0))</f>
        <v>1.1499999999999999</v>
      </c>
      <c r="T20" s="10">
        <f t="shared" ca="1" si="0"/>
        <v>0.6</v>
      </c>
      <c r="U20" s="10">
        <f t="shared" ca="1" si="0"/>
        <v>0.15</v>
      </c>
      <c r="V20" s="10">
        <f t="shared" ca="1" si="0"/>
        <v>0.09</v>
      </c>
      <c r="W20" s="10">
        <f t="shared" ca="1" si="0"/>
        <v>0.01</v>
      </c>
      <c r="X20" s="10" t="str">
        <f t="shared" ca="1" si="0"/>
        <v/>
      </c>
      <c r="Y20" s="10" t="str">
        <f t="shared" ca="1" si="0"/>
        <v/>
      </c>
      <c r="Z20" s="10" t="str">
        <f t="shared" ca="1" si="0"/>
        <v/>
      </c>
      <c r="AA20" s="10" t="str">
        <f t="shared" ca="1" si="0"/>
        <v/>
      </c>
    </row>
    <row r="21" spans="1:33" x14ac:dyDescent="0.35">
      <c r="A21" s="20"/>
      <c r="B21" s="28"/>
      <c r="C21" s="20"/>
      <c r="D21" s="20"/>
      <c r="E21" s="20"/>
      <c r="F21" s="20"/>
      <c r="G21" s="27"/>
      <c r="R21" s="9" t="s">
        <v>2722</v>
      </c>
      <c r="S21" s="13">
        <f>IF(VLOOKUP(Prod2View, PL_Data, 3,0)="Yes", VLOOKUP(Prod2View,PL_Data,20,0),0)</f>
        <v>0.57499999999999996</v>
      </c>
      <c r="T21" s="13">
        <f>IF(VLOOKUP(Prod2View, PL_Data, 3,0)="Yes", VLOOKUP(Prod2View,PL_Data,21,0),1)</f>
        <v>0.3</v>
      </c>
      <c r="U21" s="13">
        <f>IF(VLOOKUP(Prod2View, PL_Data, 3,0)="Yes", VLOOKUP(Prod2View,PL_Data,22,0),0)</f>
        <v>0.125</v>
      </c>
      <c r="V21" s="11"/>
      <c r="W21" s="11"/>
      <c r="X21" s="11"/>
      <c r="Y21" s="11"/>
      <c r="Z21" s="11"/>
      <c r="AA21" s="11"/>
      <c r="AE21" s="14"/>
    </row>
    <row r="22" spans="1:33" x14ac:dyDescent="0.35">
      <c r="A22" s="20"/>
      <c r="B22" s="28"/>
      <c r="C22" s="20"/>
      <c r="D22" s="20"/>
      <c r="E22" s="20"/>
      <c r="F22" s="20"/>
      <c r="G22" s="27"/>
      <c r="R22" s="9" t="s">
        <v>2721</v>
      </c>
      <c r="S22" s="10">
        <v>1</v>
      </c>
      <c r="T22" s="11"/>
      <c r="U22" s="11"/>
      <c r="V22" s="11"/>
      <c r="W22" s="11"/>
      <c r="X22" s="11"/>
      <c r="Y22" s="11"/>
      <c r="Z22" s="11"/>
      <c r="AA22" s="11"/>
      <c r="AD22" s="14"/>
      <c r="AE22" s="14"/>
      <c r="AF22" s="14"/>
      <c r="AG22" s="14"/>
    </row>
    <row r="23" spans="1:33" x14ac:dyDescent="0.35">
      <c r="A23" s="20"/>
      <c r="B23" s="28"/>
      <c r="C23" s="20"/>
      <c r="D23" s="20"/>
      <c r="E23" s="20"/>
      <c r="F23" s="20"/>
      <c r="G23" s="27"/>
      <c r="R23" s="9" t="s">
        <v>2822</v>
      </c>
      <c r="S23" s="10">
        <v>1</v>
      </c>
      <c r="AC23" s="14"/>
      <c r="AD23" s="14"/>
      <c r="AE23" s="14"/>
      <c r="AF23" s="14"/>
      <c r="AG23" s="14"/>
    </row>
    <row r="24" spans="1:33" x14ac:dyDescent="0.35">
      <c r="A24" s="20"/>
      <c r="B24" s="29" t="s">
        <v>2746</v>
      </c>
      <c r="C24" s="20"/>
      <c r="D24" s="20"/>
      <c r="E24" s="20"/>
      <c r="F24" s="65" t="s">
        <v>2827</v>
      </c>
      <c r="G24" s="66" t="s">
        <v>2827</v>
      </c>
      <c r="R24" s="9" t="s">
        <v>2720</v>
      </c>
      <c r="S24" s="10">
        <v>1</v>
      </c>
      <c r="T24" s="10"/>
      <c r="U24" s="10"/>
      <c r="V24" s="10"/>
      <c r="W24" s="10"/>
      <c r="X24" s="10"/>
      <c r="Y24" s="10"/>
      <c r="Z24" s="10"/>
      <c r="AA24" s="10"/>
      <c r="AC24" s="14"/>
      <c r="AD24" s="14"/>
      <c r="AE24" s="14"/>
      <c r="AF24" s="14"/>
      <c r="AG24" s="14"/>
    </row>
    <row r="25" spans="1:33" x14ac:dyDescent="0.35">
      <c r="A25" s="20"/>
      <c r="B25" s="30" t="str">
        <f>CONCATENATE("Life cycle stage (company reported ", S38, " separate stages)")</f>
        <v>Life cycle stage (company reported 5 separate stages)</v>
      </c>
      <c r="C25" s="31" t="s">
        <v>2749</v>
      </c>
      <c r="D25" s="31" t="s">
        <v>2750</v>
      </c>
      <c r="E25" s="31" t="s">
        <v>2751</v>
      </c>
      <c r="F25" s="65" t="s">
        <v>2828</v>
      </c>
      <c r="G25" s="67" t="s">
        <v>2829</v>
      </c>
      <c r="K25" s="48" t="s">
        <v>2748</v>
      </c>
      <c r="L25" s="48" t="s">
        <v>2770</v>
      </c>
      <c r="M25" s="58" t="s">
        <v>2771</v>
      </c>
      <c r="R25" s="8" t="s">
        <v>2738</v>
      </c>
      <c r="T25" s="10"/>
      <c r="U25" s="10"/>
      <c r="V25" s="10"/>
      <c r="W25" s="10"/>
      <c r="X25" s="10"/>
      <c r="Y25" s="10"/>
      <c r="Z25" s="10"/>
      <c r="AA25" s="10"/>
      <c r="AC25" s="14"/>
      <c r="AD25" s="14"/>
      <c r="AE25" s="14"/>
      <c r="AF25" s="14"/>
      <c r="AG25" s="14"/>
    </row>
    <row r="26" spans="1:33" ht="25" customHeight="1" x14ac:dyDescent="0.35">
      <c r="A26" s="20"/>
      <c r="B26" s="56" t="str">
        <f>IF(S13="No", NoStageText, IF($K26&lt;=$S$38, IF(LEN(INDEX(SL_Data,MATCH(Prod2View,SL_PCFID,0)-1+$K26,2))&lt;=MaxNumChars_LCAStage, CONCATENATE(L26,INDEX(SL_Data,MATCH(Prod2View,SL_PCFID,0)-1+$K26,2)), CONCATENATE(L26, LEFT(INDEX(SL_Data,MATCH(Prod2View,SL_PCFID,0)-1+$K26,2), MaxNumChars_LCAStage-LEN(AbbrStr)), AbbrStr)),""))</f>
        <v>S1: Other: Raw Material</v>
      </c>
      <c r="C26" s="22" t="str">
        <f t="shared" ref="C26:C34" si="1">IF($K26&lt;=$S$38, INDEX(SL_Data,MATCH(Prod2View,SL_PCFID,0)-1+$K26,3),"")</f>
        <v>Scope 3</v>
      </c>
      <c r="D26" s="24">
        <f t="shared" ref="D26:D34" si="2">IF($K26&lt;=$S$38, IF(INDEX(SL_Data,MATCH(Prod2View,SL_PCFID,0)-1+$K26,5)&gt;=0, INDEX(SL_Data,MATCH(Prod2View,SL_PCFID,0)-1+$K26,5), CONCATENATE(INDEX(SL_Data,MATCH(Prod2View,SL_PCFID,0)-1+$K26,5),"**")),"")</f>
        <v>1.1499999999999999</v>
      </c>
      <c r="E26" s="23" t="str">
        <f t="shared" ref="E26:E34" si="3">IF($K26&lt;=$S$38, INDEX(SL_Data,MATCH(Prod2View,SL_PCFID,0)-1+$K26,4),"")</f>
        <v>Upstream</v>
      </c>
      <c r="F26" s="24" t="str">
        <f t="shared" ref="F26:F34" si="4">IF($K26&lt;=$S$38, INDEX(SL_Data,MATCH(Prod2View,SL_PCFID,0)-1+$K26,6),"")</f>
        <v>No</v>
      </c>
      <c r="G26" s="24" t="str">
        <f t="shared" ref="G26:G34" si="5">IF($K26&lt;=$S$38, INDEX(SL_Data,MATCH(Prod2View,SL_PCFID,0)-1+$K26,7),"")</f>
        <v>No</v>
      </c>
      <c r="K26" s="61">
        <v>1</v>
      </c>
      <c r="L26" s="61" t="s">
        <v>2752</v>
      </c>
      <c r="M26" s="24">
        <f t="shared" ref="M26:M34" si="6">IF($K26&lt;=$S$38, INDEX(SL_Data,MATCH(Prod2View,SL_PCFID,0)-1+$K26,5),"")</f>
        <v>1.1499999999999999</v>
      </c>
      <c r="R26" s="12" t="s">
        <v>2729</v>
      </c>
      <c r="S26" s="11">
        <v>1</v>
      </c>
      <c r="T26" s="11">
        <v>2</v>
      </c>
      <c r="U26" s="11">
        <v>3</v>
      </c>
      <c r="V26" s="11">
        <v>4</v>
      </c>
      <c r="W26" s="11">
        <v>5</v>
      </c>
      <c r="X26" s="11">
        <v>6</v>
      </c>
      <c r="Y26" s="11">
        <v>7</v>
      </c>
      <c r="Z26" s="11">
        <v>8</v>
      </c>
      <c r="AA26" s="11">
        <v>9</v>
      </c>
      <c r="AC26" s="14"/>
      <c r="AD26" s="14"/>
      <c r="AE26" s="14"/>
      <c r="AF26" s="14"/>
      <c r="AG26" s="14"/>
    </row>
    <row r="27" spans="1:33" s="14" customFormat="1" ht="25" customHeight="1" x14ac:dyDescent="0.35">
      <c r="A27" s="21"/>
      <c r="B27" s="56" t="str">
        <f t="shared" ref="B27:B34" si="7">IF($K27&lt;=$S$38, IF(LEN(INDEX(SL_Data,MATCH(Prod2View,SL_PCFID,0)-1+$K27,2))&lt;=MaxNumChars_LCAStage, CONCATENATE(L27, INDEX(SL_Data,MATCH(Prod2View,SL_PCFID,0)-1+$K27,2)), CONCATENATE(L27, LEFT(INDEX(SL_Data,MATCH(Prod2View,SL_PCFID,0)-1+$K27,2), MaxNumChars_LCAStage-LEN(AbbrStr)), AbbrStr)),"")</f>
        <v>S2: Manufacturing</v>
      </c>
      <c r="C27" s="22" t="str">
        <f t="shared" si="1"/>
        <v>Scope 1 &amp; 2</v>
      </c>
      <c r="D27" s="24">
        <f t="shared" si="2"/>
        <v>0.6</v>
      </c>
      <c r="E27" s="23" t="str">
        <f t="shared" si="3"/>
        <v>Operations</v>
      </c>
      <c r="F27" s="24" t="str">
        <f t="shared" si="4"/>
        <v>No</v>
      </c>
      <c r="G27" s="24" t="str">
        <f t="shared" si="5"/>
        <v>No</v>
      </c>
      <c r="H27" s="21"/>
      <c r="J27" s="44"/>
      <c r="K27" s="61">
        <v>2</v>
      </c>
      <c r="L27" s="61" t="s">
        <v>2753</v>
      </c>
      <c r="M27" s="24">
        <f t="shared" si="6"/>
        <v>0.6</v>
      </c>
      <c r="N27" s="42"/>
      <c r="O27" s="41"/>
      <c r="Q27"/>
      <c r="R27" s="15" t="s">
        <v>2730</v>
      </c>
      <c r="S27" s="16" t="str">
        <f>CONCATENATE("CHANGE ('-' indicates reduction): ", TEXT(VLOOKUP(Prod2View,PL_Data,16,0),"0.0%"),CHAR(10), "*CHANGE CATEGORY: ", VLOOKUP(Prod2View,PL_Data,18,0),CHAR(10), "REPORTED REASON: see below")</f>
        <v>CHANGE ('-' indicates reduction): (not reported by company)
*CHANGE CATEGORY: N/a (no %change reported)
REPORTED REASON: see below</v>
      </c>
      <c r="T27" s="17"/>
      <c r="U27" s="17"/>
      <c r="V27" s="17"/>
      <c r="W27" s="17"/>
      <c r="X27" s="11"/>
      <c r="Y27" s="11"/>
      <c r="Z27" s="11"/>
      <c r="AA27" s="11"/>
      <c r="AB27"/>
    </row>
    <row r="28" spans="1:33" s="14" customFormat="1" ht="25" customHeight="1" x14ac:dyDescent="0.35">
      <c r="A28" s="21"/>
      <c r="B28" s="56" t="str">
        <f t="shared" si="7"/>
        <v>S3: Consumer use</v>
      </c>
      <c r="C28" s="22" t="str">
        <f t="shared" si="1"/>
        <v>Scope 3</v>
      </c>
      <c r="D28" s="24">
        <f t="shared" si="2"/>
        <v>0.15</v>
      </c>
      <c r="E28" s="23" t="str">
        <f t="shared" si="3"/>
        <v>Downstream</v>
      </c>
      <c r="F28" s="24" t="str">
        <f t="shared" si="4"/>
        <v>No</v>
      </c>
      <c r="G28" s="24" t="str">
        <f t="shared" si="5"/>
        <v>No</v>
      </c>
      <c r="H28" s="21"/>
      <c r="J28" s="44"/>
      <c r="K28" s="61">
        <v>3</v>
      </c>
      <c r="L28" s="61" t="s">
        <v>2754</v>
      </c>
      <c r="M28" s="24">
        <f t="shared" si="6"/>
        <v>0.15</v>
      </c>
      <c r="N28" s="42"/>
      <c r="O28" s="41"/>
      <c r="R28" s="15" t="s">
        <v>2736</v>
      </c>
      <c r="S28" s="16" t="str">
        <f ca="1">IF(S$26&lt;=$S$38-$S$37,CONCATENATE(OFFSET($L$25,S26,0), CHAR(10), S20, CHAR(10),CHAR(10)),"")</f>
        <v xml:space="preserve">S1: 
1.15
</v>
      </c>
      <c r="T28" s="16" t="str">
        <f ca="1">IF(T$26&lt;=$S$38-$S$37,CONCATENATE(CHAR(10), CHAR(10), OFFSET($L$25,T26,0), CHAR(10), T20),"")</f>
        <v xml:space="preserve">
S2: 
0.6</v>
      </c>
      <c r="U28" s="16" t="str">
        <f ca="1">IF(U$26&lt;=$S$38-$S$37,CONCATENATE(OFFSET($L$25,U26,0), CHAR(10), U20, CHAR(10),CHAR(10)),"")</f>
        <v xml:space="preserve">S3: 
0.15
</v>
      </c>
      <c r="V28" s="16" t="str">
        <f ca="1">IF(V$26&lt;=$S$38-$S$37,CONCATENATE(CHAR(10), CHAR(10), OFFSET($L$25,V26,0), CHAR(10), V20),"")</f>
        <v xml:space="preserve">
S4: 
0.09</v>
      </c>
      <c r="W28" s="16" t="str">
        <f ca="1">IF(W$26&lt;=$S$38-$S$37,CONCATENATE(OFFSET($L$25,W26,0), CHAR(10), W20, CHAR(10),CHAR(10)),"")</f>
        <v xml:space="preserve">S5: 
0.01
</v>
      </c>
      <c r="X28" s="16" t="str">
        <f ca="1">IF(X$26&lt;=$S$38-$S$37,CONCATENATE(CHAR(10), CHAR(10), OFFSET($L$25,X26,0), CHAR(10), X20),"")</f>
        <v/>
      </c>
      <c r="Y28" s="16" t="str">
        <f ca="1">IF(Y$26&lt;=$S$38-$S$37,CONCATENATE(OFFSET($L$25,Y26,0), CHAR(10), Y20, CHAR(10),CHAR(10)),"")</f>
        <v/>
      </c>
      <c r="Z28" s="16" t="str">
        <f ca="1">IF(Z$26&lt;=$S$38-$S$37,CONCATENATE(CHAR(10), CHAR(10), OFFSET($L$25,Z26,0), CHAR(10), Z20),"")</f>
        <v/>
      </c>
      <c r="AA28" s="16" t="str">
        <f ca="1">IF(AA$26&lt;=$S$38-$S$37,CONCATENATE(OFFSET($L$25,AA26,0), CHAR(10), AA20, CHAR(10),CHAR(10)),"")</f>
        <v/>
      </c>
    </row>
    <row r="29" spans="1:33" s="14" customFormat="1" ht="25" customHeight="1" x14ac:dyDescent="0.35">
      <c r="A29" s="21"/>
      <c r="B29" s="56" t="str">
        <f t="shared" si="7"/>
        <v>S4: Transportation</v>
      </c>
      <c r="C29" s="22" t="str">
        <f t="shared" si="1"/>
        <v>Scope 3</v>
      </c>
      <c r="D29" s="24">
        <f t="shared" si="2"/>
        <v>0.09</v>
      </c>
      <c r="E29" s="23" t="str">
        <f t="shared" si="3"/>
        <v>Downstream</v>
      </c>
      <c r="F29" s="24" t="str">
        <f t="shared" si="4"/>
        <v>Yes</v>
      </c>
      <c r="G29" s="24" t="str">
        <f t="shared" si="5"/>
        <v>No</v>
      </c>
      <c r="H29" s="21"/>
      <c r="J29" s="44"/>
      <c r="K29" s="61">
        <v>4</v>
      </c>
      <c r="L29" s="61" t="s">
        <v>2755</v>
      </c>
      <c r="M29" s="24">
        <f t="shared" si="6"/>
        <v>0.09</v>
      </c>
      <c r="N29" s="42"/>
      <c r="O29" s="42"/>
      <c r="R29" s="25" t="s">
        <v>2762</v>
      </c>
      <c r="S29" s="18">
        <f>IF(VLOOKUP(Prod2View, PL_Data, 3,0)="Yes", IF(VLOOKUP(Prod2View,PL_Data,19,0)="No", VLOOKUP(Prod2View,PL_Data,20,0), CONCATENATE(TEXT(VLOOKUP(Prod2View,PL_Data,20,0),"0.0%"), CHAR(10), "(via split from",CHAR(10),"operations)")), "")</f>
        <v>0.57499999999999996</v>
      </c>
      <c r="T29" s="18">
        <f>IF(VLOOKUP(Prod2View, PL_Data, 3,0)="Yes", VLOOKUP(Prod2View,PL_Data,21,0), NoStageText)</f>
        <v>0.3</v>
      </c>
      <c r="U29" s="18">
        <f>IF(VLOOKUP(Prod2View, PL_Data, 3,0)="Yes", IF(VLOOKUP(Prod2View,PL_Data,22,0)&gt;0, VLOOKUP(Prod2View,PL_Data,22,0), ""),"")</f>
        <v>0.125</v>
      </c>
      <c r="V29" s="17"/>
      <c r="W29" s="17"/>
      <c r="X29" s="17"/>
      <c r="Y29" s="17"/>
      <c r="Z29" s="17"/>
      <c r="AA29" s="17"/>
    </row>
    <row r="30" spans="1:33" s="14" customFormat="1" ht="25" customHeight="1" x14ac:dyDescent="0.35">
      <c r="A30" s="21"/>
      <c r="B30" s="56" t="str">
        <f t="shared" si="7"/>
        <v>S5: Storage</v>
      </c>
      <c r="C30" s="22" t="str">
        <f t="shared" si="1"/>
        <v>Scope 3</v>
      </c>
      <c r="D30" s="24">
        <f t="shared" si="2"/>
        <v>0.01</v>
      </c>
      <c r="E30" s="23" t="str">
        <f t="shared" si="3"/>
        <v>Downstream</v>
      </c>
      <c r="F30" s="24" t="str">
        <f t="shared" si="4"/>
        <v>No</v>
      </c>
      <c r="G30" s="24" t="str">
        <f t="shared" si="5"/>
        <v>No</v>
      </c>
      <c r="H30" s="21"/>
      <c r="J30" s="44"/>
      <c r="K30" s="61">
        <v>5</v>
      </c>
      <c r="L30" s="61" t="s">
        <v>2756</v>
      </c>
      <c r="M30" s="24">
        <f t="shared" si="6"/>
        <v>0.01</v>
      </c>
      <c r="N30" s="42"/>
      <c r="O30" s="42"/>
      <c r="R30" s="15" t="s">
        <v>2734</v>
      </c>
      <c r="S30" s="16" t="str">
        <f>CONCATENATE("TOTAL PCF: ",VLOOKUP(Prod2View,PL_Data,13,0)," kg CO2e", IF(AND($S$36=0,$S$13="yes"), " (cradle-to-gate footprint)", ""), " | PROTOCOL USED: ", VLOOKUP(Prod2View,PL_Data,15,0), CHAR(10),"WEIGHT: ",VLOOKUP(Prod2View,PL_Data,11,0)," kg (source: ",VLOOKUP(Prod2View,PL_Data,12,0),")",CHAR(10),"*CARBON INTENSITY: ",VLOOKUP(Prod2View,PL_Data,14,0),CHAR(10),CONCATENATE("*TRANSPORT-RELATED CO2e: ",IF(COUNT(VLOOKUP(Prod2View,PL_Data,23,0))&gt;0,TEXT(VLOOKUP(Prod2View,PL_Data,23,0),"0.0%"),"not broken out"),"; *ENDofLIFE-RELATED CO2e: ",IF(COUNT(VLOOKUP(Prod2View,PL_Data,24,0))&gt;0,TEXT(VLOOKUP(Prod2View,PL_Data,24,0),"0.0%"),"not broken out")))</f>
        <v>TOTAL PCF: 2 kg CO2e | PROTOCOL USED: Not reported
WEIGHT: 0.7485 kg (source: Estimated from external data based on product description)
*CARBON INTENSITY: 2.67
*TRANSPORT-RELATED CO2e: 4.5%; *ENDofLIFE-RELATED CO2e: not broken out</v>
      </c>
      <c r="T30" s="17"/>
      <c r="U30" s="17"/>
      <c r="V30" s="17"/>
      <c r="W30" s="17"/>
      <c r="X30" s="17"/>
      <c r="Y30" s="17"/>
      <c r="Z30" s="17"/>
      <c r="AA30" s="17"/>
      <c r="AE30"/>
    </row>
    <row r="31" spans="1:33" s="14" customFormat="1" ht="25" customHeight="1" x14ac:dyDescent="0.35">
      <c r="A31" s="21"/>
      <c r="B31" s="56" t="str">
        <f t="shared" si="7"/>
        <v/>
      </c>
      <c r="C31" s="22" t="str">
        <f t="shared" si="1"/>
        <v/>
      </c>
      <c r="D31" s="24" t="str">
        <f t="shared" si="2"/>
        <v/>
      </c>
      <c r="E31" s="23" t="str">
        <f t="shared" si="3"/>
        <v/>
      </c>
      <c r="F31" s="24" t="str">
        <f t="shared" si="4"/>
        <v/>
      </c>
      <c r="G31" s="24" t="str">
        <f t="shared" si="5"/>
        <v/>
      </c>
      <c r="H31" s="21"/>
      <c r="J31" s="44"/>
      <c r="K31" s="61">
        <v>6</v>
      </c>
      <c r="L31" s="61" t="s">
        <v>2757</v>
      </c>
      <c r="M31" s="24" t="str">
        <f t="shared" si="6"/>
        <v/>
      </c>
      <c r="N31" s="42"/>
      <c r="O31" s="42"/>
      <c r="R31" s="15" t="s">
        <v>2823</v>
      </c>
      <c r="S31" s="16" t="str">
        <f>CONCATENATE("NAME: ", VLOOKUP(Prod2View,PL_Data,6,0)," (", VLOOKUP(Prod2View,PL_Data,7,0),")",CHAR(10), "*SECTOR: ", VLOOKUP(Prod2View,PL_Data,10,0))</f>
        <v>NAME: Kellogg Company (USA)
*SECTOR: Food &amp; Beverage</v>
      </c>
      <c r="W31" s="17"/>
      <c r="X31" s="17"/>
      <c r="Y31" s="17"/>
      <c r="Z31" s="17"/>
      <c r="AA31" s="17"/>
      <c r="AD31"/>
      <c r="AE31"/>
      <c r="AF31"/>
      <c r="AG31"/>
    </row>
    <row r="32" spans="1:33" s="14" customFormat="1" ht="25" customHeight="1" x14ac:dyDescent="0.35">
      <c r="A32" s="21"/>
      <c r="B32" s="56" t="str">
        <f t="shared" si="7"/>
        <v/>
      </c>
      <c r="C32" s="22" t="str">
        <f t="shared" si="1"/>
        <v/>
      </c>
      <c r="D32" s="24" t="str">
        <f t="shared" si="2"/>
        <v/>
      </c>
      <c r="E32" s="23" t="str">
        <f t="shared" si="3"/>
        <v/>
      </c>
      <c r="F32" s="24" t="str">
        <f t="shared" si="4"/>
        <v/>
      </c>
      <c r="G32" s="24" t="str">
        <f t="shared" si="5"/>
        <v/>
      </c>
      <c r="H32" s="21"/>
      <c r="J32" s="44"/>
      <c r="K32" s="61">
        <v>7</v>
      </c>
      <c r="L32" s="61" t="s">
        <v>2758</v>
      </c>
      <c r="M32" s="24" t="str">
        <f t="shared" si="6"/>
        <v/>
      </c>
      <c r="N32" s="42"/>
      <c r="O32" s="42"/>
      <c r="R32" s="15" t="s">
        <v>2731</v>
      </c>
      <c r="S32" s="16" t="str">
        <f>CONCATENATE("NAME: ", IF(LEN(VLOOKUP(Prod2View,PL_Data,4,0))&gt;MaxNumChars_ProdName, CONCATENATE(LEFT(VLOOKUP(Prod2View,PL_Data,4,0),MaxNumChars_ProdName-LEN(AbbrStr)), AbbrStr), VLOOKUP(Prod2View,PL_Data,4,0)), CHAR(10), "DESCRIPTION: ", IF(LEN(VLOOKUP(Prod2View,PL_Data,5,0))&gt;MaxNumChars_ProdDesc, CONCATENATE(LEFT(VLOOKUP(Prod2View,PL_Data,5,0),MaxNumChars_ProdDesc-LEN(AbbrStr)), AbbrStr), VLOOKUP(Prod2View,PL_Data,5,0)))</f>
        <v>NAME: Frosted Flakes(R) Cereal
DESCRIPTION: Frosted Flakes(R), 23 oz., Produced in Lancaster, PA (One Carton)</v>
      </c>
      <c r="T32" s="17"/>
      <c r="U32" s="17"/>
      <c r="V32" s="17"/>
      <c r="W32" s="16"/>
      <c r="X32" s="17"/>
      <c r="Y32" s="17"/>
      <c r="Z32" s="17"/>
      <c r="AA32" s="17"/>
      <c r="AC32"/>
      <c r="AD32"/>
      <c r="AE32"/>
      <c r="AF32"/>
      <c r="AG32"/>
    </row>
    <row r="33" spans="1:33" s="14" customFormat="1" ht="25" customHeight="1" x14ac:dyDescent="0.35">
      <c r="A33" s="21"/>
      <c r="B33" s="56" t="str">
        <f t="shared" si="7"/>
        <v/>
      </c>
      <c r="C33" s="22" t="str">
        <f t="shared" si="1"/>
        <v/>
      </c>
      <c r="D33" s="24" t="str">
        <f t="shared" si="2"/>
        <v/>
      </c>
      <c r="E33" s="23" t="str">
        <f t="shared" si="3"/>
        <v/>
      </c>
      <c r="F33" s="24" t="str">
        <f t="shared" si="4"/>
        <v/>
      </c>
      <c r="G33" s="24" t="str">
        <f t="shared" si="5"/>
        <v/>
      </c>
      <c r="H33" s="21"/>
      <c r="J33" s="44"/>
      <c r="K33" s="61">
        <v>8</v>
      </c>
      <c r="L33" s="61" t="s">
        <v>2759</v>
      </c>
      <c r="M33" s="24" t="str">
        <f t="shared" si="6"/>
        <v/>
      </c>
      <c r="N33" s="42"/>
      <c r="O33" s="42"/>
      <c r="R33" s="19" t="s">
        <v>2763</v>
      </c>
      <c r="T33" s="16"/>
      <c r="U33" s="16"/>
      <c r="V33" s="16"/>
      <c r="W33" s="16"/>
      <c r="X33" s="16"/>
      <c r="Y33" s="16"/>
      <c r="Z33" s="16"/>
      <c r="AA33" s="16"/>
      <c r="AC33"/>
      <c r="AD33"/>
      <c r="AE33"/>
      <c r="AF33"/>
      <c r="AG33"/>
    </row>
    <row r="34" spans="1:33" s="14" customFormat="1" ht="25" customHeight="1" x14ac:dyDescent="0.35">
      <c r="A34" s="21"/>
      <c r="B34" s="57" t="str">
        <f t="shared" si="7"/>
        <v/>
      </c>
      <c r="C34" s="22" t="str">
        <f t="shared" si="1"/>
        <v/>
      </c>
      <c r="D34" s="24" t="str">
        <f t="shared" si="2"/>
        <v/>
      </c>
      <c r="E34" s="26" t="str">
        <f t="shared" si="3"/>
        <v/>
      </c>
      <c r="F34" s="32" t="str">
        <f t="shared" si="4"/>
        <v/>
      </c>
      <c r="G34" s="32" t="str">
        <f t="shared" si="5"/>
        <v/>
      </c>
      <c r="H34" s="21"/>
      <c r="J34" s="44"/>
      <c r="K34" s="61">
        <v>9</v>
      </c>
      <c r="L34" s="61" t="s">
        <v>2760</v>
      </c>
      <c r="M34" s="24" t="str">
        <f t="shared" si="6"/>
        <v/>
      </c>
      <c r="N34" s="42"/>
      <c r="O34" s="42"/>
      <c r="R34" s="15" t="s">
        <v>2744</v>
      </c>
      <c r="S34" s="14">
        <f>COUNTIFS(SL_PCFID,Prod2View,'Stage Level Data'!$D$2:$D$1765,"Upstream")</f>
        <v>1</v>
      </c>
      <c r="T34" s="16"/>
      <c r="U34" s="16"/>
      <c r="V34" s="16"/>
      <c r="W34" s="16"/>
      <c r="X34" s="16"/>
      <c r="Y34" s="16"/>
      <c r="Z34" s="16"/>
      <c r="AA34" s="16"/>
      <c r="AC34"/>
      <c r="AD34"/>
      <c r="AE34"/>
      <c r="AF34"/>
      <c r="AG34"/>
    </row>
    <row r="35" spans="1:33" ht="35.15" customHeight="1" x14ac:dyDescent="0.35">
      <c r="A35" s="20"/>
      <c r="B35" s="69" t="str">
        <f>CONCATENATE("REPORTED REASON FOR PCF CHANGE: ",IF(LEN(VLOOKUP(Prod2View,PL_Data,17,0))&lt;=MaxNumChars_Reason,VLOOKUP(Prod2View,PL_Data,17,0),CONCATENATE(LEFT(VLOOKUP(Prod2View,PL_Data,17,0),MaxNumChars_Reason-LEN(AbbrStr)),AbbrStr)))</f>
        <v>REPORTED REASON FOR PCF CHANGE: N/a</v>
      </c>
      <c r="C35" s="70"/>
      <c r="D35" s="70"/>
      <c r="E35" s="70"/>
      <c r="F35" s="70"/>
      <c r="G35" s="71"/>
      <c r="O35" s="42"/>
      <c r="P35" s="14"/>
      <c r="Q35" s="14"/>
      <c r="R35" s="15" t="s">
        <v>2745</v>
      </c>
      <c r="S35" s="14">
        <f>COUNTIFS(SL_PCFID,Prod2View,'Stage Level Data'!$D$2:$D$1765,"Operations")</f>
        <v>1</v>
      </c>
      <c r="T35" s="14"/>
      <c r="U35" s="14"/>
      <c r="V35" s="16"/>
      <c r="W35" s="16"/>
      <c r="X35" s="16"/>
      <c r="Y35" s="16"/>
      <c r="Z35" s="16"/>
      <c r="AA35" s="16"/>
      <c r="AB35" s="14"/>
    </row>
    <row r="36" spans="1:33" ht="12" customHeight="1" x14ac:dyDescent="0.35">
      <c r="A36" s="20"/>
      <c r="B36" s="49" t="str">
        <f>CONCATENATE("ADJUSTMENTS TO REPORTED DATA: ",IF(LEN(VLOOKUP(Prod2View,PL_Data,25,0))&lt;=MaxNumChars_Augmentation,VLOOKUP(Prod2View,PL_Data,25,0),CONCATENATE(LEFT(VLOOKUP(Prod2View,PL_Data,25,0),MaxNumChars_Augmentation-LEN(AbbrStr)),AbbrStr)))</f>
        <v>ADJUSTMENTS TO REPORTED DATA: Divided stage and total emissions by 1000 (based on expected carbon intensity)</v>
      </c>
      <c r="C36" s="50"/>
      <c r="D36" s="50"/>
      <c r="E36" s="50"/>
      <c r="F36" s="50"/>
      <c r="G36" s="51"/>
      <c r="O36" s="42"/>
      <c r="P36" s="14"/>
      <c r="Q36" s="14"/>
      <c r="R36" s="9" t="s">
        <v>2764</v>
      </c>
      <c r="S36">
        <f>COUNTIFS(SL_PCFID,Prod2View,'Stage Level Data'!$D$2:$D$1765,"Downstream")</f>
        <v>3</v>
      </c>
      <c r="T36" s="14"/>
      <c r="U36" s="14"/>
      <c r="V36" s="16"/>
    </row>
    <row r="37" spans="1:33" ht="12" customHeight="1" x14ac:dyDescent="0.35">
      <c r="A37" s="20"/>
      <c r="B37" s="52" t="s">
        <v>2768</v>
      </c>
      <c r="C37" s="20"/>
      <c r="D37" s="20"/>
      <c r="E37" s="20"/>
      <c r="F37" s="20"/>
      <c r="G37" s="27"/>
      <c r="R37" s="15" t="s">
        <v>2765</v>
      </c>
      <c r="S37">
        <f>COUNTIFS(SL_PCFID,Prod2View,'Stage Level Data'!$D$2:$D$1765,"Downstream", 'Stage Level Data'!$E$2:$E$1765,"&lt;0")</f>
        <v>0</v>
      </c>
    </row>
    <row r="38" spans="1:33" x14ac:dyDescent="0.35">
      <c r="A38" s="20"/>
      <c r="B38" s="53" t="str">
        <f>IF(S37&gt;0,"** Emissions reported as negative for EndOfLife are ignored in the value chain breakdown (and not plotted above).","")</f>
        <v/>
      </c>
      <c r="C38" s="54"/>
      <c r="D38" s="54"/>
      <c r="E38" s="54"/>
      <c r="F38" s="54"/>
      <c r="G38" s="55"/>
      <c r="R38" s="9" t="s">
        <v>2743</v>
      </c>
      <c r="S38">
        <f>SUM(S34:S36)</f>
        <v>5</v>
      </c>
    </row>
    <row r="39" spans="1:33" x14ac:dyDescent="0.35">
      <c r="A39" s="20"/>
      <c r="C39" s="20"/>
      <c r="D39" s="20"/>
      <c r="E39" s="20"/>
      <c r="F39" s="20"/>
      <c r="G39" s="20"/>
      <c r="R39" s="9" t="s">
        <v>2747</v>
      </c>
      <c r="S39">
        <f>IF(S13="No","(no stages)",MATCH(Prod2View,SL_PCFID,0))</f>
        <v>1</v>
      </c>
    </row>
    <row r="40" spans="1:33" x14ac:dyDescent="0.35">
      <c r="A40" s="20"/>
      <c r="B40" s="20"/>
      <c r="C40" s="20"/>
      <c r="D40" s="20"/>
      <c r="E40" s="20"/>
      <c r="F40" s="20"/>
      <c r="G40" s="20"/>
    </row>
    <row r="41" spans="1:33" x14ac:dyDescent="0.35">
      <c r="A41" s="20"/>
      <c r="B41" s="20"/>
      <c r="C41" s="20"/>
      <c r="D41" s="20"/>
      <c r="E41" s="20"/>
      <c r="F41" s="20"/>
      <c r="G41" s="20"/>
    </row>
    <row r="42" spans="1:33" x14ac:dyDescent="0.35">
      <c r="A42" s="20"/>
      <c r="B42" s="20"/>
      <c r="C42" s="20"/>
      <c r="D42" s="20"/>
      <c r="E42" s="20"/>
      <c r="F42" s="20"/>
      <c r="G42" s="20"/>
    </row>
    <row r="43" spans="1:33" x14ac:dyDescent="0.35">
      <c r="A43" s="20"/>
      <c r="B43" s="20"/>
      <c r="C43" s="20"/>
      <c r="D43" s="20"/>
      <c r="E43" s="20"/>
      <c r="F43" s="20"/>
      <c r="G43" s="20"/>
    </row>
    <row r="44" spans="1:33" x14ac:dyDescent="0.35">
      <c r="A44" s="20"/>
      <c r="B44" s="20"/>
      <c r="C44" s="20"/>
      <c r="D44" s="20"/>
      <c r="E44" s="20"/>
      <c r="F44" s="20"/>
      <c r="G44" s="20"/>
    </row>
    <row r="45" spans="1:33" x14ac:dyDescent="0.35">
      <c r="A45" s="20"/>
      <c r="B45" s="20"/>
      <c r="C45" s="20"/>
      <c r="D45" s="20"/>
      <c r="E45" s="20"/>
      <c r="F45" s="20"/>
      <c r="G45" s="20"/>
    </row>
    <row r="46" spans="1:33" x14ac:dyDescent="0.35">
      <c r="A46" s="20"/>
      <c r="B46" s="20"/>
      <c r="C46" s="20"/>
      <c r="D46" s="20"/>
      <c r="E46" s="20"/>
      <c r="F46" s="20"/>
      <c r="G46" s="20"/>
    </row>
    <row r="47" spans="1:33" x14ac:dyDescent="0.35">
      <c r="A47" s="20"/>
      <c r="B47" s="20"/>
      <c r="C47" s="20"/>
      <c r="D47" s="20"/>
      <c r="E47" s="20"/>
      <c r="F47" s="20"/>
      <c r="G47" s="20"/>
    </row>
    <row r="48" spans="1:33" x14ac:dyDescent="0.35">
      <c r="A48" s="20"/>
      <c r="B48" s="20"/>
      <c r="C48" s="20"/>
      <c r="D48" s="20"/>
      <c r="E48" s="20"/>
      <c r="F48" s="20"/>
      <c r="G48" s="20"/>
    </row>
    <row r="49" spans="1:7" x14ac:dyDescent="0.35">
      <c r="A49" s="20"/>
      <c r="B49" s="20"/>
      <c r="C49" s="20"/>
      <c r="D49" s="20"/>
      <c r="E49" s="20"/>
      <c r="F49" s="20"/>
      <c r="G49" s="20"/>
    </row>
    <row r="50" spans="1:7" x14ac:dyDescent="0.35">
      <c r="A50" s="20"/>
      <c r="B50" s="20"/>
      <c r="C50" s="20"/>
      <c r="D50" s="20"/>
      <c r="E50" s="20"/>
      <c r="F50" s="20"/>
      <c r="G50" s="20"/>
    </row>
    <row r="51" spans="1:7" x14ac:dyDescent="0.35">
      <c r="A51" s="20"/>
      <c r="B51" s="20"/>
      <c r="C51" s="20"/>
      <c r="D51" s="20"/>
      <c r="E51" s="20"/>
      <c r="F51" s="20"/>
      <c r="G51" s="20"/>
    </row>
    <row r="52" spans="1:7" x14ac:dyDescent="0.35">
      <c r="A52" s="20"/>
      <c r="B52" s="20"/>
      <c r="C52" s="20"/>
      <c r="D52" s="20"/>
      <c r="E52" s="20"/>
      <c r="F52" s="20"/>
      <c r="G52" s="20"/>
    </row>
    <row r="53" spans="1:7" x14ac:dyDescent="0.35">
      <c r="A53" s="20"/>
      <c r="B53" s="20"/>
      <c r="C53" s="20"/>
      <c r="D53" s="20"/>
      <c r="E53" s="20"/>
      <c r="F53" s="20"/>
      <c r="G53" s="20"/>
    </row>
    <row r="54" spans="1:7" x14ac:dyDescent="0.35">
      <c r="A54" s="20"/>
      <c r="B54" s="20"/>
      <c r="C54" s="20"/>
      <c r="D54" s="20"/>
      <c r="E54" s="20"/>
      <c r="F54" s="20"/>
      <c r="G54" s="20"/>
    </row>
    <row r="55" spans="1:7" x14ac:dyDescent="0.35">
      <c r="A55" s="20"/>
      <c r="B55" s="20"/>
      <c r="C55" s="20"/>
      <c r="D55" s="20"/>
      <c r="E55" s="20"/>
      <c r="F55" s="20"/>
      <c r="G55" s="20"/>
    </row>
    <row r="56" spans="1:7" x14ac:dyDescent="0.35">
      <c r="A56" s="20"/>
      <c r="B56" s="20"/>
      <c r="C56" s="20"/>
      <c r="D56" s="20"/>
      <c r="E56" s="20"/>
      <c r="F56" s="20"/>
      <c r="G56" s="20"/>
    </row>
    <row r="57" spans="1:7" x14ac:dyDescent="0.35">
      <c r="A57" s="20"/>
      <c r="B57" s="20"/>
      <c r="C57" s="20"/>
      <c r="D57" s="20"/>
      <c r="E57" s="20"/>
      <c r="F57" s="20"/>
      <c r="G57" s="20"/>
    </row>
    <row r="58" spans="1:7" x14ac:dyDescent="0.35">
      <c r="A58" s="20"/>
      <c r="B58" s="20"/>
      <c r="C58" s="20"/>
      <c r="D58" s="20"/>
      <c r="E58" s="20"/>
      <c r="F58" s="20"/>
      <c r="G58" s="20"/>
    </row>
    <row r="59" spans="1:7" x14ac:dyDescent="0.35">
      <c r="A59" s="20"/>
      <c r="B59" s="20"/>
      <c r="C59" s="20"/>
      <c r="D59" s="20"/>
      <c r="E59" s="20"/>
      <c r="F59" s="20"/>
      <c r="G59" s="20"/>
    </row>
    <row r="60" spans="1:7" x14ac:dyDescent="0.35">
      <c r="A60" s="20"/>
      <c r="B60" s="20"/>
      <c r="C60" s="20"/>
      <c r="D60" s="20"/>
      <c r="E60" s="20"/>
      <c r="F60" s="20"/>
      <c r="G60" s="20"/>
    </row>
    <row r="61" spans="1:7" x14ac:dyDescent="0.35">
      <c r="A61" s="20"/>
      <c r="B61" s="20"/>
      <c r="C61" s="20"/>
      <c r="D61" s="20"/>
      <c r="E61" s="20"/>
      <c r="F61" s="20"/>
      <c r="G61" s="20"/>
    </row>
    <row r="62" spans="1:7" x14ac:dyDescent="0.35">
      <c r="A62" s="20"/>
      <c r="B62" s="20"/>
      <c r="C62" s="20"/>
      <c r="D62" s="20"/>
      <c r="E62" s="20"/>
      <c r="F62" s="20"/>
      <c r="G62" s="20"/>
    </row>
    <row r="63" spans="1:7" x14ac:dyDescent="0.35">
      <c r="A63" s="20"/>
      <c r="B63" s="20"/>
      <c r="C63" s="20"/>
      <c r="D63" s="20"/>
      <c r="E63" s="20"/>
      <c r="F63" s="20"/>
      <c r="G63" s="20"/>
    </row>
    <row r="64" spans="1:7" x14ac:dyDescent="0.35">
      <c r="A64" s="20"/>
      <c r="B64" s="20"/>
      <c r="C64" s="20"/>
      <c r="D64" s="20"/>
      <c r="E64" s="20"/>
      <c r="F64" s="20"/>
      <c r="G64" s="20"/>
    </row>
    <row r="65" spans="1:7" x14ac:dyDescent="0.35">
      <c r="A65" s="20"/>
      <c r="B65" s="20"/>
      <c r="C65" s="20"/>
      <c r="D65" s="20"/>
      <c r="E65" s="20"/>
      <c r="F65" s="20"/>
      <c r="G65" s="20"/>
    </row>
    <row r="66" spans="1:7" x14ac:dyDescent="0.35">
      <c r="A66" s="20"/>
      <c r="B66" s="20"/>
      <c r="C66" s="20"/>
      <c r="D66" s="20"/>
      <c r="E66" s="20"/>
      <c r="F66" s="20"/>
      <c r="G66" s="20"/>
    </row>
    <row r="67" spans="1:7" x14ac:dyDescent="0.35">
      <c r="A67" s="20"/>
      <c r="B67" s="20"/>
      <c r="C67" s="20"/>
      <c r="D67" s="20"/>
      <c r="E67" s="20"/>
      <c r="F67" s="20"/>
      <c r="G67" s="20"/>
    </row>
    <row r="68" spans="1:7" x14ac:dyDescent="0.35">
      <c r="A68" s="20"/>
      <c r="B68" s="20"/>
      <c r="C68" s="20"/>
      <c r="D68" s="20"/>
      <c r="E68" s="20"/>
      <c r="F68" s="20"/>
      <c r="G68" s="20"/>
    </row>
    <row r="69" spans="1:7" x14ac:dyDescent="0.35">
      <c r="A69" s="20"/>
      <c r="B69" s="20"/>
      <c r="C69" s="20"/>
      <c r="D69" s="20"/>
      <c r="E69" s="20"/>
      <c r="F69" s="20"/>
      <c r="G69" s="20"/>
    </row>
    <row r="70" spans="1:7" x14ac:dyDescent="0.35">
      <c r="A70" s="20"/>
      <c r="B70" s="20"/>
      <c r="C70" s="20"/>
      <c r="D70" s="20"/>
      <c r="E70" s="20"/>
      <c r="F70" s="20"/>
      <c r="G70" s="20"/>
    </row>
    <row r="71" spans="1:7" x14ac:dyDescent="0.35">
      <c r="A71" s="20"/>
      <c r="B71" s="20"/>
      <c r="C71" s="20"/>
      <c r="D71" s="20"/>
      <c r="E71" s="20"/>
      <c r="F71" s="20"/>
      <c r="G71" s="20"/>
    </row>
    <row r="72" spans="1:7" x14ac:dyDescent="0.35">
      <c r="A72" s="20"/>
      <c r="B72" s="20"/>
      <c r="C72" s="20"/>
      <c r="D72" s="20"/>
      <c r="E72" s="20"/>
      <c r="F72" s="20"/>
      <c r="G72" s="20"/>
    </row>
    <row r="73" spans="1:7" x14ac:dyDescent="0.35">
      <c r="A73" s="20"/>
      <c r="B73" s="20"/>
      <c r="C73" s="20"/>
      <c r="D73" s="20"/>
      <c r="E73" s="20"/>
      <c r="F73" s="20"/>
      <c r="G73" s="20"/>
    </row>
    <row r="74" spans="1:7" x14ac:dyDescent="0.35">
      <c r="A74" s="20"/>
      <c r="B74" s="20"/>
      <c r="C74" s="20"/>
      <c r="D74" s="20"/>
      <c r="E74" s="20"/>
      <c r="F74" s="20"/>
      <c r="G74" s="20"/>
    </row>
    <row r="75" spans="1:7" x14ac:dyDescent="0.35">
      <c r="A75" s="20"/>
      <c r="B75" s="20"/>
      <c r="C75" s="20"/>
      <c r="D75" s="20"/>
      <c r="E75" s="20"/>
      <c r="F75" s="20"/>
      <c r="G75" s="20"/>
    </row>
    <row r="76" spans="1:7" x14ac:dyDescent="0.35">
      <c r="A76" s="20"/>
      <c r="B76" s="20"/>
      <c r="C76" s="20"/>
      <c r="D76" s="20"/>
      <c r="E76" s="20"/>
      <c r="F76" s="20"/>
      <c r="G76" s="20"/>
    </row>
    <row r="77" spans="1:7" x14ac:dyDescent="0.35">
      <c r="A77" s="20"/>
      <c r="B77" s="20"/>
      <c r="C77" s="20"/>
      <c r="D77" s="20"/>
      <c r="E77" s="20"/>
      <c r="F77" s="20"/>
      <c r="G77" s="20"/>
    </row>
    <row r="78" spans="1:7" x14ac:dyDescent="0.35">
      <c r="A78" s="20"/>
      <c r="B78" s="20"/>
      <c r="C78" s="20"/>
      <c r="D78" s="20"/>
      <c r="E78" s="20"/>
      <c r="F78" s="20"/>
      <c r="G78" s="20"/>
    </row>
    <row r="79" spans="1:7" x14ac:dyDescent="0.35">
      <c r="A79" s="20"/>
      <c r="B79" s="20"/>
      <c r="C79" s="20"/>
      <c r="D79" s="20"/>
      <c r="E79" s="20"/>
      <c r="F79" s="20"/>
      <c r="G79" s="20"/>
    </row>
    <row r="80" spans="1:7" x14ac:dyDescent="0.35">
      <c r="A80" s="20"/>
      <c r="B80" s="20"/>
      <c r="C80" s="20"/>
      <c r="D80" s="20"/>
      <c r="E80" s="20"/>
      <c r="F80" s="20"/>
      <c r="G80" s="20"/>
    </row>
    <row r="81" spans="1:7" x14ac:dyDescent="0.35">
      <c r="A81" s="20"/>
      <c r="B81" s="20"/>
      <c r="C81" s="20"/>
      <c r="D81" s="20"/>
      <c r="E81" s="20"/>
      <c r="F81" s="20"/>
      <c r="G81" s="20"/>
    </row>
    <row r="82" spans="1:7" x14ac:dyDescent="0.35">
      <c r="A82" s="20"/>
      <c r="B82" s="20"/>
      <c r="C82" s="20"/>
      <c r="D82" s="20"/>
      <c r="E82" s="20"/>
      <c r="F82" s="20"/>
      <c r="G82" s="20"/>
    </row>
    <row r="83" spans="1:7" x14ac:dyDescent="0.35">
      <c r="A83" s="20"/>
      <c r="B83" s="20"/>
      <c r="C83" s="20"/>
      <c r="D83" s="20"/>
      <c r="E83" s="20"/>
      <c r="F83" s="20"/>
      <c r="G83" s="20"/>
    </row>
    <row r="84" spans="1:7" x14ac:dyDescent="0.35">
      <c r="A84" s="20"/>
      <c r="B84" s="20"/>
      <c r="C84" s="20"/>
      <c r="D84" s="20"/>
      <c r="E84" s="20"/>
      <c r="F84" s="20"/>
      <c r="G84" s="20"/>
    </row>
    <row r="85" spans="1:7" x14ac:dyDescent="0.35">
      <c r="A85" s="20"/>
      <c r="B85" s="20"/>
      <c r="C85" s="20"/>
      <c r="D85" s="20"/>
      <c r="E85" s="20"/>
      <c r="F85" s="20"/>
      <c r="G85" s="20"/>
    </row>
    <row r="86" spans="1:7" x14ac:dyDescent="0.35">
      <c r="A86" s="20"/>
      <c r="B86" s="20"/>
      <c r="C86" s="20"/>
      <c r="D86" s="20"/>
      <c r="E86" s="20"/>
      <c r="F86" s="20"/>
      <c r="G86" s="20"/>
    </row>
    <row r="87" spans="1:7" x14ac:dyDescent="0.35">
      <c r="A87" s="20"/>
      <c r="B87" s="20"/>
      <c r="C87" s="20"/>
      <c r="D87" s="20"/>
      <c r="E87" s="20"/>
      <c r="F87" s="20"/>
      <c r="G87" s="20"/>
    </row>
    <row r="88" spans="1:7" x14ac:dyDescent="0.35">
      <c r="A88" s="20"/>
      <c r="B88" s="20"/>
      <c r="C88" s="20"/>
      <c r="D88" s="20"/>
      <c r="E88" s="20"/>
      <c r="F88" s="20"/>
      <c r="G88" s="20"/>
    </row>
    <row r="89" spans="1:7" x14ac:dyDescent="0.35">
      <c r="A89" s="20"/>
      <c r="B89" s="20"/>
      <c r="C89" s="20"/>
      <c r="D89" s="20"/>
      <c r="E89" s="20"/>
      <c r="F89" s="20"/>
      <c r="G89" s="20"/>
    </row>
    <row r="90" spans="1:7" x14ac:dyDescent="0.35">
      <c r="A90" s="20"/>
      <c r="B90" s="20"/>
      <c r="C90" s="20"/>
      <c r="D90" s="20"/>
      <c r="E90" s="20"/>
      <c r="F90" s="20"/>
      <c r="G90" s="20"/>
    </row>
    <row r="91" spans="1:7" x14ac:dyDescent="0.35">
      <c r="A91" s="20"/>
      <c r="B91" s="20"/>
      <c r="C91" s="20"/>
      <c r="D91" s="20"/>
      <c r="E91" s="20"/>
      <c r="F91" s="20"/>
      <c r="G91" s="20"/>
    </row>
    <row r="92" spans="1:7" x14ac:dyDescent="0.35">
      <c r="A92" s="20"/>
      <c r="B92" s="20"/>
      <c r="C92" s="20"/>
      <c r="D92" s="20"/>
      <c r="E92" s="20"/>
      <c r="F92" s="20"/>
      <c r="G92" s="20"/>
    </row>
    <row r="93" spans="1:7" x14ac:dyDescent="0.35">
      <c r="A93" s="20"/>
      <c r="B93" s="20"/>
      <c r="C93" s="20"/>
      <c r="D93" s="20"/>
      <c r="E93" s="20"/>
      <c r="F93" s="20"/>
      <c r="G93" s="20"/>
    </row>
    <row r="94" spans="1:7" x14ac:dyDescent="0.35">
      <c r="A94" s="20"/>
      <c r="B94" s="20"/>
      <c r="C94" s="20"/>
      <c r="D94" s="20"/>
      <c r="E94" s="20"/>
      <c r="F94" s="20"/>
      <c r="G94" s="20"/>
    </row>
    <row r="95" spans="1:7" x14ac:dyDescent="0.35">
      <c r="A95" s="20"/>
      <c r="B95" s="20"/>
      <c r="C95" s="20"/>
      <c r="D95" s="20"/>
      <c r="E95" s="20"/>
      <c r="F95" s="20"/>
      <c r="G95" s="20"/>
    </row>
    <row r="96" spans="1:7" x14ac:dyDescent="0.35">
      <c r="A96" s="20"/>
      <c r="B96" s="20"/>
      <c r="C96" s="20"/>
      <c r="D96" s="20"/>
      <c r="E96" s="20"/>
      <c r="F96" s="20"/>
      <c r="G96" s="20"/>
    </row>
    <row r="97" spans="1:7" x14ac:dyDescent="0.35">
      <c r="A97" s="20"/>
      <c r="B97" s="20"/>
      <c r="C97" s="20"/>
      <c r="D97" s="20"/>
      <c r="E97" s="20"/>
      <c r="F97" s="20"/>
      <c r="G97" s="20"/>
    </row>
    <row r="98" spans="1:7" x14ac:dyDescent="0.35">
      <c r="A98" s="20"/>
      <c r="B98" s="20"/>
      <c r="C98" s="20"/>
      <c r="D98" s="20"/>
      <c r="E98" s="20"/>
      <c r="F98" s="20"/>
      <c r="G98" s="20"/>
    </row>
    <row r="99" spans="1:7" x14ac:dyDescent="0.35">
      <c r="A99" s="20"/>
      <c r="B99" s="20"/>
      <c r="C99" s="20"/>
      <c r="D99" s="20"/>
      <c r="E99" s="20"/>
      <c r="F99" s="20"/>
      <c r="G99" s="20"/>
    </row>
    <row r="100" spans="1:7" x14ac:dyDescent="0.35">
      <c r="A100" s="20"/>
      <c r="B100" s="20"/>
      <c r="C100" s="20"/>
      <c r="D100" s="20"/>
      <c r="E100" s="20"/>
      <c r="F100" s="20"/>
      <c r="G100" s="20"/>
    </row>
    <row r="101" spans="1:7" x14ac:dyDescent="0.35">
      <c r="A101" s="20"/>
      <c r="B101" s="20"/>
      <c r="C101" s="20"/>
      <c r="D101" s="20"/>
      <c r="E101" s="20"/>
      <c r="F101" s="20"/>
      <c r="G101" s="20"/>
    </row>
    <row r="102" spans="1:7" x14ac:dyDescent="0.35">
      <c r="A102" s="20"/>
      <c r="B102" s="20"/>
      <c r="C102" s="20"/>
      <c r="D102" s="20"/>
      <c r="E102" s="20"/>
      <c r="F102" s="20"/>
      <c r="G102" s="20"/>
    </row>
    <row r="103" spans="1:7" x14ac:dyDescent="0.35">
      <c r="A103" s="20"/>
      <c r="B103" s="20"/>
      <c r="C103" s="20"/>
      <c r="D103" s="20"/>
      <c r="E103" s="20"/>
      <c r="F103" s="20"/>
      <c r="G103" s="20"/>
    </row>
    <row r="104" spans="1:7" x14ac:dyDescent="0.35">
      <c r="A104" s="20"/>
      <c r="B104" s="20"/>
      <c r="C104" s="20"/>
      <c r="D104" s="20"/>
      <c r="E104" s="20"/>
      <c r="F104" s="20"/>
      <c r="G104" s="20"/>
    </row>
    <row r="105" spans="1:7" x14ac:dyDescent="0.35">
      <c r="A105" s="20"/>
      <c r="B105" s="20"/>
      <c r="C105" s="20"/>
      <c r="D105" s="20"/>
      <c r="E105" s="20"/>
      <c r="F105" s="20"/>
      <c r="G105" s="20"/>
    </row>
    <row r="106" spans="1:7" x14ac:dyDescent="0.35">
      <c r="A106" s="20"/>
      <c r="B106" s="20"/>
      <c r="C106" s="20"/>
      <c r="D106" s="20"/>
      <c r="E106" s="20"/>
      <c r="F106" s="20"/>
      <c r="G106" s="20"/>
    </row>
    <row r="107" spans="1:7" x14ac:dyDescent="0.35">
      <c r="A107" s="20"/>
      <c r="B107" s="20"/>
      <c r="C107" s="20"/>
      <c r="D107" s="20"/>
      <c r="E107" s="20"/>
      <c r="F107" s="20"/>
      <c r="G107" s="20"/>
    </row>
    <row r="108" spans="1:7" x14ac:dyDescent="0.35">
      <c r="A108" s="20"/>
      <c r="B108" s="20"/>
      <c r="C108" s="20"/>
      <c r="D108" s="20"/>
      <c r="E108" s="20"/>
      <c r="F108" s="20"/>
      <c r="G108" s="20"/>
    </row>
    <row r="109" spans="1:7" x14ac:dyDescent="0.35">
      <c r="A109" s="20"/>
      <c r="B109" s="20"/>
      <c r="C109" s="20"/>
      <c r="D109" s="20"/>
      <c r="E109" s="20"/>
      <c r="F109" s="20"/>
      <c r="G109" s="20"/>
    </row>
    <row r="110" spans="1:7" x14ac:dyDescent="0.35">
      <c r="A110" s="20"/>
      <c r="B110" s="20"/>
      <c r="C110" s="20"/>
      <c r="D110" s="20"/>
      <c r="E110" s="20"/>
      <c r="F110" s="20"/>
      <c r="G110" s="20"/>
    </row>
    <row r="111" spans="1:7" x14ac:dyDescent="0.35">
      <c r="A111" s="20"/>
      <c r="B111" s="20"/>
      <c r="C111" s="20"/>
      <c r="D111" s="20"/>
      <c r="E111" s="20"/>
      <c r="F111" s="20"/>
      <c r="G111" s="20"/>
    </row>
    <row r="112" spans="1:7" x14ac:dyDescent="0.35">
      <c r="A112" s="20"/>
      <c r="B112" s="20"/>
      <c r="C112" s="20"/>
      <c r="D112" s="20"/>
      <c r="E112" s="20"/>
      <c r="F112" s="20"/>
      <c r="G112" s="20"/>
    </row>
    <row r="113" spans="1:7" x14ac:dyDescent="0.35">
      <c r="A113" s="20"/>
      <c r="B113" s="20"/>
      <c r="C113" s="20"/>
      <c r="D113" s="20"/>
      <c r="E113" s="20"/>
      <c r="F113" s="20"/>
      <c r="G113" s="20"/>
    </row>
    <row r="114" spans="1:7" x14ac:dyDescent="0.35">
      <c r="A114" s="20"/>
      <c r="B114" s="20"/>
      <c r="C114" s="20"/>
      <c r="D114" s="20"/>
      <c r="E114" s="20"/>
      <c r="F114" s="20"/>
      <c r="G114" s="20"/>
    </row>
    <row r="115" spans="1:7" x14ac:dyDescent="0.35">
      <c r="A115" s="20"/>
      <c r="B115" s="20"/>
      <c r="C115" s="20"/>
      <c r="D115" s="20"/>
      <c r="E115" s="20"/>
      <c r="F115" s="20"/>
      <c r="G115" s="20"/>
    </row>
    <row r="116" spans="1:7" x14ac:dyDescent="0.35">
      <c r="A116" s="20"/>
      <c r="B116" s="20"/>
      <c r="C116" s="20"/>
      <c r="D116" s="20"/>
      <c r="E116" s="20"/>
      <c r="F116" s="20"/>
      <c r="G116" s="20"/>
    </row>
    <row r="117" spans="1:7" x14ac:dyDescent="0.35">
      <c r="A117" s="20"/>
      <c r="B117" s="20"/>
      <c r="C117" s="20"/>
      <c r="D117" s="20"/>
      <c r="E117" s="20"/>
      <c r="F117" s="20"/>
      <c r="G117" s="20"/>
    </row>
    <row r="118" spans="1:7" x14ac:dyDescent="0.35">
      <c r="A118" s="20"/>
      <c r="B118" s="20"/>
      <c r="C118" s="20"/>
      <c r="D118" s="20"/>
      <c r="E118" s="20"/>
      <c r="F118" s="20"/>
      <c r="G118" s="20"/>
    </row>
    <row r="119" spans="1:7" x14ac:dyDescent="0.35">
      <c r="A119" s="20"/>
      <c r="B119" s="20"/>
      <c r="C119" s="20"/>
      <c r="D119" s="20"/>
      <c r="E119" s="20"/>
      <c r="F119" s="20"/>
      <c r="G119" s="20"/>
    </row>
    <row r="120" spans="1:7" x14ac:dyDescent="0.35">
      <c r="A120" s="20"/>
      <c r="B120" s="20"/>
      <c r="C120" s="20"/>
      <c r="D120" s="20"/>
      <c r="E120" s="20"/>
      <c r="F120" s="20"/>
      <c r="G120" s="20"/>
    </row>
    <row r="121" spans="1:7" x14ac:dyDescent="0.35">
      <c r="A121" s="20"/>
      <c r="B121" s="20"/>
      <c r="C121" s="20"/>
      <c r="D121" s="20"/>
      <c r="E121" s="20"/>
      <c r="F121" s="20"/>
      <c r="G121" s="20"/>
    </row>
    <row r="122" spans="1:7" x14ac:dyDescent="0.35">
      <c r="A122" s="20"/>
      <c r="B122" s="20"/>
      <c r="C122" s="20"/>
      <c r="D122" s="20"/>
      <c r="E122" s="20"/>
      <c r="F122" s="20"/>
      <c r="G122" s="20"/>
    </row>
    <row r="123" spans="1:7" x14ac:dyDescent="0.35">
      <c r="A123" s="20"/>
      <c r="B123" s="20"/>
      <c r="C123" s="20"/>
      <c r="D123" s="20"/>
      <c r="E123" s="20"/>
      <c r="F123" s="20"/>
      <c r="G123" s="20"/>
    </row>
    <row r="124" spans="1:7" x14ac:dyDescent="0.35">
      <c r="A124" s="20"/>
      <c r="B124" s="20"/>
      <c r="C124" s="20"/>
      <c r="D124" s="20"/>
      <c r="E124" s="20"/>
      <c r="F124" s="20"/>
      <c r="G124" s="20"/>
    </row>
    <row r="125" spans="1:7" x14ac:dyDescent="0.35">
      <c r="A125" s="20"/>
      <c r="B125" s="20"/>
      <c r="C125" s="20"/>
      <c r="D125" s="20"/>
      <c r="E125" s="20"/>
      <c r="F125" s="20"/>
      <c r="G125" s="20"/>
    </row>
    <row r="126" spans="1:7" x14ac:dyDescent="0.35">
      <c r="A126" s="20"/>
      <c r="B126" s="20"/>
      <c r="C126" s="20"/>
      <c r="D126" s="20"/>
      <c r="E126" s="20"/>
      <c r="F126" s="20"/>
      <c r="G126" s="20"/>
    </row>
    <row r="127" spans="1:7" x14ac:dyDescent="0.35">
      <c r="A127" s="20"/>
      <c r="B127" s="20"/>
      <c r="C127" s="20"/>
      <c r="D127" s="20"/>
      <c r="E127" s="20"/>
      <c r="F127" s="20"/>
      <c r="G127" s="20"/>
    </row>
    <row r="128" spans="1:7" x14ac:dyDescent="0.35">
      <c r="A128" s="20"/>
      <c r="B128" s="20"/>
      <c r="C128" s="20"/>
      <c r="D128" s="20"/>
      <c r="E128" s="20"/>
      <c r="F128" s="20"/>
      <c r="G128" s="20"/>
    </row>
    <row r="129" spans="1:7" x14ac:dyDescent="0.35">
      <c r="A129" s="20"/>
      <c r="B129" s="20"/>
      <c r="C129" s="20"/>
      <c r="D129" s="20"/>
      <c r="E129" s="20"/>
      <c r="F129" s="20"/>
      <c r="G129" s="20"/>
    </row>
    <row r="130" spans="1:7" x14ac:dyDescent="0.35">
      <c r="A130" s="20"/>
      <c r="B130" s="20"/>
      <c r="C130" s="20"/>
      <c r="D130" s="20"/>
      <c r="E130" s="20"/>
      <c r="F130" s="20"/>
      <c r="G130" s="20"/>
    </row>
    <row r="131" spans="1:7" x14ac:dyDescent="0.35">
      <c r="A131" s="20"/>
      <c r="B131" s="20"/>
      <c r="C131" s="20"/>
      <c r="D131" s="20"/>
      <c r="E131" s="20"/>
      <c r="F131" s="20"/>
      <c r="G131" s="20"/>
    </row>
    <row r="132" spans="1:7" x14ac:dyDescent="0.35">
      <c r="A132" s="20"/>
      <c r="B132" s="20"/>
      <c r="C132" s="20"/>
      <c r="D132" s="20"/>
      <c r="E132" s="20"/>
      <c r="F132" s="20"/>
      <c r="G132" s="20"/>
    </row>
    <row r="133" spans="1:7" x14ac:dyDescent="0.35">
      <c r="A133" s="20"/>
      <c r="B133" s="20"/>
      <c r="C133" s="20"/>
      <c r="D133" s="20"/>
      <c r="E133" s="20"/>
      <c r="F133" s="20"/>
      <c r="G133" s="20"/>
    </row>
    <row r="134" spans="1:7" x14ac:dyDescent="0.35">
      <c r="A134" s="20"/>
      <c r="B134" s="20"/>
      <c r="C134" s="20"/>
      <c r="D134" s="20"/>
      <c r="E134" s="20"/>
      <c r="F134" s="20"/>
      <c r="G134" s="20"/>
    </row>
    <row r="135" spans="1:7" x14ac:dyDescent="0.35">
      <c r="A135" s="20"/>
      <c r="B135" s="20"/>
      <c r="C135" s="20"/>
      <c r="D135" s="20"/>
      <c r="E135" s="20"/>
      <c r="F135" s="20"/>
      <c r="G135" s="20"/>
    </row>
    <row r="136" spans="1:7" x14ac:dyDescent="0.35">
      <c r="A136" s="20"/>
      <c r="B136" s="20"/>
      <c r="C136" s="20"/>
      <c r="D136" s="20"/>
      <c r="E136" s="20"/>
      <c r="F136" s="20"/>
      <c r="G136" s="20"/>
    </row>
    <row r="137" spans="1:7" x14ac:dyDescent="0.35">
      <c r="A137" s="20"/>
      <c r="B137" s="20"/>
      <c r="C137" s="20"/>
      <c r="D137" s="20"/>
      <c r="E137" s="20"/>
      <c r="F137" s="20"/>
      <c r="G137" s="20"/>
    </row>
    <row r="138" spans="1:7" x14ac:dyDescent="0.35">
      <c r="A138" s="20"/>
      <c r="B138" s="20"/>
      <c r="C138" s="20"/>
      <c r="D138" s="20"/>
      <c r="E138" s="20"/>
      <c r="F138" s="20"/>
      <c r="G138" s="20"/>
    </row>
    <row r="139" spans="1:7" x14ac:dyDescent="0.35">
      <c r="A139" s="20"/>
      <c r="B139" s="20"/>
      <c r="C139" s="20"/>
      <c r="D139" s="20"/>
      <c r="E139" s="20"/>
      <c r="F139" s="20"/>
      <c r="G139" s="20"/>
    </row>
    <row r="140" spans="1:7" x14ac:dyDescent="0.35">
      <c r="A140" s="20"/>
      <c r="B140" s="20"/>
      <c r="C140" s="20"/>
      <c r="D140" s="20"/>
      <c r="E140" s="20"/>
      <c r="F140" s="20"/>
      <c r="G140" s="20"/>
    </row>
    <row r="141" spans="1:7" x14ac:dyDescent="0.35">
      <c r="A141" s="20"/>
      <c r="B141" s="20"/>
      <c r="C141" s="20"/>
      <c r="D141" s="20"/>
      <c r="E141" s="20"/>
      <c r="F141" s="20"/>
      <c r="G141" s="20"/>
    </row>
    <row r="142" spans="1:7" x14ac:dyDescent="0.35">
      <c r="A142" s="20"/>
      <c r="B142" s="20"/>
      <c r="C142" s="20"/>
      <c r="D142" s="20"/>
      <c r="E142" s="20"/>
      <c r="F142" s="20"/>
      <c r="G142" s="20"/>
    </row>
    <row r="143" spans="1:7" x14ac:dyDescent="0.35">
      <c r="A143" s="20"/>
      <c r="B143" s="20"/>
      <c r="C143" s="20"/>
      <c r="D143" s="20"/>
      <c r="E143" s="20"/>
      <c r="F143" s="20"/>
      <c r="G143" s="20"/>
    </row>
    <row r="144" spans="1:7" x14ac:dyDescent="0.35">
      <c r="A144" s="20"/>
      <c r="B144" s="20"/>
      <c r="C144" s="20"/>
      <c r="D144" s="20"/>
      <c r="E144" s="20"/>
      <c r="F144" s="20"/>
      <c r="G144" s="20"/>
    </row>
    <row r="145" spans="1:7" x14ac:dyDescent="0.35">
      <c r="A145" s="20"/>
      <c r="B145" s="20"/>
      <c r="C145" s="20"/>
      <c r="D145" s="20"/>
      <c r="E145" s="20"/>
      <c r="F145" s="20"/>
      <c r="G145" s="20"/>
    </row>
    <row r="146" spans="1:7" x14ac:dyDescent="0.35">
      <c r="A146" s="20"/>
      <c r="B146" s="20"/>
      <c r="C146" s="20"/>
      <c r="D146" s="20"/>
      <c r="E146" s="20"/>
      <c r="F146" s="20"/>
      <c r="G146" s="20"/>
    </row>
    <row r="147" spans="1:7" x14ac:dyDescent="0.35">
      <c r="A147" s="20"/>
      <c r="B147" s="20"/>
      <c r="C147" s="20"/>
      <c r="D147" s="20"/>
      <c r="E147" s="20"/>
      <c r="F147" s="20"/>
      <c r="G147" s="20"/>
    </row>
    <row r="148" spans="1:7" x14ac:dyDescent="0.35">
      <c r="A148" s="20"/>
      <c r="B148" s="20"/>
      <c r="C148" s="20"/>
      <c r="D148" s="20"/>
      <c r="E148" s="20"/>
      <c r="F148" s="20"/>
      <c r="G148" s="20"/>
    </row>
    <row r="149" spans="1:7" x14ac:dyDescent="0.35">
      <c r="A149" s="20"/>
      <c r="B149" s="20"/>
      <c r="C149" s="20"/>
      <c r="D149" s="20"/>
      <c r="E149" s="20"/>
      <c r="F149" s="20"/>
      <c r="G149" s="20"/>
    </row>
    <row r="150" spans="1:7" x14ac:dyDescent="0.35">
      <c r="A150" s="20"/>
      <c r="B150" s="20"/>
      <c r="C150" s="20"/>
      <c r="D150" s="20"/>
      <c r="E150" s="20"/>
      <c r="F150" s="20"/>
      <c r="G150" s="20"/>
    </row>
    <row r="151" spans="1:7" x14ac:dyDescent="0.35">
      <c r="A151" s="20"/>
      <c r="B151" s="20"/>
      <c r="C151" s="20"/>
      <c r="D151" s="20"/>
      <c r="E151" s="20"/>
      <c r="F151" s="20"/>
      <c r="G151" s="20"/>
    </row>
    <row r="152" spans="1:7" x14ac:dyDescent="0.35">
      <c r="A152" s="20"/>
      <c r="B152" s="20"/>
      <c r="C152" s="20"/>
      <c r="D152" s="20"/>
      <c r="E152" s="20"/>
      <c r="F152" s="20"/>
      <c r="G152" s="20"/>
    </row>
    <row r="153" spans="1:7" x14ac:dyDescent="0.35">
      <c r="A153" s="20"/>
      <c r="B153" s="20"/>
      <c r="C153" s="20"/>
      <c r="D153" s="20"/>
      <c r="E153" s="20"/>
      <c r="F153" s="20"/>
      <c r="G153" s="20"/>
    </row>
    <row r="154" spans="1:7" x14ac:dyDescent="0.35">
      <c r="A154" s="20"/>
      <c r="B154" s="20"/>
      <c r="C154" s="20"/>
      <c r="D154" s="20"/>
      <c r="E154" s="20"/>
      <c r="F154" s="20"/>
      <c r="G154" s="20"/>
    </row>
    <row r="155" spans="1:7" x14ac:dyDescent="0.35">
      <c r="A155" s="20"/>
      <c r="B155" s="20"/>
      <c r="C155" s="20"/>
      <c r="D155" s="20"/>
      <c r="E155" s="20"/>
      <c r="F155" s="20"/>
      <c r="G155" s="20"/>
    </row>
    <row r="156" spans="1:7" x14ac:dyDescent="0.35">
      <c r="A156" s="20"/>
      <c r="B156" s="20"/>
      <c r="C156" s="20"/>
      <c r="D156" s="20"/>
      <c r="E156" s="20"/>
      <c r="F156" s="20"/>
      <c r="G156" s="20"/>
    </row>
    <row r="157" spans="1:7" x14ac:dyDescent="0.35">
      <c r="A157" s="20"/>
      <c r="B157" s="20"/>
      <c r="C157" s="20"/>
      <c r="D157" s="20"/>
      <c r="E157" s="20"/>
      <c r="F157" s="20"/>
      <c r="G157" s="20"/>
    </row>
    <row r="158" spans="1:7" x14ac:dyDescent="0.35">
      <c r="A158" s="20"/>
      <c r="B158" s="20"/>
      <c r="C158" s="20"/>
      <c r="D158" s="20"/>
      <c r="E158" s="20"/>
      <c r="F158" s="20"/>
      <c r="G158" s="20"/>
    </row>
    <row r="159" spans="1:7" x14ac:dyDescent="0.35">
      <c r="A159" s="20"/>
      <c r="B159" s="20"/>
      <c r="C159" s="20"/>
      <c r="D159" s="20"/>
      <c r="E159" s="20"/>
      <c r="F159" s="20"/>
      <c r="G159" s="20"/>
    </row>
    <row r="160" spans="1:7" x14ac:dyDescent="0.35">
      <c r="A160" s="20"/>
      <c r="B160" s="20"/>
      <c r="C160" s="20"/>
      <c r="D160" s="20"/>
      <c r="E160" s="20"/>
      <c r="F160" s="20"/>
      <c r="G160" s="20"/>
    </row>
    <row r="161" spans="1:7" x14ac:dyDescent="0.35">
      <c r="A161" s="20"/>
      <c r="B161" s="20"/>
      <c r="C161" s="20"/>
      <c r="D161" s="20"/>
      <c r="E161" s="20"/>
      <c r="F161" s="20"/>
      <c r="G161" s="20"/>
    </row>
    <row r="162" spans="1:7" x14ac:dyDescent="0.35">
      <c r="A162" s="20"/>
      <c r="B162" s="20"/>
      <c r="C162" s="20"/>
      <c r="D162" s="20"/>
      <c r="E162" s="20"/>
      <c r="F162" s="20"/>
      <c r="G162" s="20"/>
    </row>
    <row r="163" spans="1:7" x14ac:dyDescent="0.35">
      <c r="A163" s="20"/>
      <c r="B163" s="20"/>
      <c r="C163" s="20"/>
      <c r="D163" s="20"/>
      <c r="E163" s="20"/>
      <c r="F163" s="20"/>
      <c r="G163" s="20"/>
    </row>
    <row r="164" spans="1:7" x14ac:dyDescent="0.35">
      <c r="A164" s="20"/>
      <c r="B164" s="20"/>
      <c r="C164" s="20"/>
      <c r="D164" s="20"/>
      <c r="E164" s="20"/>
      <c r="F164" s="20"/>
      <c r="G164" s="20"/>
    </row>
    <row r="165" spans="1:7" x14ac:dyDescent="0.35">
      <c r="A165" s="20"/>
      <c r="B165" s="20"/>
      <c r="C165" s="20"/>
      <c r="D165" s="20"/>
      <c r="E165" s="20"/>
      <c r="F165" s="20"/>
      <c r="G165" s="20"/>
    </row>
    <row r="166" spans="1:7" x14ac:dyDescent="0.35">
      <c r="A166" s="20"/>
      <c r="B166" s="20"/>
      <c r="C166" s="20"/>
      <c r="D166" s="20"/>
      <c r="E166" s="20"/>
      <c r="F166" s="20"/>
      <c r="G166" s="20"/>
    </row>
    <row r="167" spans="1:7" x14ac:dyDescent="0.35">
      <c r="A167" s="20"/>
      <c r="B167" s="20"/>
      <c r="C167" s="20"/>
      <c r="D167" s="20"/>
      <c r="E167" s="20"/>
      <c r="F167" s="20"/>
      <c r="G167" s="20"/>
    </row>
    <row r="168" spans="1:7" x14ac:dyDescent="0.35">
      <c r="A168" s="20"/>
      <c r="B168" s="20"/>
      <c r="C168" s="20"/>
      <c r="D168" s="20"/>
      <c r="E168" s="20"/>
      <c r="F168" s="20"/>
      <c r="G168" s="20"/>
    </row>
    <row r="169" spans="1:7" x14ac:dyDescent="0.35">
      <c r="A169" s="20"/>
      <c r="B169" s="20"/>
      <c r="C169" s="20"/>
      <c r="D169" s="20"/>
      <c r="E169" s="20"/>
      <c r="F169" s="20"/>
      <c r="G169" s="20"/>
    </row>
    <row r="170" spans="1:7" x14ac:dyDescent="0.35">
      <c r="A170" s="20"/>
      <c r="B170" s="20"/>
      <c r="C170" s="20"/>
      <c r="D170" s="20"/>
      <c r="E170" s="20"/>
      <c r="F170" s="20"/>
      <c r="G170" s="20"/>
    </row>
    <row r="171" spans="1:7" x14ac:dyDescent="0.35">
      <c r="A171" s="20"/>
      <c r="B171" s="20"/>
      <c r="C171" s="20"/>
      <c r="D171" s="20"/>
      <c r="E171" s="20"/>
      <c r="F171" s="20"/>
      <c r="G171" s="20"/>
    </row>
    <row r="172" spans="1:7" x14ac:dyDescent="0.35">
      <c r="A172" s="20"/>
      <c r="B172" s="20"/>
      <c r="C172" s="20"/>
      <c r="D172" s="20"/>
      <c r="E172" s="20"/>
      <c r="F172" s="20"/>
      <c r="G172" s="20"/>
    </row>
    <row r="173" spans="1:7" x14ac:dyDescent="0.35">
      <c r="A173" s="20"/>
      <c r="B173" s="20"/>
      <c r="C173" s="20"/>
      <c r="D173" s="20"/>
      <c r="E173" s="20"/>
      <c r="F173" s="20"/>
      <c r="G173" s="20"/>
    </row>
    <row r="174" spans="1:7" x14ac:dyDescent="0.35">
      <c r="A174" s="20"/>
      <c r="B174" s="20"/>
      <c r="C174" s="20"/>
      <c r="D174" s="20"/>
      <c r="E174" s="20"/>
      <c r="F174" s="20"/>
      <c r="G174" s="20"/>
    </row>
    <row r="175" spans="1:7" x14ac:dyDescent="0.35">
      <c r="A175" s="20"/>
      <c r="B175" s="20"/>
      <c r="C175" s="20"/>
      <c r="D175" s="20"/>
      <c r="E175" s="20"/>
      <c r="F175" s="20"/>
      <c r="G175" s="20"/>
    </row>
    <row r="176" spans="1:7" x14ac:dyDescent="0.35">
      <c r="A176" s="20"/>
      <c r="B176" s="20"/>
      <c r="C176" s="20"/>
      <c r="D176" s="20"/>
      <c r="E176" s="20"/>
      <c r="F176" s="20"/>
      <c r="G176" s="20"/>
    </row>
    <row r="177" spans="1:7" x14ac:dyDescent="0.35">
      <c r="A177" s="20"/>
      <c r="B177" s="20"/>
      <c r="C177" s="20"/>
      <c r="D177" s="20"/>
      <c r="E177" s="20"/>
      <c r="F177" s="20"/>
      <c r="G177" s="20"/>
    </row>
    <row r="178" spans="1:7" x14ac:dyDescent="0.35">
      <c r="A178" s="20"/>
      <c r="B178" s="20"/>
      <c r="C178" s="20"/>
      <c r="D178" s="20"/>
      <c r="E178" s="20"/>
      <c r="F178" s="20"/>
      <c r="G178" s="20"/>
    </row>
    <row r="179" spans="1:7" x14ac:dyDescent="0.35">
      <c r="A179" s="20"/>
      <c r="B179" s="20"/>
      <c r="C179" s="20"/>
      <c r="D179" s="20"/>
      <c r="E179" s="20"/>
      <c r="F179" s="20"/>
      <c r="G179" s="20"/>
    </row>
    <row r="180" spans="1:7" x14ac:dyDescent="0.35">
      <c r="A180" s="20"/>
      <c r="B180" s="20"/>
      <c r="C180" s="20"/>
      <c r="D180" s="20"/>
      <c r="E180" s="20"/>
      <c r="F180" s="20"/>
      <c r="G180" s="20"/>
    </row>
    <row r="181" spans="1:7" x14ac:dyDescent="0.35">
      <c r="A181" s="20"/>
      <c r="B181" s="20"/>
      <c r="C181" s="20"/>
      <c r="D181" s="20"/>
      <c r="E181" s="20"/>
      <c r="F181" s="20"/>
      <c r="G181" s="20"/>
    </row>
    <row r="182" spans="1:7" x14ac:dyDescent="0.35">
      <c r="A182" s="20"/>
      <c r="B182" s="20"/>
      <c r="C182" s="20"/>
      <c r="D182" s="20"/>
      <c r="E182" s="20"/>
      <c r="F182" s="20"/>
      <c r="G182" s="20"/>
    </row>
    <row r="183" spans="1:7" x14ac:dyDescent="0.35">
      <c r="A183" s="20"/>
    </row>
  </sheetData>
  <mergeCells count="1">
    <mergeCell ref="B35:G35"/>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'Product Level Data'!$A$2:$A$867</xm:f>
          </x14:formula1>
          <xm:sqref>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Product Level Data</vt:lpstr>
      <vt:lpstr>Stage Level Data</vt:lpstr>
      <vt:lpstr>Glossary</vt:lpstr>
      <vt:lpstr>Product Viewer</vt:lpstr>
      <vt:lpstr>AbbrStr</vt:lpstr>
      <vt:lpstr>MaxNumChars_Augmentation</vt:lpstr>
      <vt:lpstr>MaxNumChars_LCAStage</vt:lpstr>
      <vt:lpstr>MaxNumChars_ProdDesc</vt:lpstr>
      <vt:lpstr>MaxNumChars_ProdName</vt:lpstr>
      <vt:lpstr>MaxNumChars_Reason</vt:lpstr>
      <vt:lpstr>NoStageText</vt:lpstr>
      <vt:lpstr>PL_Data</vt:lpstr>
      <vt:lpstr>PL_PCFID</vt:lpstr>
      <vt:lpstr>Prod2View</vt:lpstr>
      <vt:lpstr>SL_Data</vt:lpstr>
      <vt:lpstr>SL_PCFID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2024-10-01T11:02:44Z</dcterms:modified>
</cp:coreProperties>
</file>