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UNTY ANNUAL REPORTS AND STATS\National Government Livestock stats\"/>
    </mc:Choice>
  </mc:AlternateContent>
  <bookViews>
    <workbookView xWindow="240" yWindow="60" windowWidth="20115" windowHeight="8010" activeTab="1"/>
  </bookViews>
  <sheets>
    <sheet name="County live pop 2015" sheetId="1" r:id="rId1"/>
    <sheet name="Liv prod and prices 2015" sheetId="4" r:id="rId2"/>
  </sheets>
  <calcPr calcId="152511"/>
</workbook>
</file>

<file path=xl/calcChain.xml><?xml version="1.0" encoding="utf-8"?>
<calcChain xmlns="http://schemas.openxmlformats.org/spreadsheetml/2006/main">
  <c r="AT51" i="4" l="1"/>
  <c r="AS51" i="4"/>
  <c r="AQ51" i="4"/>
  <c r="AP51" i="4"/>
  <c r="AM51" i="4"/>
  <c r="AK51" i="4"/>
  <c r="AJ51" i="4"/>
  <c r="AH51" i="4"/>
  <c r="AG51" i="4"/>
  <c r="AE51" i="4"/>
  <c r="AD51" i="4"/>
  <c r="AB51" i="4"/>
  <c r="AA51" i="4"/>
  <c r="Y51" i="4"/>
  <c r="X51" i="4"/>
  <c r="V51" i="4"/>
  <c r="U51" i="4"/>
  <c r="S51" i="4"/>
  <c r="R51" i="4"/>
  <c r="P51" i="4"/>
  <c r="O51" i="4"/>
  <c r="M51" i="4"/>
  <c r="L51" i="4"/>
  <c r="J51" i="4"/>
  <c r="I51" i="4"/>
  <c r="G51" i="4"/>
  <c r="F51" i="4"/>
  <c r="D51" i="4"/>
  <c r="C51" i="4"/>
  <c r="AU50" i="4"/>
  <c r="AR50" i="4"/>
  <c r="AO50" i="4"/>
  <c r="AL50" i="4"/>
  <c r="AI50" i="4"/>
  <c r="AF50" i="4"/>
  <c r="AC50" i="4"/>
  <c r="Z50" i="4"/>
  <c r="W50" i="4"/>
  <c r="T50" i="4"/>
  <c r="Q50" i="4"/>
  <c r="N50" i="4"/>
  <c r="K50" i="4"/>
  <c r="H50" i="4"/>
  <c r="E50" i="4"/>
  <c r="AU49" i="4"/>
  <c r="AR49" i="4"/>
  <c r="AO49" i="4"/>
  <c r="AL49" i="4"/>
  <c r="AI49" i="4"/>
  <c r="AF49" i="4"/>
  <c r="AC49" i="4"/>
  <c r="Z49" i="4"/>
  <c r="W49" i="4"/>
  <c r="T49" i="4"/>
  <c r="Q49" i="4"/>
  <c r="N49" i="4"/>
  <c r="K49" i="4"/>
  <c r="H49" i="4"/>
  <c r="E49" i="4"/>
  <c r="AU48" i="4"/>
  <c r="AR48" i="4"/>
  <c r="AO48" i="4"/>
  <c r="AL48" i="4"/>
  <c r="AI48" i="4"/>
  <c r="AF48" i="4"/>
  <c r="AC48" i="4"/>
  <c r="Z48" i="4"/>
  <c r="W48" i="4"/>
  <c r="T48" i="4"/>
  <c r="Q48" i="4"/>
  <c r="N48" i="4"/>
  <c r="K48" i="4"/>
  <c r="H48" i="4"/>
  <c r="E48" i="4"/>
  <c r="AU47" i="4"/>
  <c r="AR47" i="4"/>
  <c r="AO47" i="4"/>
  <c r="AL47" i="4"/>
  <c r="AI47" i="4"/>
  <c r="AF47" i="4"/>
  <c r="AC47" i="4"/>
  <c r="Z47" i="4"/>
  <c r="W47" i="4"/>
  <c r="T47" i="4"/>
  <c r="Q47" i="4"/>
  <c r="N47" i="4"/>
  <c r="K47" i="4"/>
  <c r="H47" i="4"/>
  <c r="E47" i="4"/>
  <c r="AU46" i="4"/>
  <c r="AR46" i="4"/>
  <c r="AO46" i="4"/>
  <c r="AL46" i="4"/>
  <c r="AI46" i="4"/>
  <c r="AF46" i="4"/>
  <c r="AC46" i="4"/>
  <c r="Z46" i="4"/>
  <c r="W46" i="4"/>
  <c r="T46" i="4"/>
  <c r="Q46" i="4"/>
  <c r="N46" i="4"/>
  <c r="K46" i="4"/>
  <c r="H46" i="4"/>
  <c r="E46" i="4"/>
  <c r="AU45" i="4"/>
  <c r="AR45" i="4"/>
  <c r="AL45" i="4"/>
  <c r="AN45" i="4" s="1"/>
  <c r="AI45" i="4"/>
  <c r="AF45" i="4"/>
  <c r="AC45" i="4"/>
  <c r="Z45" i="4"/>
  <c r="W45" i="4"/>
  <c r="T45" i="4"/>
  <c r="Q45" i="4"/>
  <c r="N45" i="4"/>
  <c r="K45" i="4"/>
  <c r="H45" i="4"/>
  <c r="E45" i="4"/>
  <c r="AU44" i="4"/>
  <c r="AR44" i="4"/>
  <c r="AO44" i="4"/>
  <c r="AL44" i="4"/>
  <c r="AI44" i="4"/>
  <c r="AF44" i="4"/>
  <c r="AC44" i="4"/>
  <c r="Z44" i="4"/>
  <c r="W44" i="4"/>
  <c r="T44" i="4"/>
  <c r="Q44" i="4"/>
  <c r="N44" i="4"/>
  <c r="K44" i="4"/>
  <c r="H44" i="4"/>
  <c r="E44" i="4"/>
  <c r="AU43" i="4"/>
  <c r="AR43" i="4"/>
  <c r="AO43" i="4"/>
  <c r="AL43" i="4"/>
  <c r="AI43" i="4"/>
  <c r="AF43" i="4"/>
  <c r="AC43" i="4"/>
  <c r="Z43" i="4"/>
  <c r="W43" i="4"/>
  <c r="T43" i="4"/>
  <c r="Q43" i="4"/>
  <c r="N43" i="4"/>
  <c r="K43" i="4"/>
  <c r="H43" i="4"/>
  <c r="E43" i="4"/>
  <c r="AU42" i="4"/>
  <c r="AR42" i="4"/>
  <c r="AO42" i="4"/>
  <c r="AL42" i="4"/>
  <c r="AI42" i="4"/>
  <c r="AF42" i="4"/>
  <c r="AC42" i="4"/>
  <c r="Z42" i="4"/>
  <c r="W42" i="4"/>
  <c r="T42" i="4"/>
  <c r="Q42" i="4"/>
  <c r="N42" i="4"/>
  <c r="K42" i="4"/>
  <c r="H42" i="4"/>
  <c r="E42" i="4"/>
  <c r="AU41" i="4"/>
  <c r="AR41" i="4"/>
  <c r="AO41" i="4"/>
  <c r="AL41" i="4"/>
  <c r="AI41" i="4"/>
  <c r="AF41" i="4"/>
  <c r="AC41" i="4"/>
  <c r="Z41" i="4"/>
  <c r="W41" i="4"/>
  <c r="T41" i="4"/>
  <c r="Q41" i="4"/>
  <c r="N41" i="4"/>
  <c r="K41" i="4"/>
  <c r="H41" i="4"/>
  <c r="E41" i="4"/>
  <c r="AU40" i="4"/>
  <c r="AR40" i="4"/>
  <c r="AO40" i="4"/>
  <c r="AL40" i="4"/>
  <c r="AI40" i="4"/>
  <c r="AF40" i="4"/>
  <c r="AC40" i="4"/>
  <c r="Z40" i="4"/>
  <c r="W40" i="4"/>
  <c r="T40" i="4"/>
  <c r="Q40" i="4"/>
  <c r="N40" i="4"/>
  <c r="K40" i="4"/>
  <c r="H40" i="4"/>
  <c r="E40" i="4"/>
  <c r="AU39" i="4"/>
  <c r="AR39" i="4"/>
  <c r="AO39" i="4"/>
  <c r="AL39" i="4"/>
  <c r="AI39" i="4"/>
  <c r="AF39" i="4"/>
  <c r="AC39" i="4"/>
  <c r="Z39" i="4"/>
  <c r="W39" i="4"/>
  <c r="T39" i="4"/>
  <c r="Q39" i="4"/>
  <c r="N39" i="4"/>
  <c r="K39" i="4"/>
  <c r="H39" i="4"/>
  <c r="E39" i="4"/>
  <c r="AU38" i="4"/>
  <c r="AR38" i="4"/>
  <c r="AO38" i="4"/>
  <c r="AL38" i="4"/>
  <c r="AI38" i="4"/>
  <c r="AF38" i="4"/>
  <c r="AC38" i="4"/>
  <c r="Z38" i="4"/>
  <c r="W38" i="4"/>
  <c r="T38" i="4"/>
  <c r="Q38" i="4"/>
  <c r="N38" i="4"/>
  <c r="K38" i="4"/>
  <c r="H38" i="4"/>
  <c r="E38" i="4"/>
  <c r="AU37" i="4"/>
  <c r="AR37" i="4"/>
  <c r="AO37" i="4"/>
  <c r="AL37" i="4"/>
  <c r="AI37" i="4"/>
  <c r="AF37" i="4"/>
  <c r="AC37" i="4"/>
  <c r="Z37" i="4"/>
  <c r="W37" i="4"/>
  <c r="T37" i="4"/>
  <c r="Q37" i="4"/>
  <c r="N37" i="4"/>
  <c r="K37" i="4"/>
  <c r="H37" i="4"/>
  <c r="E37" i="4"/>
  <c r="AU36" i="4"/>
  <c r="AR36" i="4"/>
  <c r="AO36" i="4"/>
  <c r="AL36" i="4"/>
  <c r="AI36" i="4"/>
  <c r="AF36" i="4"/>
  <c r="AC36" i="4"/>
  <c r="Z36" i="4"/>
  <c r="W36" i="4"/>
  <c r="T36" i="4"/>
  <c r="Q36" i="4"/>
  <c r="N36" i="4"/>
  <c r="K36" i="4"/>
  <c r="H36" i="4"/>
  <c r="E36" i="4"/>
  <c r="AU35" i="4"/>
  <c r="AR35" i="4"/>
  <c r="AO35" i="4"/>
  <c r="AL35" i="4"/>
  <c r="AI35" i="4"/>
  <c r="AF35" i="4"/>
  <c r="AC35" i="4"/>
  <c r="Z35" i="4"/>
  <c r="W35" i="4"/>
  <c r="T35" i="4"/>
  <c r="Q35" i="4"/>
  <c r="N35" i="4"/>
  <c r="K35" i="4"/>
  <c r="H35" i="4"/>
  <c r="E35" i="4"/>
  <c r="AU34" i="4"/>
  <c r="AR34" i="4"/>
  <c r="AO34" i="4"/>
  <c r="AL34" i="4"/>
  <c r="AI34" i="4"/>
  <c r="AF34" i="4"/>
  <c r="AC34" i="4"/>
  <c r="Z34" i="4"/>
  <c r="W34" i="4"/>
  <c r="T34" i="4"/>
  <c r="Q34" i="4"/>
  <c r="N34" i="4"/>
  <c r="K34" i="4"/>
  <c r="H34" i="4"/>
  <c r="E34" i="4"/>
  <c r="AU33" i="4"/>
  <c r="AR33" i="4"/>
  <c r="AO33" i="4"/>
  <c r="AL33" i="4"/>
  <c r="AI33" i="4"/>
  <c r="AF33" i="4"/>
  <c r="AC33" i="4"/>
  <c r="Z33" i="4"/>
  <c r="W33" i="4"/>
  <c r="T33" i="4"/>
  <c r="Q33" i="4"/>
  <c r="N33" i="4"/>
  <c r="K33" i="4"/>
  <c r="H33" i="4"/>
  <c r="E33" i="4"/>
  <c r="AU32" i="4"/>
  <c r="AR32" i="4"/>
  <c r="AO32" i="4"/>
  <c r="AL32" i="4"/>
  <c r="AI32" i="4"/>
  <c r="AF32" i="4"/>
  <c r="AC32" i="4"/>
  <c r="Z32" i="4"/>
  <c r="W32" i="4"/>
  <c r="T32" i="4"/>
  <c r="Q32" i="4"/>
  <c r="N32" i="4"/>
  <c r="K32" i="4"/>
  <c r="H32" i="4"/>
  <c r="E32" i="4"/>
  <c r="AU31" i="4"/>
  <c r="AR31" i="4"/>
  <c r="AO31" i="4"/>
  <c r="AL31" i="4"/>
  <c r="AI31" i="4"/>
  <c r="AF31" i="4"/>
  <c r="AC31" i="4"/>
  <c r="Z31" i="4"/>
  <c r="W31" i="4"/>
  <c r="T31" i="4"/>
  <c r="Q31" i="4"/>
  <c r="N31" i="4"/>
  <c r="K31" i="4"/>
  <c r="H31" i="4"/>
  <c r="E31" i="4"/>
  <c r="AU30" i="4"/>
  <c r="AR30" i="4"/>
  <c r="AO30" i="4"/>
  <c r="AL30" i="4"/>
  <c r="AI30" i="4"/>
  <c r="AF30" i="4"/>
  <c r="AC30" i="4"/>
  <c r="Z30" i="4"/>
  <c r="W30" i="4"/>
  <c r="T30" i="4"/>
  <c r="Q30" i="4"/>
  <c r="N30" i="4"/>
  <c r="K30" i="4"/>
  <c r="H30" i="4"/>
  <c r="E30" i="4"/>
  <c r="AU29" i="4"/>
  <c r="AR29" i="4"/>
  <c r="AO29" i="4"/>
  <c r="AL29" i="4"/>
  <c r="AI29" i="4"/>
  <c r="AF29" i="4"/>
  <c r="AC29" i="4"/>
  <c r="Z29" i="4"/>
  <c r="W29" i="4"/>
  <c r="T29" i="4"/>
  <c r="Q29" i="4"/>
  <c r="N29" i="4"/>
  <c r="K29" i="4"/>
  <c r="H29" i="4"/>
  <c r="E29" i="4"/>
  <c r="AU28" i="4"/>
  <c r="AR28" i="4"/>
  <c r="AO28" i="4"/>
  <c r="AL28" i="4"/>
  <c r="AI28" i="4"/>
  <c r="AF28" i="4"/>
  <c r="AC28" i="4"/>
  <c r="Z28" i="4"/>
  <c r="W28" i="4"/>
  <c r="T28" i="4"/>
  <c r="Q28" i="4"/>
  <c r="N28" i="4"/>
  <c r="K28" i="4"/>
  <c r="H28" i="4"/>
  <c r="E28" i="4"/>
  <c r="AU27" i="4"/>
  <c r="AR27" i="4"/>
  <c r="AO27" i="4"/>
  <c r="AL27" i="4"/>
  <c r="AI27" i="4"/>
  <c r="AF27" i="4"/>
  <c r="AC27" i="4"/>
  <c r="Z27" i="4"/>
  <c r="W27" i="4"/>
  <c r="T27" i="4"/>
  <c r="Q27" i="4"/>
  <c r="N27" i="4"/>
  <c r="K27" i="4"/>
  <c r="H27" i="4"/>
  <c r="E27" i="4"/>
  <c r="AU26" i="4"/>
  <c r="AR26" i="4"/>
  <c r="AO26" i="4"/>
  <c r="AL26" i="4"/>
  <c r="AI26" i="4"/>
  <c r="AF26" i="4"/>
  <c r="AC26" i="4"/>
  <c r="Z26" i="4"/>
  <c r="W26" i="4"/>
  <c r="T26" i="4"/>
  <c r="Q26" i="4"/>
  <c r="N26" i="4"/>
  <c r="K26" i="4"/>
  <c r="H26" i="4"/>
  <c r="E26" i="4"/>
  <c r="AU25" i="4"/>
  <c r="AR25" i="4"/>
  <c r="AO25" i="4"/>
  <c r="AL25" i="4"/>
  <c r="AI25" i="4"/>
  <c r="AF25" i="4"/>
  <c r="AC25" i="4"/>
  <c r="Z25" i="4"/>
  <c r="W25" i="4"/>
  <c r="T25" i="4"/>
  <c r="Q25" i="4"/>
  <c r="N25" i="4"/>
  <c r="K25" i="4"/>
  <c r="H25" i="4"/>
  <c r="E25" i="4"/>
  <c r="AU24" i="4"/>
  <c r="AR24" i="4"/>
  <c r="AO24" i="4"/>
  <c r="AL24" i="4"/>
  <c r="AI24" i="4"/>
  <c r="AF24" i="4"/>
  <c r="AC24" i="4"/>
  <c r="Z24" i="4"/>
  <c r="W24" i="4"/>
  <c r="T24" i="4"/>
  <c r="Q24" i="4"/>
  <c r="N24" i="4"/>
  <c r="K24" i="4"/>
  <c r="H24" i="4"/>
  <c r="E24" i="4"/>
  <c r="AU23" i="4"/>
  <c r="AR23" i="4"/>
  <c r="AO23" i="4"/>
  <c r="AL23" i="4"/>
  <c r="AI23" i="4"/>
  <c r="AF23" i="4"/>
  <c r="AC23" i="4"/>
  <c r="Z23" i="4"/>
  <c r="W23" i="4"/>
  <c r="T23" i="4"/>
  <c r="Q23" i="4"/>
  <c r="N23" i="4"/>
  <c r="K23" i="4"/>
  <c r="H23" i="4"/>
  <c r="E23" i="4"/>
  <c r="AU22" i="4"/>
  <c r="AR22" i="4"/>
  <c r="AO22" i="4"/>
  <c r="AL22" i="4"/>
  <c r="AI22" i="4"/>
  <c r="AF22" i="4"/>
  <c r="AC22" i="4"/>
  <c r="Z22" i="4"/>
  <c r="W22" i="4"/>
  <c r="T22" i="4"/>
  <c r="Q22" i="4"/>
  <c r="N22" i="4"/>
  <c r="K22" i="4"/>
  <c r="H22" i="4"/>
  <c r="E22" i="4"/>
  <c r="AU21" i="4"/>
  <c r="AR21" i="4"/>
  <c r="AO21" i="4"/>
  <c r="AL21" i="4"/>
  <c r="AI21" i="4"/>
  <c r="AF21" i="4"/>
  <c r="AC21" i="4"/>
  <c r="Z21" i="4"/>
  <c r="W21" i="4"/>
  <c r="T21" i="4"/>
  <c r="Q21" i="4"/>
  <c r="N21" i="4"/>
  <c r="K21" i="4"/>
  <c r="H21" i="4"/>
  <c r="E21" i="4"/>
  <c r="AU20" i="4"/>
  <c r="AR20" i="4"/>
  <c r="AO20" i="4"/>
  <c r="AL20" i="4"/>
  <c r="AI20" i="4"/>
  <c r="AF20" i="4"/>
  <c r="AC20" i="4"/>
  <c r="Z20" i="4"/>
  <c r="W20" i="4"/>
  <c r="T20" i="4"/>
  <c r="Q20" i="4"/>
  <c r="N20" i="4"/>
  <c r="K20" i="4"/>
  <c r="H20" i="4"/>
  <c r="E20" i="4"/>
  <c r="AU19" i="4"/>
  <c r="AR19" i="4"/>
  <c r="AO19" i="4"/>
  <c r="AL19" i="4"/>
  <c r="AI19" i="4"/>
  <c r="AF19" i="4"/>
  <c r="AC19" i="4"/>
  <c r="Z19" i="4"/>
  <c r="W19" i="4"/>
  <c r="T19" i="4"/>
  <c r="Q19" i="4"/>
  <c r="N19" i="4"/>
  <c r="K19" i="4"/>
  <c r="H19" i="4"/>
  <c r="E19" i="4"/>
  <c r="AU18" i="4"/>
  <c r="AR18" i="4"/>
  <c r="AO18" i="4"/>
  <c r="AL18" i="4"/>
  <c r="AI18" i="4"/>
  <c r="AF18" i="4"/>
  <c r="AC18" i="4"/>
  <c r="Z18" i="4"/>
  <c r="W18" i="4"/>
  <c r="T18" i="4"/>
  <c r="Q18" i="4"/>
  <c r="N18" i="4"/>
  <c r="K18" i="4"/>
  <c r="H18" i="4"/>
  <c r="E18" i="4"/>
  <c r="AU17" i="4"/>
  <c r="AR17" i="4"/>
  <c r="AO17" i="4"/>
  <c r="AL17" i="4"/>
  <c r="AI17" i="4"/>
  <c r="AF17" i="4"/>
  <c r="AC17" i="4"/>
  <c r="Z17" i="4"/>
  <c r="W17" i="4"/>
  <c r="T17" i="4"/>
  <c r="Q17" i="4"/>
  <c r="N17" i="4"/>
  <c r="K17" i="4"/>
  <c r="H17" i="4"/>
  <c r="E17" i="4"/>
  <c r="AU16" i="4"/>
  <c r="AR16" i="4"/>
  <c r="AO16" i="4"/>
  <c r="AL16" i="4"/>
  <c r="AI16" i="4"/>
  <c r="AF16" i="4"/>
  <c r="AC16" i="4"/>
  <c r="Z16" i="4"/>
  <c r="W16" i="4"/>
  <c r="T16" i="4"/>
  <c r="Q16" i="4"/>
  <c r="N16" i="4"/>
  <c r="K16" i="4"/>
  <c r="H16" i="4"/>
  <c r="E16" i="4"/>
  <c r="AU15" i="4"/>
  <c r="AR15" i="4"/>
  <c r="AO15" i="4"/>
  <c r="AL15" i="4"/>
  <c r="AI15" i="4"/>
  <c r="AF15" i="4"/>
  <c r="AC15" i="4"/>
  <c r="Z15" i="4"/>
  <c r="W15" i="4"/>
  <c r="T15" i="4"/>
  <c r="Q15" i="4"/>
  <c r="N15" i="4"/>
  <c r="K15" i="4"/>
  <c r="H15" i="4"/>
  <c r="E15" i="4"/>
  <c r="AU14" i="4"/>
  <c r="AR14" i="4"/>
  <c r="AO14" i="4"/>
  <c r="AL14" i="4"/>
  <c r="AI14" i="4"/>
  <c r="AF14" i="4"/>
  <c r="AC14" i="4"/>
  <c r="Z14" i="4"/>
  <c r="W14" i="4"/>
  <c r="T14" i="4"/>
  <c r="Q14" i="4"/>
  <c r="N14" i="4"/>
  <c r="K14" i="4"/>
  <c r="H14" i="4"/>
  <c r="E14" i="4"/>
  <c r="AU13" i="4"/>
  <c r="AR13" i="4"/>
  <c r="AO13" i="4"/>
  <c r="AL13" i="4"/>
  <c r="AI13" i="4"/>
  <c r="AF13" i="4"/>
  <c r="AC13" i="4"/>
  <c r="Z13" i="4"/>
  <c r="W13" i="4"/>
  <c r="T13" i="4"/>
  <c r="Q13" i="4"/>
  <c r="N13" i="4"/>
  <c r="K13" i="4"/>
  <c r="H13" i="4"/>
  <c r="E13" i="4"/>
  <c r="AU12" i="4"/>
  <c r="AR12" i="4"/>
  <c r="AO12" i="4"/>
  <c r="AL12" i="4"/>
  <c r="AI12" i="4"/>
  <c r="AF12" i="4"/>
  <c r="AC12" i="4"/>
  <c r="Z12" i="4"/>
  <c r="W12" i="4"/>
  <c r="T12" i="4"/>
  <c r="Q12" i="4"/>
  <c r="N12" i="4"/>
  <c r="K12" i="4"/>
  <c r="H12" i="4"/>
  <c r="E12" i="4"/>
  <c r="AU11" i="4"/>
  <c r="AR11" i="4"/>
  <c r="AO11" i="4"/>
  <c r="AL11" i="4"/>
  <c r="AI11" i="4"/>
  <c r="AF11" i="4"/>
  <c r="AC11" i="4"/>
  <c r="Z11" i="4"/>
  <c r="W11" i="4"/>
  <c r="T11" i="4"/>
  <c r="Q11" i="4"/>
  <c r="N11" i="4"/>
  <c r="J11" i="4"/>
  <c r="K11" i="4" s="1"/>
  <c r="H11" i="4"/>
  <c r="E11" i="4"/>
  <c r="AU10" i="4"/>
  <c r="AL10" i="4"/>
  <c r="AI10" i="4"/>
  <c r="AF10" i="4"/>
  <c r="AC10" i="4"/>
  <c r="Z10" i="4"/>
  <c r="W10" i="4"/>
  <c r="T10" i="4"/>
  <c r="Q10" i="4"/>
  <c r="N10" i="4"/>
  <c r="K10" i="4"/>
  <c r="H10" i="4"/>
  <c r="E10" i="4"/>
  <c r="AU9" i="4"/>
  <c r="AR9" i="4"/>
  <c r="AO9" i="4"/>
  <c r="AL9" i="4"/>
  <c r="AI9" i="4"/>
  <c r="AF9" i="4"/>
  <c r="AC9" i="4"/>
  <c r="Z9" i="4"/>
  <c r="W9" i="4"/>
  <c r="T9" i="4"/>
  <c r="Q9" i="4"/>
  <c r="N9" i="4"/>
  <c r="K9" i="4"/>
  <c r="H9" i="4"/>
  <c r="E9" i="4"/>
  <c r="AU8" i="4"/>
  <c r="AR8" i="4"/>
  <c r="AO8" i="4"/>
  <c r="AL8" i="4"/>
  <c r="AI8" i="4"/>
  <c r="AF8" i="4"/>
  <c r="AC8" i="4"/>
  <c r="Z8" i="4"/>
  <c r="W8" i="4"/>
  <c r="T8" i="4"/>
  <c r="Q8" i="4"/>
  <c r="N8" i="4"/>
  <c r="K8" i="4"/>
  <c r="H8" i="4"/>
  <c r="E8" i="4"/>
  <c r="AU7" i="4"/>
  <c r="AR7" i="4"/>
  <c r="AO7" i="4"/>
  <c r="AL7" i="4"/>
  <c r="AI7" i="4"/>
  <c r="AF7" i="4"/>
  <c r="AC7" i="4"/>
  <c r="Z7" i="4"/>
  <c r="W7" i="4"/>
  <c r="T7" i="4"/>
  <c r="Q7" i="4"/>
  <c r="N7" i="4"/>
  <c r="K7" i="4"/>
  <c r="H7" i="4"/>
  <c r="E7" i="4"/>
  <c r="AU6" i="4"/>
  <c r="AR6" i="4"/>
  <c r="AO6" i="4"/>
  <c r="AL6" i="4"/>
  <c r="AI6" i="4"/>
  <c r="AF6" i="4"/>
  <c r="AC6" i="4"/>
  <c r="Z6" i="4"/>
  <c r="W6" i="4"/>
  <c r="T6" i="4"/>
  <c r="Q6" i="4"/>
  <c r="N6" i="4"/>
  <c r="K6" i="4"/>
  <c r="H6" i="4"/>
  <c r="E6" i="4"/>
  <c r="AU5" i="4"/>
  <c r="AR5" i="4"/>
  <c r="AO5" i="4"/>
  <c r="AL5" i="4"/>
  <c r="AI5" i="4"/>
  <c r="AF5" i="4"/>
  <c r="AC5" i="4"/>
  <c r="Z5" i="4"/>
  <c r="W5" i="4"/>
  <c r="T5" i="4"/>
  <c r="Q5" i="4"/>
  <c r="N5" i="4"/>
  <c r="K5" i="4"/>
  <c r="H5" i="4"/>
  <c r="E5" i="4"/>
  <c r="AU4" i="4"/>
  <c r="AR4" i="4"/>
  <c r="AO4" i="4"/>
  <c r="AL4" i="4"/>
  <c r="AL51" i="4" s="1"/>
  <c r="AI4" i="4"/>
  <c r="AF4" i="4"/>
  <c r="AC4" i="4"/>
  <c r="Z4" i="4"/>
  <c r="Z51" i="4" s="1"/>
  <c r="W4" i="4"/>
  <c r="T4" i="4"/>
  <c r="Q4" i="4"/>
  <c r="N4" i="4"/>
  <c r="N51" i="4" s="1"/>
  <c r="K4" i="4"/>
  <c r="H4" i="4"/>
  <c r="E4" i="4"/>
  <c r="E51" i="4" l="1"/>
  <c r="Q51" i="4"/>
  <c r="AC51" i="4"/>
  <c r="L53" i="4"/>
  <c r="H51" i="4"/>
  <c r="AF51" i="4"/>
  <c r="K51" i="4"/>
  <c r="AI51" i="4"/>
  <c r="N53" i="4"/>
  <c r="T51" i="4"/>
  <c r="AR51" i="4"/>
  <c r="W51" i="4"/>
  <c r="AU51" i="4"/>
  <c r="AO45" i="4"/>
  <c r="AO51" i="4" s="1"/>
  <c r="AN51" i="4"/>
  <c r="W51" i="1" l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C51" i="1"/>
</calcChain>
</file>

<file path=xl/sharedStrings.xml><?xml version="1.0" encoding="utf-8"?>
<sst xmlns="http://schemas.openxmlformats.org/spreadsheetml/2006/main" count="171" uniqueCount="96">
  <si>
    <t>County  summaries for livestock population for year 2015</t>
  </si>
  <si>
    <t>County</t>
  </si>
  <si>
    <t>Cattle</t>
  </si>
  <si>
    <t>Sheep</t>
  </si>
  <si>
    <t>Goats</t>
  </si>
  <si>
    <t>Pigs</t>
  </si>
  <si>
    <t>Rabbits</t>
  </si>
  <si>
    <t>Poultry</t>
  </si>
  <si>
    <t>Donkeys</t>
  </si>
  <si>
    <t>Camels</t>
  </si>
  <si>
    <t>Hives</t>
  </si>
  <si>
    <t>ostrich</t>
  </si>
  <si>
    <t>Guinea Pigs</t>
  </si>
  <si>
    <t>crocodiles</t>
  </si>
  <si>
    <t>Dairy</t>
  </si>
  <si>
    <t>Beef</t>
  </si>
  <si>
    <t>Wool</t>
  </si>
  <si>
    <t>Hair</t>
  </si>
  <si>
    <t>Meat</t>
  </si>
  <si>
    <t>Broilers</t>
  </si>
  <si>
    <t>layers</t>
  </si>
  <si>
    <t>indigenous</t>
  </si>
  <si>
    <t>others (Totals)</t>
  </si>
  <si>
    <t>Log</t>
  </si>
  <si>
    <t>KTBH</t>
  </si>
  <si>
    <t>Lang</t>
  </si>
  <si>
    <t>Box</t>
  </si>
  <si>
    <t>Trans-Nzoia</t>
  </si>
  <si>
    <t>Uasin Gishu</t>
  </si>
  <si>
    <t>Turkana</t>
  </si>
  <si>
    <t>Embu</t>
  </si>
  <si>
    <t xml:space="preserve">Meru </t>
  </si>
  <si>
    <t>Thakara Nithi</t>
  </si>
  <si>
    <t>Isiolo</t>
  </si>
  <si>
    <t>Marsabit</t>
  </si>
  <si>
    <t>Kilifi</t>
  </si>
  <si>
    <t>Kwale</t>
  </si>
  <si>
    <t>Mombasa</t>
  </si>
  <si>
    <t>Taita Taveta</t>
  </si>
  <si>
    <t>Vihiga</t>
  </si>
  <si>
    <t>Kakamega</t>
  </si>
  <si>
    <t>Kitui</t>
  </si>
  <si>
    <t>Machakos</t>
  </si>
  <si>
    <t>Kajiado</t>
  </si>
  <si>
    <t>Makueni</t>
  </si>
  <si>
    <t>Kisumu</t>
  </si>
  <si>
    <t>Homabay</t>
  </si>
  <si>
    <t>Siaya</t>
  </si>
  <si>
    <t>Bungoma</t>
  </si>
  <si>
    <t>Laikipia</t>
  </si>
  <si>
    <t>Samburu</t>
  </si>
  <si>
    <t>Kisii</t>
  </si>
  <si>
    <t>Nyamira</t>
  </si>
  <si>
    <t>Bomet</t>
  </si>
  <si>
    <t>Narok</t>
  </si>
  <si>
    <t>Baringo</t>
  </si>
  <si>
    <t>Kericho</t>
  </si>
  <si>
    <t>Nandi</t>
  </si>
  <si>
    <t>Elgeyo marakwet</t>
  </si>
  <si>
    <t>Kirinyaga</t>
  </si>
  <si>
    <t>Nakuru</t>
  </si>
  <si>
    <t>Nyeri</t>
  </si>
  <si>
    <t>Lamu</t>
  </si>
  <si>
    <t>Garissa</t>
  </si>
  <si>
    <t>Tana River</t>
  </si>
  <si>
    <t>Migori</t>
  </si>
  <si>
    <t>Nairobi</t>
  </si>
  <si>
    <t>West pokot</t>
  </si>
  <si>
    <t>Busia</t>
  </si>
  <si>
    <t>Nyandarua</t>
  </si>
  <si>
    <t>Kiambu</t>
  </si>
  <si>
    <t>Murang'a</t>
  </si>
  <si>
    <t>Wajir</t>
  </si>
  <si>
    <t>Mandera</t>
  </si>
  <si>
    <t>Kenya</t>
  </si>
  <si>
    <t>County summaries for livestock  products for year 2015</t>
  </si>
  <si>
    <t>Milk(LTS)</t>
  </si>
  <si>
    <t>Beef(Kg)</t>
  </si>
  <si>
    <t>chevon(Kg)</t>
  </si>
  <si>
    <t>Mutton(Kg)</t>
  </si>
  <si>
    <t>Pork(Kg)</t>
  </si>
  <si>
    <t>Rabbit meat(Kg)</t>
  </si>
  <si>
    <t>Poultry meat(KG)</t>
  </si>
  <si>
    <t>Camel meat</t>
  </si>
  <si>
    <t>Honey(KG-crude)</t>
  </si>
  <si>
    <t>Wax</t>
  </si>
  <si>
    <t>Eggs(Trays)</t>
  </si>
  <si>
    <t>Hides (No.)</t>
  </si>
  <si>
    <t>Skins (No.)</t>
  </si>
  <si>
    <t>Donkey meat</t>
  </si>
  <si>
    <t>Meru</t>
  </si>
  <si>
    <t>BARINGO</t>
  </si>
  <si>
    <t>TOTAL</t>
  </si>
  <si>
    <t>Price (Ksh)</t>
  </si>
  <si>
    <t>Total Value  (Ksh)</t>
  </si>
  <si>
    <t>West Pokot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</si>
</sst>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_-* #,##0.00_-;\-* #,##0.00_-;_-* &quot;-&quot;??_-;_-@_-"/>
    <numFmt numFmtId="165" formatCode="_-* #,##0_-;\-* #,##0_-;_-* &quot;-&quot;??_-;_-@_-"/>
    <numFmt numFmtId="166" formatCode="&quot;True&quot;;&quot;True&quot;;&quot;False&quot;"/>
    <numFmt numFmtId="167" formatCode="&quot;Yes&quot;;&quot;Yes&quot;;&quot;No&quot;"/>
    <numFmt numFmtId="168" formatCode="_(* #,##0_);_(* \(#,##0\);_(* &quot;-&quot;??_);_(@_)"/>
    <numFmt numFmtId="169" formatCode="_(* #,##0_);_(* \(#,##0\);_(* &quot;-&quot;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indexed="8"/>
      <name val="Times New Roman"/>
      <family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8" fillId="0" borderId="0"/>
  </cellStyleXfs>
  <cellXfs count="112">
    <xf numFmtId="0" fontId="0" fillId="0" borderId="0" xfId="0"/>
    <xf numFmtId="165" fontId="2" fillId="0" borderId="0" xfId="1" applyNumberFormat="1" applyFont="1" applyBorder="1" applyAlignment="1"/>
    <xf numFmtId="165" fontId="3" fillId="0" borderId="0" xfId="1" applyNumberFormat="1" applyFont="1" applyBorder="1" applyAlignment="1">
      <alignment vertical="center"/>
    </xf>
    <xf numFmtId="165" fontId="3" fillId="0" borderId="1" xfId="1" applyNumberFormat="1" applyFont="1" applyBorder="1" applyAlignment="1"/>
    <xf numFmtId="165" fontId="3" fillId="0" borderId="1" xfId="1" applyNumberFormat="1" applyFont="1" applyBorder="1" applyAlignment="1">
      <alignment vertical="center"/>
    </xf>
    <xf numFmtId="165" fontId="2" fillId="0" borderId="1" xfId="1" applyNumberFormat="1" applyFont="1" applyBorder="1" applyAlignment="1"/>
    <xf numFmtId="165" fontId="4" fillId="0" borderId="1" xfId="1" applyNumberFormat="1" applyFont="1" applyBorder="1" applyAlignment="1">
      <alignment vertical="top" wrapText="1"/>
    </xf>
    <xf numFmtId="165" fontId="2" fillId="0" borderId="1" xfId="1" applyNumberFormat="1" applyFont="1" applyBorder="1" applyAlignment="1">
      <alignment horizontal="left"/>
    </xf>
    <xf numFmtId="165" fontId="2" fillId="0" borderId="1" xfId="1" applyNumberFormat="1" applyFont="1" applyBorder="1" applyAlignment="1">
      <alignment horizontal="right" vertical="center"/>
    </xf>
    <xf numFmtId="165" fontId="2" fillId="0" borderId="1" xfId="1" applyNumberFormat="1" applyFont="1" applyBorder="1" applyAlignment="1">
      <alignment vertical="top"/>
    </xf>
    <xf numFmtId="165" fontId="2" fillId="0" borderId="1" xfId="1" applyNumberFormat="1" applyFont="1" applyFill="1" applyBorder="1" applyAlignment="1">
      <alignment horizontal="right"/>
    </xf>
    <xf numFmtId="165" fontId="5" fillId="0" borderId="1" xfId="1" applyNumberFormat="1" applyFont="1" applyBorder="1" applyAlignment="1">
      <alignment horizontal="right" vertical="center" wrapText="1"/>
    </xf>
    <xf numFmtId="165" fontId="2" fillId="0" borderId="1" xfId="1" applyNumberFormat="1" applyFont="1" applyFill="1" applyBorder="1" applyAlignment="1">
      <alignment vertical="center"/>
    </xf>
    <xf numFmtId="165" fontId="5" fillId="0" borderId="1" xfId="1" applyNumberFormat="1" applyFont="1" applyFill="1" applyBorder="1" applyAlignment="1">
      <alignment horizontal="left"/>
    </xf>
    <xf numFmtId="165" fontId="5" fillId="0" borderId="1" xfId="1" applyNumberFormat="1" applyFont="1" applyFill="1" applyBorder="1" applyAlignment="1">
      <alignment vertical="top"/>
    </xf>
    <xf numFmtId="165" fontId="2" fillId="0" borderId="1" xfId="1" applyNumberFormat="1" applyFont="1" applyFill="1" applyBorder="1" applyAlignment="1">
      <alignment vertical="top"/>
    </xf>
    <xf numFmtId="165" fontId="5" fillId="0" borderId="1" xfId="1" applyNumberFormat="1" applyFont="1" applyFill="1" applyBorder="1" applyAlignment="1">
      <alignment vertical="top" shrinkToFit="1"/>
    </xf>
    <xf numFmtId="165" fontId="5" fillId="0" borderId="1" xfId="1" applyNumberFormat="1" applyFont="1" applyFill="1" applyBorder="1" applyAlignment="1">
      <alignment vertical="center"/>
    </xf>
    <xf numFmtId="165" fontId="6" fillId="0" borderId="1" xfId="1" applyNumberFormat="1" applyFont="1" applyFill="1" applyBorder="1" applyAlignment="1">
      <alignment vertical="top" shrinkToFit="1"/>
    </xf>
    <xf numFmtId="165" fontId="6" fillId="0" borderId="1" xfId="1" applyNumberFormat="1" applyFont="1" applyFill="1" applyBorder="1" applyAlignment="1">
      <alignment horizontal="left" vertical="top" shrinkToFit="1"/>
    </xf>
    <xf numFmtId="165" fontId="2" fillId="0" borderId="1" xfId="1" applyNumberFormat="1" applyFont="1" applyFill="1" applyBorder="1" applyAlignment="1"/>
    <xf numFmtId="165" fontId="7" fillId="0" borderId="1" xfId="1" applyNumberFormat="1" applyFont="1" applyFill="1" applyBorder="1" applyAlignment="1"/>
    <xf numFmtId="165" fontId="7" fillId="0" borderId="1" xfId="1" applyNumberFormat="1" applyFont="1" applyFill="1" applyBorder="1" applyAlignment="1">
      <alignment vertical="top"/>
    </xf>
    <xf numFmtId="165" fontId="5" fillId="0" borderId="1" xfId="1" applyNumberFormat="1" applyFont="1" applyBorder="1" applyAlignment="1">
      <alignment horizontal="right"/>
    </xf>
    <xf numFmtId="165" fontId="5" fillId="0" borderId="1" xfId="1" applyNumberFormat="1" applyFont="1" applyBorder="1" applyAlignment="1">
      <alignment horizontal="left"/>
    </xf>
    <xf numFmtId="165" fontId="6" fillId="0" borderId="1" xfId="1" applyNumberFormat="1" applyFont="1" applyBorder="1" applyAlignment="1">
      <alignment horizontal="right"/>
    </xf>
    <xf numFmtId="165" fontId="2" fillId="0" borderId="1" xfId="1" applyNumberFormat="1" applyFont="1" applyBorder="1" applyAlignment="1">
      <alignment horizontal="right"/>
    </xf>
    <xf numFmtId="165" fontId="5" fillId="0" borderId="1" xfId="1" applyNumberFormat="1" applyFont="1" applyFill="1" applyBorder="1" applyAlignment="1">
      <alignment horizontal="right"/>
    </xf>
    <xf numFmtId="165" fontId="5" fillId="0" borderId="1" xfId="1" applyNumberFormat="1" applyFont="1" applyBorder="1" applyAlignment="1">
      <alignment vertical="top" wrapText="1"/>
    </xf>
    <xf numFmtId="165" fontId="5" fillId="2" borderId="1" xfId="1" applyNumberFormat="1" applyFont="1" applyFill="1" applyBorder="1" applyAlignment="1">
      <alignment vertical="top" wrapText="1"/>
    </xf>
    <xf numFmtId="165" fontId="5" fillId="0" borderId="1" xfId="1" applyNumberFormat="1" applyFont="1" applyFill="1" applyBorder="1"/>
    <xf numFmtId="165" fontId="5" fillId="0" borderId="1" xfId="1" applyNumberFormat="1" applyFont="1" applyFill="1" applyBorder="1" applyAlignment="1">
      <alignment vertical="top" wrapText="1"/>
    </xf>
    <xf numFmtId="165" fontId="2" fillId="3" borderId="0" xfId="1" applyNumberFormat="1" applyFont="1" applyFill="1" applyBorder="1" applyAlignment="1"/>
    <xf numFmtId="165" fontId="2" fillId="0" borderId="1" xfId="1" applyNumberFormat="1" applyFont="1" applyBorder="1" applyAlignment="1">
      <alignment vertical="top" wrapText="1"/>
    </xf>
    <xf numFmtId="165" fontId="2" fillId="0" borderId="1" xfId="1" applyNumberFormat="1" applyFont="1" applyBorder="1"/>
    <xf numFmtId="0" fontId="5" fillId="0" borderId="1" xfId="0" applyFont="1" applyBorder="1" applyAlignment="1">
      <alignment vertical="top" wrapText="1"/>
    </xf>
    <xf numFmtId="3" fontId="5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horizontal="right"/>
    </xf>
    <xf numFmtId="0" fontId="5" fillId="0" borderId="1" xfId="0" applyFont="1" applyBorder="1"/>
    <xf numFmtId="165" fontId="5" fillId="0" borderId="1" xfId="1" applyNumberFormat="1" applyFont="1" applyBorder="1"/>
    <xf numFmtId="165" fontId="5" fillId="0" borderId="1" xfId="1" applyNumberFormat="1" applyFont="1" applyBorder="1" applyAlignment="1">
      <alignment vertical="center" wrapText="1"/>
    </xf>
    <xf numFmtId="165" fontId="5" fillId="0" borderId="1" xfId="1" applyNumberFormat="1" applyFont="1" applyBorder="1" applyAlignment="1">
      <alignment wrapText="1"/>
    </xf>
    <xf numFmtId="165" fontId="5" fillId="0" borderId="1" xfId="1" applyNumberFormat="1" applyFont="1" applyBorder="1" applyAlignment="1"/>
    <xf numFmtId="165" fontId="5" fillId="0" borderId="1" xfId="1" applyNumberFormat="1" applyFont="1" applyBorder="1" applyAlignment="1">
      <alignment vertical="top"/>
    </xf>
    <xf numFmtId="165" fontId="5" fillId="0" borderId="1" xfId="1" applyNumberFormat="1" applyFont="1" applyBorder="1" applyAlignment="1">
      <alignment horizontal="right" vertical="top"/>
    </xf>
    <xf numFmtId="165" fontId="3" fillId="0" borderId="0" xfId="1" applyNumberFormat="1" applyFont="1" applyBorder="1" applyAlignment="1"/>
    <xf numFmtId="0" fontId="3" fillId="0" borderId="0" xfId="0" applyFont="1" applyBorder="1" applyAlignment="1">
      <alignment horizontal="right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right"/>
    </xf>
    <xf numFmtId="0" fontId="3" fillId="0" borderId="0" xfId="0" applyFont="1" applyBorder="1" applyAlignment="1">
      <alignment horizontal="right" vertical="center"/>
    </xf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 vertical="center"/>
    </xf>
    <xf numFmtId="165" fontId="2" fillId="0" borderId="1" xfId="5" applyNumberFormat="1" applyFont="1" applyBorder="1" applyAlignment="1">
      <alignment horizontal="right" vertical="center"/>
    </xf>
    <xf numFmtId="165" fontId="2" fillId="0" borderId="1" xfId="5" applyNumberFormat="1" applyFont="1" applyBorder="1" applyAlignment="1">
      <alignment horizontal="right"/>
    </xf>
    <xf numFmtId="165" fontId="2" fillId="0" borderId="1" xfId="5" applyNumberFormat="1" applyFont="1" applyFill="1" applyBorder="1" applyAlignment="1">
      <alignment horizontal="right"/>
    </xf>
    <xf numFmtId="165" fontId="2" fillId="0" borderId="1" xfId="5" applyNumberFormat="1" applyFont="1" applyFill="1" applyBorder="1" applyAlignment="1">
      <alignment horizontal="right" vertical="top"/>
    </xf>
    <xf numFmtId="165" fontId="2" fillId="3" borderId="1" xfId="5" applyNumberFormat="1" applyFont="1" applyFill="1" applyBorder="1" applyAlignment="1">
      <alignment horizontal="right"/>
    </xf>
    <xf numFmtId="0" fontId="3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horizontal="right" vertical="top"/>
    </xf>
    <xf numFmtId="165" fontId="2" fillId="0" borderId="1" xfId="5" applyNumberFormat="1" applyFont="1" applyBorder="1" applyAlignment="1">
      <alignment horizontal="right" vertical="top"/>
    </xf>
    <xf numFmtId="165" fontId="3" fillId="0" borderId="1" xfId="5" applyNumberFormat="1" applyFont="1" applyFill="1" applyBorder="1" applyAlignment="1">
      <alignment horizontal="right"/>
    </xf>
    <xf numFmtId="165" fontId="2" fillId="0" borderId="1" xfId="5" applyNumberFormat="1" applyFont="1" applyFill="1" applyBorder="1" applyAlignment="1">
      <alignment horizontal="right" vertical="top" wrapText="1"/>
    </xf>
    <xf numFmtId="165" fontId="2" fillId="0" borderId="1" xfId="5" applyNumberFormat="1" applyFont="1" applyBorder="1" applyAlignment="1">
      <alignment horizontal="right" vertical="top" wrapText="1"/>
    </xf>
    <xf numFmtId="165" fontId="2" fillId="2" borderId="1" xfId="5" applyNumberFormat="1" applyFont="1" applyFill="1" applyBorder="1" applyAlignment="1">
      <alignment horizontal="right" vertical="top" wrapText="1"/>
    </xf>
    <xf numFmtId="0" fontId="3" fillId="0" borderId="0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/>
    </xf>
    <xf numFmtId="1" fontId="2" fillId="0" borderId="1" xfId="0" applyNumberFormat="1" applyFont="1" applyFill="1" applyBorder="1" applyAlignment="1">
      <alignment horizontal="right"/>
    </xf>
    <xf numFmtId="0" fontId="2" fillId="0" borderId="1" xfId="0" applyFont="1" applyFill="1" applyBorder="1" applyAlignment="1">
      <alignment horizontal="left" vertical="center"/>
    </xf>
    <xf numFmtId="165" fontId="2" fillId="0" borderId="1" xfId="5" applyNumberFormat="1" applyFont="1" applyFill="1" applyBorder="1" applyAlignment="1">
      <alignment horizontal="right" vertical="center"/>
    </xf>
    <xf numFmtId="1" fontId="2" fillId="0" borderId="1" xfId="5" applyNumberFormat="1" applyFont="1" applyBorder="1" applyAlignment="1">
      <alignment horizontal="right"/>
    </xf>
    <xf numFmtId="0" fontId="2" fillId="2" borderId="1" xfId="0" applyFont="1" applyFill="1" applyBorder="1" applyAlignment="1">
      <alignment horizontal="left" vertical="top" wrapText="1"/>
    </xf>
    <xf numFmtId="3" fontId="2" fillId="0" borderId="1" xfId="0" applyNumberFormat="1" applyFont="1" applyBorder="1" applyAlignment="1">
      <alignment horizontal="right" vertical="top"/>
    </xf>
    <xf numFmtId="0" fontId="2" fillId="0" borderId="1" xfId="0" applyFont="1" applyBorder="1" applyAlignment="1">
      <alignment horizontal="left" vertical="top" wrapText="1"/>
    </xf>
    <xf numFmtId="165" fontId="2" fillId="0" borderId="1" xfId="5" applyNumberFormat="1" applyFont="1" applyBorder="1" applyAlignment="1">
      <alignment horizontal="left" vertical="top" wrapText="1"/>
    </xf>
    <xf numFmtId="1" fontId="2" fillId="0" borderId="1" xfId="5" applyNumberFormat="1" applyFont="1" applyFill="1" applyBorder="1" applyAlignment="1">
      <alignment horizontal="right"/>
    </xf>
    <xf numFmtId="168" fontId="2" fillId="0" borderId="1" xfId="5" applyNumberFormat="1" applyFont="1" applyFill="1" applyBorder="1" applyAlignment="1">
      <alignment horizontal="left" vertical="top" wrapText="1"/>
    </xf>
    <xf numFmtId="165" fontId="2" fillId="0" borderId="1" xfId="5" applyNumberFormat="1" applyFont="1" applyFill="1" applyBorder="1" applyAlignment="1">
      <alignment horizontal="left" vertical="top" wrapText="1"/>
    </xf>
    <xf numFmtId="168" fontId="2" fillId="0" borderId="1" xfId="0" applyNumberFormat="1" applyFont="1" applyBorder="1" applyAlignment="1">
      <alignment horizontal="right" vertical="top"/>
    </xf>
    <xf numFmtId="169" fontId="2" fillId="0" borderId="1" xfId="0" applyNumberFormat="1" applyFont="1" applyBorder="1" applyAlignment="1">
      <alignment horizontal="right" vertical="top"/>
    </xf>
    <xf numFmtId="168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8" fontId="2" fillId="0" borderId="1" xfId="5" applyNumberFormat="1" applyFont="1" applyBorder="1" applyAlignment="1">
      <alignment horizontal="right" vertical="top"/>
    </xf>
    <xf numFmtId="169" fontId="2" fillId="0" borderId="1" xfId="0" applyNumberFormat="1" applyFont="1" applyBorder="1" applyAlignment="1">
      <alignment horizontal="right"/>
    </xf>
    <xf numFmtId="3" fontId="2" fillId="2" borderId="1" xfId="0" applyNumberFormat="1" applyFont="1" applyFill="1" applyBorder="1" applyAlignment="1">
      <alignment horizontal="right"/>
    </xf>
    <xf numFmtId="168" fontId="2" fillId="0" borderId="1" xfId="5" applyNumberFormat="1" applyFont="1" applyBorder="1" applyAlignment="1">
      <alignment horizontal="right"/>
    </xf>
    <xf numFmtId="168" fontId="2" fillId="0" borderId="1" xfId="1" applyNumberFormat="1" applyFont="1" applyBorder="1" applyAlignment="1">
      <alignment horizontal="right" vertical="top" wrapText="1"/>
    </xf>
    <xf numFmtId="165" fontId="2" fillId="2" borderId="1" xfId="5" applyNumberFormat="1" applyFont="1" applyFill="1" applyBorder="1" applyAlignment="1">
      <alignment horizontal="right"/>
    </xf>
    <xf numFmtId="3" fontId="2" fillId="0" borderId="0" xfId="0" applyNumberFormat="1" applyFont="1" applyAlignment="1">
      <alignment horizontal="right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3" fontId="2" fillId="0" borderId="1" xfId="0" applyNumberFormat="1" applyFont="1" applyBorder="1" applyAlignment="1">
      <alignment horizontal="right" vertical="top" wrapText="1"/>
    </xf>
    <xf numFmtId="0" fontId="2" fillId="0" borderId="1" xfId="0" applyFont="1" applyBorder="1" applyAlignment="1">
      <alignment horizontal="right" vertical="top" wrapText="1"/>
    </xf>
    <xf numFmtId="165" fontId="2" fillId="0" borderId="1" xfId="5" applyNumberFormat="1" applyFont="1" applyBorder="1" applyAlignment="1">
      <alignment horizontal="left"/>
    </xf>
    <xf numFmtId="165" fontId="2" fillId="0" borderId="1" xfId="5" applyNumberFormat="1" applyFont="1" applyBorder="1" applyAlignment="1">
      <alignment horizontal="right" wrapText="1"/>
    </xf>
    <xf numFmtId="165" fontId="2" fillId="0" borderId="1" xfId="5" applyNumberFormat="1" applyFont="1" applyBorder="1" applyAlignment="1">
      <alignment horizontal="left" vertical="top"/>
    </xf>
    <xf numFmtId="165" fontId="2" fillId="0" borderId="1" xfId="4" applyNumberFormat="1" applyFont="1" applyFill="1" applyBorder="1" applyAlignment="1">
      <alignment horizontal="right" vertical="top" wrapText="1"/>
    </xf>
    <xf numFmtId="165" fontId="2" fillId="0" borderId="1" xfId="4" applyNumberFormat="1" applyFont="1" applyFill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5" fontId="2" fillId="0" borderId="1" xfId="5" applyNumberFormat="1" applyFont="1" applyFill="1" applyBorder="1" applyAlignment="1">
      <alignment horizontal="left" vertical="top"/>
    </xf>
    <xf numFmtId="165" fontId="2" fillId="0" borderId="1" xfId="4" applyNumberFormat="1" applyFont="1" applyFill="1" applyBorder="1" applyAlignment="1">
      <alignment horizontal="right" vertical="top"/>
    </xf>
    <xf numFmtId="165" fontId="2" fillId="0" borderId="1" xfId="5" applyNumberFormat="1" applyFont="1" applyFill="1" applyBorder="1" applyAlignment="1">
      <alignment horizontal="left"/>
    </xf>
    <xf numFmtId="168" fontId="2" fillId="0" borderId="1" xfId="1" applyNumberFormat="1" applyFont="1" applyFill="1" applyBorder="1" applyAlignment="1">
      <alignment horizontal="right"/>
    </xf>
    <xf numFmtId="0" fontId="3" fillId="0" borderId="1" xfId="0" applyFont="1" applyBorder="1" applyAlignment="1">
      <alignment horizontal="left"/>
    </xf>
    <xf numFmtId="3" fontId="2" fillId="0" borderId="0" xfId="0" applyNumberFormat="1" applyFont="1" applyBorder="1" applyAlignment="1">
      <alignment horizontal="right"/>
    </xf>
    <xf numFmtId="164" fontId="2" fillId="0" borderId="0" xfId="0" applyNumberFormat="1" applyFont="1" applyBorder="1" applyAlignment="1">
      <alignment horizontal="right"/>
    </xf>
    <xf numFmtId="1" fontId="2" fillId="0" borderId="0" xfId="0" applyNumberFormat="1" applyFont="1" applyBorder="1" applyAlignment="1">
      <alignment horizontal="right"/>
    </xf>
    <xf numFmtId="165" fontId="2" fillId="0" borderId="0" xfId="0" applyNumberFormat="1" applyFont="1" applyBorder="1" applyAlignment="1">
      <alignment horizontal="right"/>
    </xf>
    <xf numFmtId="3" fontId="2" fillId="3" borderId="1" xfId="0" applyNumberFormat="1" applyFont="1" applyFill="1" applyBorder="1" applyAlignment="1">
      <alignment horizontal="right" vertical="top"/>
    </xf>
  </cellXfs>
  <cellStyles count="7">
    <cellStyle name="Comma" xfId="5" builtinId="3"/>
    <cellStyle name="Comma 2" xfId="2"/>
    <cellStyle name="Comma 2 2" xfId="3"/>
    <cellStyle name="Comma 3" xfId="4"/>
    <cellStyle name="Comma 4" xfId="1"/>
    <cellStyle name="Normal" xfId="0" builtinId="0"/>
    <cellStyle name="Normal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workbookViewId="0">
      <pane xSplit="2" ySplit="3" topLeftCell="C39" activePane="bottomRight" state="frozen"/>
      <selection pane="topRight" activeCell="C1" sqref="C1"/>
      <selection pane="bottomLeft" activeCell="A4" sqref="A4"/>
      <selection pane="bottomRight" activeCell="G55" sqref="G55"/>
    </sheetView>
  </sheetViews>
  <sheetFormatPr defaultRowHeight="15.75" x14ac:dyDescent="0.25"/>
  <cols>
    <col min="1" max="1" width="5" style="45" bestFit="1" customWidth="1"/>
    <col min="2" max="2" width="20.42578125" style="45" customWidth="1"/>
    <col min="3" max="7" width="13.140625" style="1" bestFit="1" customWidth="1"/>
    <col min="8" max="8" width="12.7109375" style="1" bestFit="1" customWidth="1"/>
    <col min="9" max="10" width="9.85546875" style="1" bestFit="1" customWidth="1"/>
    <col min="11" max="11" width="13.140625" style="1" bestFit="1" customWidth="1"/>
    <col min="12" max="12" width="11.5703125" style="1" bestFit="1" customWidth="1"/>
    <col min="13" max="13" width="12.7109375" style="1" bestFit="1" customWidth="1"/>
    <col min="14" max="14" width="16.5703125" style="1" bestFit="1" customWidth="1"/>
    <col min="15" max="16" width="11.5703125" style="1" bestFit="1" customWidth="1"/>
    <col min="17" max="17" width="11.85546875" style="1" bestFit="1" customWidth="1"/>
    <col min="18" max="19" width="9.85546875" style="1" bestFit="1" customWidth="1"/>
    <col min="20" max="20" width="9" style="1" bestFit="1" customWidth="1"/>
    <col min="21" max="21" width="8.85546875" style="1" bestFit="1" customWidth="1"/>
    <col min="22" max="22" width="8.7109375" style="1" bestFit="1" customWidth="1"/>
    <col min="23" max="23" width="12" style="1" bestFit="1" customWidth="1"/>
    <col min="24" max="191" width="9.140625" style="1"/>
    <col min="192" max="192" width="9.7109375" style="1" bestFit="1" customWidth="1"/>
    <col min="193" max="193" width="16.28515625" style="1" bestFit="1" customWidth="1"/>
    <col min="194" max="194" width="22.85546875" style="1" bestFit="1" customWidth="1"/>
    <col min="195" max="195" width="13.5703125" style="1" bestFit="1" customWidth="1"/>
    <col min="196" max="196" width="15.28515625" style="1" bestFit="1" customWidth="1"/>
    <col min="197" max="197" width="13.140625" style="1" bestFit="1" customWidth="1"/>
    <col min="198" max="198" width="15.28515625" style="1" bestFit="1" customWidth="1"/>
    <col min="199" max="199" width="12.28515625" style="1" bestFit="1" customWidth="1"/>
    <col min="200" max="200" width="15.28515625" style="1" bestFit="1" customWidth="1"/>
    <col min="201" max="202" width="12.28515625" style="1" bestFit="1" customWidth="1"/>
    <col min="203" max="204" width="13.5703125" style="1" bestFit="1" customWidth="1"/>
    <col min="205" max="205" width="15.7109375" style="1" bestFit="1" customWidth="1"/>
    <col min="206" max="206" width="15.42578125" style="1" bestFit="1" customWidth="1"/>
    <col min="207" max="207" width="13.140625" style="1" bestFit="1" customWidth="1"/>
    <col min="208" max="209" width="13.28515625" style="1" bestFit="1" customWidth="1"/>
    <col min="210" max="210" width="12.28515625" style="1" bestFit="1" customWidth="1"/>
    <col min="211" max="211" width="12.140625" style="1" bestFit="1" customWidth="1"/>
    <col min="212" max="212" width="12" style="1" bestFit="1" customWidth="1"/>
    <col min="213" max="213" width="10.5703125" style="1" bestFit="1" customWidth="1"/>
    <col min="214" max="214" width="12" style="1" bestFit="1" customWidth="1"/>
    <col min="215" max="215" width="12.42578125" style="1" bestFit="1" customWidth="1"/>
    <col min="216" max="16384" width="9.140625" style="1"/>
  </cols>
  <sheetData>
    <row r="1" spans="1:23" ht="15.75" customHeight="1" x14ac:dyDescent="0.2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3" ht="31.5" x14ac:dyDescent="0.25">
      <c r="A2" s="3"/>
      <c r="B2" s="4" t="s">
        <v>1</v>
      </c>
      <c r="C2" s="4" t="s">
        <v>2</v>
      </c>
      <c r="D2" s="4"/>
      <c r="E2" s="4" t="s">
        <v>3</v>
      </c>
      <c r="F2" s="4"/>
      <c r="G2" s="4" t="s">
        <v>4</v>
      </c>
      <c r="H2" s="4"/>
      <c r="I2" s="4" t="s">
        <v>5</v>
      </c>
      <c r="J2" s="4" t="s">
        <v>6</v>
      </c>
      <c r="K2" s="4" t="s">
        <v>7</v>
      </c>
      <c r="L2" s="4"/>
      <c r="M2" s="4"/>
      <c r="N2" s="4"/>
      <c r="O2" s="4" t="s">
        <v>8</v>
      </c>
      <c r="P2" s="4" t="s">
        <v>9</v>
      </c>
      <c r="Q2" s="4" t="s">
        <v>10</v>
      </c>
      <c r="R2" s="4"/>
      <c r="S2" s="4"/>
      <c r="T2" s="5"/>
      <c r="U2" s="4" t="s">
        <v>11</v>
      </c>
      <c r="V2" s="6" t="s">
        <v>12</v>
      </c>
      <c r="W2" s="3" t="s">
        <v>13</v>
      </c>
    </row>
    <row r="3" spans="1:23" x14ac:dyDescent="0.25">
      <c r="A3" s="3"/>
      <c r="B3" s="4"/>
      <c r="C3" s="4" t="s">
        <v>14</v>
      </c>
      <c r="D3" s="4" t="s">
        <v>15</v>
      </c>
      <c r="E3" s="4" t="s">
        <v>16</v>
      </c>
      <c r="F3" s="4" t="s">
        <v>17</v>
      </c>
      <c r="G3" s="4" t="s">
        <v>14</v>
      </c>
      <c r="H3" s="4" t="s">
        <v>18</v>
      </c>
      <c r="I3" s="4"/>
      <c r="J3" s="4"/>
      <c r="K3" s="4" t="s">
        <v>19</v>
      </c>
      <c r="L3" s="4" t="s">
        <v>20</v>
      </c>
      <c r="M3" s="4" t="s">
        <v>21</v>
      </c>
      <c r="N3" s="4" t="s">
        <v>22</v>
      </c>
      <c r="O3" s="4"/>
      <c r="P3" s="4"/>
      <c r="Q3" s="4" t="s">
        <v>23</v>
      </c>
      <c r="R3" s="4" t="s">
        <v>24</v>
      </c>
      <c r="S3" s="4" t="s">
        <v>25</v>
      </c>
      <c r="T3" s="3" t="s">
        <v>26</v>
      </c>
      <c r="U3" s="4"/>
      <c r="V3" s="5"/>
      <c r="W3" s="5"/>
    </row>
    <row r="4" spans="1:23" x14ac:dyDescent="0.25">
      <c r="A4" s="5">
        <v>1</v>
      </c>
      <c r="B4" s="7" t="s">
        <v>27</v>
      </c>
      <c r="C4" s="8">
        <v>172800</v>
      </c>
      <c r="D4" s="8">
        <v>15000</v>
      </c>
      <c r="E4" s="8">
        <v>2000</v>
      </c>
      <c r="F4" s="8">
        <v>115000</v>
      </c>
      <c r="G4" s="8">
        <v>1800</v>
      </c>
      <c r="H4" s="8">
        <v>28300</v>
      </c>
      <c r="I4" s="8">
        <v>5800</v>
      </c>
      <c r="J4" s="8">
        <v>15600</v>
      </c>
      <c r="K4" s="8">
        <v>12800</v>
      </c>
      <c r="L4" s="8">
        <v>115100</v>
      </c>
      <c r="M4" s="8">
        <v>664200</v>
      </c>
      <c r="N4" s="8">
        <v>19100</v>
      </c>
      <c r="O4" s="8">
        <v>8160</v>
      </c>
      <c r="P4" s="8">
        <v>4</v>
      </c>
      <c r="Q4" s="8">
        <v>3921</v>
      </c>
      <c r="R4" s="8">
        <v>5804</v>
      </c>
      <c r="S4" s="8">
        <v>4525</v>
      </c>
      <c r="T4" s="5"/>
      <c r="U4" s="8">
        <v>5</v>
      </c>
      <c r="V4" s="5"/>
      <c r="W4" s="5"/>
    </row>
    <row r="5" spans="1:23" x14ac:dyDescent="0.25">
      <c r="A5" s="5">
        <v>2</v>
      </c>
      <c r="B5" s="7" t="s">
        <v>28</v>
      </c>
      <c r="C5" s="9">
        <v>328338</v>
      </c>
      <c r="D5" s="9">
        <v>39826</v>
      </c>
      <c r="E5" s="9">
        <v>37470</v>
      </c>
      <c r="F5" s="9">
        <v>128504</v>
      </c>
      <c r="G5" s="9">
        <v>853</v>
      </c>
      <c r="H5" s="9">
        <v>82917</v>
      </c>
      <c r="I5" s="9">
        <v>14603</v>
      </c>
      <c r="J5" s="9">
        <v>13122</v>
      </c>
      <c r="K5" s="9">
        <v>43390</v>
      </c>
      <c r="L5" s="9">
        <v>134908</v>
      </c>
      <c r="M5" s="9">
        <v>759196</v>
      </c>
      <c r="N5" s="9"/>
      <c r="O5" s="10">
        <v>5013</v>
      </c>
      <c r="P5" s="9"/>
      <c r="Q5" s="9">
        <v>103014</v>
      </c>
      <c r="R5" s="9">
        <v>7485</v>
      </c>
      <c r="S5" s="9">
        <v>2287</v>
      </c>
      <c r="T5" s="9"/>
      <c r="U5" s="9"/>
      <c r="V5" s="5"/>
      <c r="W5" s="5"/>
    </row>
    <row r="6" spans="1:23" x14ac:dyDescent="0.25">
      <c r="A6" s="5">
        <v>3</v>
      </c>
      <c r="B6" s="7" t="s">
        <v>29</v>
      </c>
      <c r="C6" s="5"/>
      <c r="D6" s="11">
        <v>1534612</v>
      </c>
      <c r="E6" s="5"/>
      <c r="F6" s="11">
        <v>3517148</v>
      </c>
      <c r="G6" s="5"/>
      <c r="H6" s="11">
        <v>5994881</v>
      </c>
      <c r="I6" s="11">
        <v>36</v>
      </c>
      <c r="J6" s="5"/>
      <c r="K6" s="5"/>
      <c r="L6" s="5"/>
      <c r="M6" s="11">
        <v>162862</v>
      </c>
      <c r="N6" s="5"/>
      <c r="O6" s="11">
        <v>558189</v>
      </c>
      <c r="P6" s="11">
        <v>832462</v>
      </c>
      <c r="Q6" s="5"/>
      <c r="R6" s="5"/>
      <c r="S6" s="5"/>
      <c r="T6" s="5"/>
      <c r="U6" s="5"/>
      <c r="V6" s="5"/>
      <c r="W6" s="5"/>
    </row>
    <row r="7" spans="1:23" x14ac:dyDescent="0.25">
      <c r="A7" s="12">
        <v>4</v>
      </c>
      <c r="B7" s="13" t="s">
        <v>30</v>
      </c>
      <c r="C7" s="14">
        <v>94504</v>
      </c>
      <c r="D7" s="14">
        <v>70411</v>
      </c>
      <c r="E7" s="14">
        <v>1720</v>
      </c>
      <c r="F7" s="14">
        <v>53278</v>
      </c>
      <c r="G7" s="14">
        <v>25213</v>
      </c>
      <c r="H7" s="14">
        <v>224763</v>
      </c>
      <c r="I7" s="14">
        <v>20000</v>
      </c>
      <c r="J7" s="14">
        <v>64485</v>
      </c>
      <c r="K7" s="14">
        <v>51783</v>
      </c>
      <c r="L7" s="14">
        <v>82711</v>
      </c>
      <c r="M7" s="14">
        <v>508922</v>
      </c>
      <c r="N7" s="15">
        <v>5883</v>
      </c>
      <c r="O7" s="16">
        <v>3403</v>
      </c>
      <c r="P7" s="17">
        <v>53</v>
      </c>
      <c r="Q7" s="16">
        <v>54416</v>
      </c>
      <c r="R7" s="16">
        <v>15300</v>
      </c>
      <c r="S7" s="16">
        <v>4432</v>
      </c>
      <c r="T7" s="17">
        <v>2930</v>
      </c>
      <c r="U7" s="17">
        <v>0</v>
      </c>
      <c r="V7" s="5"/>
      <c r="W7" s="5"/>
    </row>
    <row r="8" spans="1:23" x14ac:dyDescent="0.25">
      <c r="A8" s="12">
        <v>5</v>
      </c>
      <c r="B8" s="13" t="s">
        <v>31</v>
      </c>
      <c r="C8" s="18">
        <v>180000</v>
      </c>
      <c r="D8" s="16">
        <v>233500</v>
      </c>
      <c r="E8" s="18">
        <v>41000</v>
      </c>
      <c r="F8" s="18">
        <v>186000</v>
      </c>
      <c r="G8" s="18">
        <v>35300</v>
      </c>
      <c r="H8" s="18">
        <v>296000</v>
      </c>
      <c r="I8" s="18">
        <v>24000</v>
      </c>
      <c r="J8" s="18">
        <v>54600</v>
      </c>
      <c r="K8" s="19">
        <v>60000</v>
      </c>
      <c r="L8" s="18">
        <v>93000</v>
      </c>
      <c r="M8" s="18">
        <v>852000</v>
      </c>
      <c r="N8" s="20">
        <v>8265</v>
      </c>
      <c r="O8" s="18">
        <v>22000</v>
      </c>
      <c r="P8" s="14">
        <v>50</v>
      </c>
      <c r="Q8" s="18">
        <v>60000</v>
      </c>
      <c r="R8" s="16">
        <v>9500</v>
      </c>
      <c r="S8" s="18">
        <v>1400</v>
      </c>
      <c r="T8" s="17">
        <v>0</v>
      </c>
      <c r="U8" s="14">
        <v>0</v>
      </c>
      <c r="V8" s="5"/>
      <c r="W8" s="5"/>
    </row>
    <row r="9" spans="1:23" x14ac:dyDescent="0.25">
      <c r="A9" s="12">
        <v>6</v>
      </c>
      <c r="B9" s="13" t="s">
        <v>32</v>
      </c>
      <c r="C9" s="18">
        <v>47215</v>
      </c>
      <c r="D9" s="16">
        <v>95682</v>
      </c>
      <c r="E9" s="18">
        <v>0</v>
      </c>
      <c r="F9" s="18">
        <v>64571</v>
      </c>
      <c r="G9" s="18">
        <v>11871</v>
      </c>
      <c r="H9" s="18">
        <v>237815</v>
      </c>
      <c r="I9" s="18">
        <v>12321</v>
      </c>
      <c r="J9" s="18">
        <v>34305</v>
      </c>
      <c r="K9" s="18">
        <v>21876</v>
      </c>
      <c r="L9" s="18">
        <v>33159</v>
      </c>
      <c r="M9" s="18">
        <v>1901185</v>
      </c>
      <c r="N9" s="15">
        <v>8748</v>
      </c>
      <c r="O9" s="17">
        <v>104</v>
      </c>
      <c r="P9" s="17">
        <v>0</v>
      </c>
      <c r="Q9" s="17">
        <v>83492</v>
      </c>
      <c r="R9" s="17">
        <v>35964</v>
      </c>
      <c r="S9" s="17">
        <v>1041</v>
      </c>
      <c r="T9" s="17">
        <v>280</v>
      </c>
      <c r="U9" s="17">
        <v>0</v>
      </c>
      <c r="V9" s="5"/>
      <c r="W9" s="5"/>
    </row>
    <row r="10" spans="1:23" x14ac:dyDescent="0.25">
      <c r="A10" s="12">
        <v>7</v>
      </c>
      <c r="B10" s="13" t="s">
        <v>33</v>
      </c>
      <c r="C10" s="18">
        <v>260</v>
      </c>
      <c r="D10" s="16">
        <v>214300</v>
      </c>
      <c r="E10" s="18">
        <v>0</v>
      </c>
      <c r="F10" s="18">
        <v>383300</v>
      </c>
      <c r="G10" s="18">
        <v>12</v>
      </c>
      <c r="H10" s="18">
        <v>425768</v>
      </c>
      <c r="I10" s="18">
        <v>240</v>
      </c>
      <c r="J10" s="18">
        <v>900</v>
      </c>
      <c r="K10" s="18">
        <v>3200</v>
      </c>
      <c r="L10" s="18">
        <v>4500</v>
      </c>
      <c r="M10" s="18">
        <v>15800</v>
      </c>
      <c r="N10" s="15">
        <v>700</v>
      </c>
      <c r="O10" s="17">
        <v>40000</v>
      </c>
      <c r="P10" s="17">
        <v>68000</v>
      </c>
      <c r="Q10" s="17">
        <v>1576</v>
      </c>
      <c r="R10" s="17">
        <v>200</v>
      </c>
      <c r="S10" s="17">
        <v>396</v>
      </c>
      <c r="T10" s="17">
        <v>0</v>
      </c>
      <c r="U10" s="17">
        <v>0</v>
      </c>
      <c r="V10" s="20"/>
      <c r="W10" s="20"/>
    </row>
    <row r="11" spans="1:23" x14ac:dyDescent="0.25">
      <c r="A11" s="12">
        <v>8</v>
      </c>
      <c r="B11" s="13" t="s">
        <v>34</v>
      </c>
      <c r="C11" s="21">
        <v>400</v>
      </c>
      <c r="D11" s="21">
        <v>470000</v>
      </c>
      <c r="E11" s="22"/>
      <c r="F11" s="22">
        <v>1600000</v>
      </c>
      <c r="G11" s="22">
        <v>2276</v>
      </c>
      <c r="H11" s="22">
        <v>1800000</v>
      </c>
      <c r="I11" s="22">
        <v>156</v>
      </c>
      <c r="J11" s="22">
        <v>1639</v>
      </c>
      <c r="K11" s="22">
        <v>2100</v>
      </c>
      <c r="L11" s="22">
        <v>5400</v>
      </c>
      <c r="M11" s="22">
        <v>57100</v>
      </c>
      <c r="N11" s="20">
        <v>1600</v>
      </c>
      <c r="O11" s="22">
        <v>70246</v>
      </c>
      <c r="P11" s="22">
        <v>224000</v>
      </c>
      <c r="Q11" s="22">
        <v>1987</v>
      </c>
      <c r="R11" s="22">
        <v>418</v>
      </c>
      <c r="S11" s="22">
        <v>589</v>
      </c>
      <c r="T11" s="22">
        <v>0</v>
      </c>
      <c r="U11" s="22">
        <v>0</v>
      </c>
      <c r="V11" s="20"/>
      <c r="W11" s="20"/>
    </row>
    <row r="12" spans="1:23" x14ac:dyDescent="0.25">
      <c r="A12" s="23">
        <v>9</v>
      </c>
      <c r="B12" s="24" t="s">
        <v>35</v>
      </c>
      <c r="C12" s="25">
        <v>49559</v>
      </c>
      <c r="D12" s="25">
        <v>1076522</v>
      </c>
      <c r="E12" s="25">
        <v>0</v>
      </c>
      <c r="F12" s="25">
        <v>37575</v>
      </c>
      <c r="G12" s="25">
        <v>1184</v>
      </c>
      <c r="H12" s="25">
        <v>287892</v>
      </c>
      <c r="I12" s="25">
        <v>4691</v>
      </c>
      <c r="J12" s="25">
        <v>7384</v>
      </c>
      <c r="K12" s="25">
        <v>150178</v>
      </c>
      <c r="L12" s="25">
        <v>144713</v>
      </c>
      <c r="M12" s="25">
        <v>634642</v>
      </c>
      <c r="N12" s="25">
        <v>2782</v>
      </c>
      <c r="O12" s="25">
        <v>244</v>
      </c>
      <c r="P12" s="25">
        <v>3</v>
      </c>
      <c r="Q12" s="25">
        <v>2617</v>
      </c>
      <c r="R12" s="25">
        <v>2800</v>
      </c>
      <c r="S12" s="25">
        <v>5471</v>
      </c>
      <c r="T12" s="25">
        <v>0</v>
      </c>
      <c r="U12" s="25">
        <v>30</v>
      </c>
      <c r="V12" s="25">
        <v>310</v>
      </c>
      <c r="W12" s="25">
        <v>80205</v>
      </c>
    </row>
    <row r="13" spans="1:23" x14ac:dyDescent="0.25">
      <c r="A13" s="23">
        <v>10</v>
      </c>
      <c r="B13" s="24" t="s">
        <v>36</v>
      </c>
      <c r="C13" s="23">
        <v>3845</v>
      </c>
      <c r="D13" s="23">
        <v>344168</v>
      </c>
      <c r="E13" s="23">
        <v>0</v>
      </c>
      <c r="F13" s="23">
        <v>92334</v>
      </c>
      <c r="G13" s="23">
        <v>910</v>
      </c>
      <c r="H13" s="23">
        <v>458554</v>
      </c>
      <c r="I13" s="23">
        <v>0</v>
      </c>
      <c r="J13" s="23">
        <v>1319</v>
      </c>
      <c r="K13" s="23">
        <v>23775</v>
      </c>
      <c r="L13" s="23">
        <v>23939</v>
      </c>
      <c r="M13" s="23">
        <v>495597</v>
      </c>
      <c r="N13" s="23">
        <v>26375</v>
      </c>
      <c r="O13" s="23">
        <v>1176</v>
      </c>
      <c r="P13" s="23">
        <v>60</v>
      </c>
      <c r="Q13" s="23">
        <v>3060</v>
      </c>
      <c r="R13" s="23">
        <v>758</v>
      </c>
      <c r="S13" s="23">
        <v>2916</v>
      </c>
      <c r="T13" s="23">
        <v>0</v>
      </c>
      <c r="U13" s="23">
        <v>0</v>
      </c>
      <c r="V13" s="23">
        <v>0</v>
      </c>
      <c r="W13" s="23">
        <v>0</v>
      </c>
    </row>
    <row r="14" spans="1:23" x14ac:dyDescent="0.25">
      <c r="A14" s="23">
        <v>11</v>
      </c>
      <c r="B14" s="24" t="s">
        <v>37</v>
      </c>
      <c r="C14" s="26">
        <v>1779</v>
      </c>
      <c r="D14" s="26">
        <v>3763</v>
      </c>
      <c r="E14" s="26">
        <v>3</v>
      </c>
      <c r="F14" s="26">
        <v>872</v>
      </c>
      <c r="G14" s="26">
        <v>125</v>
      </c>
      <c r="H14" s="26">
        <v>21300</v>
      </c>
      <c r="I14" s="26">
        <v>1177</v>
      </c>
      <c r="J14" s="26">
        <v>1195</v>
      </c>
      <c r="K14" s="26">
        <v>81220</v>
      </c>
      <c r="L14" s="26">
        <v>9365</v>
      </c>
      <c r="M14" s="26">
        <v>37558</v>
      </c>
      <c r="N14" s="26">
        <v>6218</v>
      </c>
      <c r="O14" s="26">
        <v>25</v>
      </c>
      <c r="P14" s="26">
        <v>18</v>
      </c>
      <c r="Q14" s="26">
        <v>78</v>
      </c>
      <c r="R14" s="26">
        <v>83</v>
      </c>
      <c r="S14" s="26">
        <v>119</v>
      </c>
      <c r="T14" s="26">
        <v>5</v>
      </c>
      <c r="U14" s="26">
        <v>0</v>
      </c>
      <c r="V14" s="26">
        <v>9000</v>
      </c>
      <c r="W14" s="26">
        <v>0</v>
      </c>
    </row>
    <row r="15" spans="1:23" x14ac:dyDescent="0.25">
      <c r="A15" s="23">
        <v>12</v>
      </c>
      <c r="B15" s="24" t="s">
        <v>38</v>
      </c>
      <c r="C15" s="27">
        <v>27472</v>
      </c>
      <c r="D15" s="27">
        <v>149179</v>
      </c>
      <c r="E15" s="27">
        <v>0</v>
      </c>
      <c r="F15" s="27">
        <v>57293</v>
      </c>
      <c r="G15" s="27">
        <v>3145</v>
      </c>
      <c r="H15" s="27">
        <v>172450</v>
      </c>
      <c r="I15" s="27">
        <v>1407</v>
      </c>
      <c r="J15" s="27">
        <v>9965</v>
      </c>
      <c r="K15" s="27">
        <v>17078</v>
      </c>
      <c r="L15" s="27">
        <v>21113</v>
      </c>
      <c r="M15" s="27">
        <v>608609</v>
      </c>
      <c r="N15" s="27">
        <v>7385</v>
      </c>
      <c r="O15" s="27">
        <v>2177</v>
      </c>
      <c r="P15" s="27">
        <v>3320</v>
      </c>
      <c r="Q15" s="27">
        <v>2943</v>
      </c>
      <c r="R15" s="27">
        <v>1029</v>
      </c>
      <c r="S15" s="27">
        <v>5395</v>
      </c>
      <c r="T15" s="27">
        <v>0</v>
      </c>
      <c r="U15" s="27">
        <v>125</v>
      </c>
      <c r="V15" s="27">
        <v>0</v>
      </c>
      <c r="W15" s="27">
        <v>0</v>
      </c>
    </row>
    <row r="16" spans="1:23" x14ac:dyDescent="0.25">
      <c r="A16" s="5">
        <v>13</v>
      </c>
      <c r="B16" s="28" t="s">
        <v>39</v>
      </c>
      <c r="C16" s="9">
        <v>41131</v>
      </c>
      <c r="D16" s="9">
        <v>129149</v>
      </c>
      <c r="E16" s="9">
        <v>0</v>
      </c>
      <c r="F16" s="9">
        <v>18522</v>
      </c>
      <c r="G16" s="9">
        <v>7468</v>
      </c>
      <c r="H16" s="9">
        <v>30614</v>
      </c>
      <c r="I16" s="9">
        <v>2400</v>
      </c>
      <c r="J16" s="9">
        <v>15930</v>
      </c>
      <c r="K16" s="9">
        <v>17150</v>
      </c>
      <c r="L16" s="9">
        <v>30000</v>
      </c>
      <c r="M16" s="9">
        <v>793151</v>
      </c>
      <c r="N16" s="9">
        <v>7854</v>
      </c>
      <c r="O16" s="9">
        <v>752</v>
      </c>
      <c r="P16" s="9">
        <v>0</v>
      </c>
      <c r="Q16" s="9">
        <v>632</v>
      </c>
      <c r="R16" s="9">
        <v>1272</v>
      </c>
      <c r="S16" s="9">
        <v>2086</v>
      </c>
      <c r="T16" s="9">
        <v>0</v>
      </c>
      <c r="U16" s="9">
        <v>0</v>
      </c>
      <c r="V16" s="9">
        <v>3420</v>
      </c>
      <c r="W16" s="5"/>
    </row>
    <row r="17" spans="1:23" x14ac:dyDescent="0.25">
      <c r="A17" s="5">
        <v>14</v>
      </c>
      <c r="B17" s="29" t="s">
        <v>40</v>
      </c>
      <c r="C17" s="9">
        <v>141618</v>
      </c>
      <c r="D17" s="9">
        <v>277969</v>
      </c>
      <c r="E17" s="9">
        <v>152</v>
      </c>
      <c r="F17" s="9">
        <v>117623</v>
      </c>
      <c r="G17" s="9">
        <v>4026</v>
      </c>
      <c r="H17" s="9">
        <v>101928</v>
      </c>
      <c r="I17" s="9">
        <v>53633</v>
      </c>
      <c r="J17" s="9">
        <v>58006</v>
      </c>
      <c r="K17" s="9">
        <v>41845</v>
      </c>
      <c r="L17" s="9">
        <v>138735</v>
      </c>
      <c r="M17" s="9">
        <v>2505363</v>
      </c>
      <c r="N17" s="9">
        <v>71685</v>
      </c>
      <c r="O17" s="9">
        <v>25241</v>
      </c>
      <c r="P17" s="9">
        <v>3698</v>
      </c>
      <c r="Q17" s="9">
        <v>0</v>
      </c>
      <c r="R17" s="9">
        <v>5017</v>
      </c>
      <c r="S17" s="9">
        <v>11563</v>
      </c>
      <c r="T17" s="9">
        <v>11685</v>
      </c>
      <c r="U17" s="9">
        <v>725</v>
      </c>
      <c r="V17" s="9">
        <v>3</v>
      </c>
      <c r="W17" s="5"/>
    </row>
    <row r="18" spans="1:23" x14ac:dyDescent="0.25">
      <c r="A18" s="5">
        <v>15</v>
      </c>
      <c r="B18" s="5" t="s">
        <v>41</v>
      </c>
      <c r="C18" s="30">
        <v>6209</v>
      </c>
      <c r="D18" s="30">
        <v>397324</v>
      </c>
      <c r="E18" s="30">
        <v>0</v>
      </c>
      <c r="F18" s="30">
        <v>74908</v>
      </c>
      <c r="G18" s="30">
        <v>4142</v>
      </c>
      <c r="H18" s="30">
        <v>907407</v>
      </c>
      <c r="I18" s="30">
        <v>2600</v>
      </c>
      <c r="J18" s="30">
        <v>6790</v>
      </c>
      <c r="K18" s="30">
        <v>22163</v>
      </c>
      <c r="L18" s="30">
        <v>18891</v>
      </c>
      <c r="M18" s="30">
        <v>1425409</v>
      </c>
      <c r="N18" s="30">
        <v>10654</v>
      </c>
      <c r="O18" s="30">
        <v>36350</v>
      </c>
      <c r="P18" s="30">
        <v>1</v>
      </c>
      <c r="Q18" s="30">
        <v>169198</v>
      </c>
      <c r="R18" s="30">
        <v>57560</v>
      </c>
      <c r="S18" s="30">
        <v>29358</v>
      </c>
      <c r="T18" s="30">
        <v>0</v>
      </c>
      <c r="U18" s="30">
        <v>0</v>
      </c>
      <c r="V18" s="5"/>
      <c r="W18" s="5"/>
    </row>
    <row r="19" spans="1:23" x14ac:dyDescent="0.25">
      <c r="A19" s="5">
        <v>16</v>
      </c>
      <c r="B19" s="28" t="s">
        <v>42</v>
      </c>
      <c r="C19" s="30">
        <v>39950</v>
      </c>
      <c r="D19" s="30">
        <v>175490</v>
      </c>
      <c r="E19" s="30">
        <v>0</v>
      </c>
      <c r="F19" s="30">
        <v>102160</v>
      </c>
      <c r="G19" s="30">
        <v>4830</v>
      </c>
      <c r="H19" s="30">
        <v>321870</v>
      </c>
      <c r="I19" s="30">
        <v>5500</v>
      </c>
      <c r="J19" s="30">
        <v>16250</v>
      </c>
      <c r="K19" s="30">
        <v>174800</v>
      </c>
      <c r="L19" s="30">
        <v>184100</v>
      </c>
      <c r="M19" s="30">
        <v>1306000</v>
      </c>
      <c r="N19" s="30">
        <v>23720</v>
      </c>
      <c r="O19" s="30">
        <v>18720</v>
      </c>
      <c r="P19" s="30">
        <v>0</v>
      </c>
      <c r="Q19" s="30">
        <v>21770</v>
      </c>
      <c r="R19" s="30">
        <v>6410</v>
      </c>
      <c r="S19" s="30">
        <v>8200</v>
      </c>
      <c r="T19" s="30">
        <v>20</v>
      </c>
      <c r="U19" s="30">
        <v>0</v>
      </c>
      <c r="V19" s="30">
        <v>0</v>
      </c>
      <c r="W19" s="5"/>
    </row>
    <row r="20" spans="1:23" x14ac:dyDescent="0.25">
      <c r="A20" s="20">
        <v>17</v>
      </c>
      <c r="B20" s="31" t="s">
        <v>43</v>
      </c>
      <c r="C20" s="31">
        <v>31858.245671252997</v>
      </c>
      <c r="D20" s="31">
        <v>508475.93423666467</v>
      </c>
      <c r="E20" s="31">
        <v>0</v>
      </c>
      <c r="F20" s="31">
        <v>1325145.0189931081</v>
      </c>
      <c r="G20" s="31">
        <v>1641.0153280196198</v>
      </c>
      <c r="H20" s="31">
        <v>1042587.8915899121</v>
      </c>
      <c r="I20" s="31">
        <v>22003.001637033329</v>
      </c>
      <c r="J20" s="31">
        <v>22022.002908297738</v>
      </c>
      <c r="K20" s="31">
        <v>342086.23320678517</v>
      </c>
      <c r="L20" s="31">
        <v>167879.29001828237</v>
      </c>
      <c r="M20" s="31">
        <v>211357</v>
      </c>
      <c r="N20" s="31">
        <v>293.27711838942309</v>
      </c>
      <c r="O20" s="31">
        <v>61850.022160709668</v>
      </c>
      <c r="P20" s="31">
        <v>270.13782542113324</v>
      </c>
      <c r="Q20" s="31">
        <v>5263.0246948623335</v>
      </c>
      <c r="R20" s="31">
        <v>5489.5412604695875</v>
      </c>
      <c r="S20" s="31">
        <v>3301.3152979950555</v>
      </c>
      <c r="T20" s="31">
        <v>0</v>
      </c>
      <c r="U20" s="31">
        <v>1800</v>
      </c>
      <c r="V20" s="31">
        <v>0</v>
      </c>
      <c r="W20" s="5"/>
    </row>
    <row r="21" spans="1:23" x14ac:dyDescent="0.25">
      <c r="A21" s="20">
        <v>18</v>
      </c>
      <c r="B21" s="31" t="s">
        <v>44</v>
      </c>
      <c r="C21" s="30">
        <v>22353</v>
      </c>
      <c r="D21" s="30">
        <v>233814</v>
      </c>
      <c r="E21" s="30">
        <v>0</v>
      </c>
      <c r="F21" s="30">
        <v>115011</v>
      </c>
      <c r="G21" s="30">
        <v>17387</v>
      </c>
      <c r="H21" s="30">
        <v>658058</v>
      </c>
      <c r="I21" s="30">
        <v>2040</v>
      </c>
      <c r="J21" s="30">
        <v>26138</v>
      </c>
      <c r="K21" s="30">
        <v>27433</v>
      </c>
      <c r="L21" s="30">
        <v>46151</v>
      </c>
      <c r="M21" s="30">
        <v>891891</v>
      </c>
      <c r="N21" s="30">
        <v>3244</v>
      </c>
      <c r="O21" s="30">
        <v>62746</v>
      </c>
      <c r="P21" s="30">
        <v>459</v>
      </c>
      <c r="Q21" s="30">
        <v>64709</v>
      </c>
      <c r="R21" s="30">
        <v>2067</v>
      </c>
      <c r="S21" s="30">
        <v>7652</v>
      </c>
      <c r="T21" s="30">
        <v>0</v>
      </c>
      <c r="U21" s="30">
        <v>0</v>
      </c>
      <c r="V21" s="30">
        <v>0</v>
      </c>
      <c r="W21" s="5"/>
    </row>
    <row r="22" spans="1:23" x14ac:dyDescent="0.25">
      <c r="A22" s="5">
        <v>19</v>
      </c>
      <c r="B22" s="5" t="s">
        <v>45</v>
      </c>
      <c r="C22" s="5">
        <v>19716</v>
      </c>
      <c r="D22" s="5">
        <v>278041</v>
      </c>
      <c r="E22" s="5">
        <v>0</v>
      </c>
      <c r="F22" s="5">
        <v>240174</v>
      </c>
      <c r="G22" s="5">
        <v>2174</v>
      </c>
      <c r="H22" s="5">
        <v>241981</v>
      </c>
      <c r="I22" s="5">
        <v>5124</v>
      </c>
      <c r="J22" s="5">
        <v>11066</v>
      </c>
      <c r="K22" s="5">
        <v>362500</v>
      </c>
      <c r="L22" s="5">
        <v>88150</v>
      </c>
      <c r="M22" s="5">
        <v>862278</v>
      </c>
      <c r="N22" s="5">
        <v>7115</v>
      </c>
      <c r="O22" s="5">
        <v>3064</v>
      </c>
      <c r="P22" s="5">
        <v>0</v>
      </c>
      <c r="Q22" s="5">
        <v>120</v>
      </c>
      <c r="R22" s="5">
        <v>2330</v>
      </c>
      <c r="S22" s="5">
        <v>3328</v>
      </c>
      <c r="T22" s="5">
        <v>0</v>
      </c>
      <c r="U22" s="5">
        <v>2</v>
      </c>
      <c r="V22" s="5"/>
      <c r="W22" s="5"/>
    </row>
    <row r="23" spans="1:23" x14ac:dyDescent="0.25">
      <c r="A23" s="5">
        <v>20</v>
      </c>
      <c r="B23" s="5" t="s">
        <v>46</v>
      </c>
      <c r="C23" s="5">
        <v>6929</v>
      </c>
      <c r="D23" s="5">
        <v>689930</v>
      </c>
      <c r="E23" s="5">
        <v>0</v>
      </c>
      <c r="F23" s="5">
        <v>328920</v>
      </c>
      <c r="G23" s="5">
        <v>4224</v>
      </c>
      <c r="H23" s="5">
        <v>398980</v>
      </c>
      <c r="I23" s="5">
        <v>35335</v>
      </c>
      <c r="J23" s="5">
        <v>10392</v>
      </c>
      <c r="K23" s="5">
        <v>10750</v>
      </c>
      <c r="L23" s="5">
        <v>39058</v>
      </c>
      <c r="M23" s="5">
        <v>2561124</v>
      </c>
      <c r="N23" s="5">
        <v>10790</v>
      </c>
      <c r="O23" s="5">
        <v>28860</v>
      </c>
      <c r="P23" s="5">
        <v>0</v>
      </c>
      <c r="Q23" s="5">
        <v>379</v>
      </c>
      <c r="R23" s="5">
        <v>2005</v>
      </c>
      <c r="S23" s="5">
        <v>5237</v>
      </c>
      <c r="T23" s="5">
        <v>27</v>
      </c>
      <c r="U23" s="5">
        <v>0</v>
      </c>
      <c r="V23" s="5"/>
      <c r="W23" s="5"/>
    </row>
    <row r="24" spans="1:23" x14ac:dyDescent="0.25">
      <c r="A24" s="5">
        <v>21</v>
      </c>
      <c r="B24" s="5" t="s">
        <v>47</v>
      </c>
      <c r="C24" s="5">
        <v>5771</v>
      </c>
      <c r="D24" s="5">
        <v>495061</v>
      </c>
      <c r="E24" s="5">
        <v>0</v>
      </c>
      <c r="F24" s="5">
        <v>146624</v>
      </c>
      <c r="G24" s="5">
        <v>4717</v>
      </c>
      <c r="H24" s="5">
        <v>265430</v>
      </c>
      <c r="I24" s="5">
        <v>13650</v>
      </c>
      <c r="J24" s="5">
        <v>12470</v>
      </c>
      <c r="K24" s="5">
        <v>71500</v>
      </c>
      <c r="L24" s="5">
        <v>55800</v>
      </c>
      <c r="M24" s="5">
        <v>820150</v>
      </c>
      <c r="N24" s="5">
        <v>24960</v>
      </c>
      <c r="O24" s="5">
        <v>7754</v>
      </c>
      <c r="P24" s="5">
        <v>0</v>
      </c>
      <c r="Q24" s="5">
        <v>202</v>
      </c>
      <c r="R24" s="5">
        <v>2148</v>
      </c>
      <c r="S24" s="5">
        <v>8310</v>
      </c>
      <c r="T24" s="5">
        <v>0</v>
      </c>
      <c r="U24" s="5">
        <v>0</v>
      </c>
      <c r="V24" s="5"/>
      <c r="W24" s="5"/>
    </row>
    <row r="25" spans="1:23" x14ac:dyDescent="0.25">
      <c r="A25" s="5">
        <v>22</v>
      </c>
      <c r="B25" s="31" t="s">
        <v>48</v>
      </c>
      <c r="C25" s="5">
        <v>112469</v>
      </c>
      <c r="D25" s="5">
        <v>255027</v>
      </c>
      <c r="E25" s="5">
        <v>0</v>
      </c>
      <c r="F25" s="5">
        <v>118058</v>
      </c>
      <c r="G25" s="5">
        <v>4548</v>
      </c>
      <c r="H25" s="5">
        <v>109049</v>
      </c>
      <c r="I25" s="5">
        <v>16088</v>
      </c>
      <c r="J25" s="5">
        <v>54963</v>
      </c>
      <c r="K25" s="5">
        <v>12756</v>
      </c>
      <c r="L25" s="5">
        <v>47501</v>
      </c>
      <c r="M25" s="5">
        <v>1635809</v>
      </c>
      <c r="N25" s="5">
        <v>100045</v>
      </c>
      <c r="O25" s="5">
        <v>3811</v>
      </c>
      <c r="P25" s="5">
        <v>0</v>
      </c>
      <c r="Q25" s="5">
        <v>7925</v>
      </c>
      <c r="R25" s="5">
        <v>7187</v>
      </c>
      <c r="S25" s="5">
        <v>6017</v>
      </c>
      <c r="T25" s="5">
        <v>0</v>
      </c>
      <c r="U25" s="5">
        <v>190</v>
      </c>
      <c r="V25" s="5">
        <v>0</v>
      </c>
      <c r="W25" s="5"/>
    </row>
    <row r="26" spans="1:23" x14ac:dyDescent="0.25">
      <c r="A26" s="5">
        <v>23</v>
      </c>
      <c r="B26" s="28" t="s">
        <v>49</v>
      </c>
      <c r="C26" s="5">
        <v>85575</v>
      </c>
      <c r="D26" s="5">
        <v>160550</v>
      </c>
      <c r="E26" s="5">
        <v>6620</v>
      </c>
      <c r="F26" s="5">
        <v>325100</v>
      </c>
      <c r="G26" s="5">
        <v>29050</v>
      </c>
      <c r="H26" s="5">
        <v>365800</v>
      </c>
      <c r="I26" s="5">
        <v>775</v>
      </c>
      <c r="J26" s="5">
        <v>17378</v>
      </c>
      <c r="K26" s="5">
        <v>19840</v>
      </c>
      <c r="L26" s="5">
        <v>17450</v>
      </c>
      <c r="M26" s="5">
        <v>318150</v>
      </c>
      <c r="N26" s="5">
        <v>7621</v>
      </c>
      <c r="O26" s="5">
        <v>12690</v>
      </c>
      <c r="P26" s="5">
        <v>8072</v>
      </c>
      <c r="Q26" s="5">
        <v>32150</v>
      </c>
      <c r="R26" s="5">
        <v>4705</v>
      </c>
      <c r="S26" s="5">
        <v>2700</v>
      </c>
      <c r="T26" s="5">
        <v>143</v>
      </c>
      <c r="U26" s="5">
        <v>250</v>
      </c>
      <c r="V26" s="5">
        <v>0</v>
      </c>
      <c r="W26" s="5"/>
    </row>
    <row r="27" spans="1:23" x14ac:dyDescent="0.25">
      <c r="A27" s="5">
        <v>24</v>
      </c>
      <c r="B27" s="5" t="s">
        <v>50</v>
      </c>
      <c r="C27" s="5">
        <v>5731</v>
      </c>
      <c r="D27" s="5">
        <v>204925</v>
      </c>
      <c r="E27" s="5">
        <v>0</v>
      </c>
      <c r="F27" s="5">
        <v>662622</v>
      </c>
      <c r="G27" s="5">
        <v>549</v>
      </c>
      <c r="H27" s="5">
        <v>704190</v>
      </c>
      <c r="I27" s="5">
        <v>40</v>
      </c>
      <c r="J27" s="5">
        <v>0</v>
      </c>
      <c r="K27" s="5">
        <v>0</v>
      </c>
      <c r="L27" s="5">
        <v>6077</v>
      </c>
      <c r="M27" s="5">
        <v>239970</v>
      </c>
      <c r="N27" s="5">
        <v>125</v>
      </c>
      <c r="O27" s="5">
        <v>19131</v>
      </c>
      <c r="P27" s="5">
        <v>37145</v>
      </c>
      <c r="Q27" s="5">
        <v>27284</v>
      </c>
      <c r="R27" s="5">
        <v>2360</v>
      </c>
      <c r="S27" s="5">
        <v>820</v>
      </c>
      <c r="T27" s="5">
        <v>0</v>
      </c>
      <c r="U27" s="5">
        <v>0</v>
      </c>
      <c r="V27" s="5">
        <v>0</v>
      </c>
      <c r="W27" s="5"/>
    </row>
    <row r="28" spans="1:23" s="32" customFormat="1" x14ac:dyDescent="0.25">
      <c r="A28" s="5">
        <v>25</v>
      </c>
      <c r="B28" s="28" t="s">
        <v>51</v>
      </c>
      <c r="C28" s="5">
        <v>157471</v>
      </c>
      <c r="D28" s="5">
        <v>111871</v>
      </c>
      <c r="E28" s="5">
        <v>0</v>
      </c>
      <c r="F28" s="5">
        <v>47157</v>
      </c>
      <c r="G28" s="5">
        <v>1750</v>
      </c>
      <c r="H28" s="5">
        <v>94655</v>
      </c>
      <c r="I28" s="5">
        <v>914</v>
      </c>
      <c r="J28" s="5">
        <v>16323</v>
      </c>
      <c r="K28" s="5">
        <v>8785</v>
      </c>
      <c r="L28" s="5">
        <v>111921</v>
      </c>
      <c r="M28" s="5">
        <v>1310574</v>
      </c>
      <c r="N28" s="5">
        <v>8421</v>
      </c>
      <c r="O28" s="5">
        <v>3800</v>
      </c>
      <c r="P28" s="5">
        <v>0</v>
      </c>
      <c r="Q28" s="5">
        <v>680</v>
      </c>
      <c r="R28" s="5">
        <v>4980</v>
      </c>
      <c r="S28" s="5">
        <v>663</v>
      </c>
      <c r="T28" s="5">
        <v>20</v>
      </c>
      <c r="U28" s="5">
        <v>0</v>
      </c>
      <c r="V28" s="5">
        <v>0</v>
      </c>
      <c r="W28" s="5">
        <v>0</v>
      </c>
    </row>
    <row r="29" spans="1:23" s="32" customFormat="1" x14ac:dyDescent="0.25">
      <c r="A29" s="5">
        <v>26</v>
      </c>
      <c r="B29" s="28" t="s">
        <v>52</v>
      </c>
      <c r="C29" s="28">
        <v>70859</v>
      </c>
      <c r="D29" s="28">
        <v>28734</v>
      </c>
      <c r="E29" s="28">
        <v>0</v>
      </c>
      <c r="F29" s="28">
        <v>17170</v>
      </c>
      <c r="G29" s="28">
        <v>1162</v>
      </c>
      <c r="H29" s="28">
        <v>37290</v>
      </c>
      <c r="I29" s="28">
        <v>20</v>
      </c>
      <c r="J29" s="28">
        <v>616</v>
      </c>
      <c r="K29" s="28">
        <v>6477</v>
      </c>
      <c r="L29" s="28">
        <v>10514</v>
      </c>
      <c r="M29" s="28">
        <v>329380</v>
      </c>
      <c r="N29" s="28">
        <v>3387</v>
      </c>
      <c r="O29" s="28">
        <v>3722</v>
      </c>
      <c r="P29" s="28">
        <v>0</v>
      </c>
      <c r="Q29" s="28">
        <v>1087</v>
      </c>
      <c r="R29" s="28">
        <v>3114</v>
      </c>
      <c r="S29" s="28">
        <v>3859</v>
      </c>
      <c r="T29" s="28">
        <v>3818</v>
      </c>
      <c r="U29" s="28">
        <v>0</v>
      </c>
      <c r="V29" s="5"/>
      <c r="W29" s="5"/>
    </row>
    <row r="30" spans="1:23" s="32" customFormat="1" x14ac:dyDescent="0.25">
      <c r="A30" s="5">
        <v>27</v>
      </c>
      <c r="B30" s="28" t="s">
        <v>53</v>
      </c>
      <c r="C30" s="5">
        <v>196289</v>
      </c>
      <c r="D30" s="5">
        <v>160563</v>
      </c>
      <c r="E30" s="5">
        <v>17274</v>
      </c>
      <c r="F30" s="5">
        <v>98045</v>
      </c>
      <c r="G30" s="5">
        <v>5092</v>
      </c>
      <c r="H30" s="5">
        <v>59395</v>
      </c>
      <c r="I30" s="5">
        <v>27</v>
      </c>
      <c r="J30" s="5">
        <v>9769</v>
      </c>
      <c r="K30" s="5">
        <v>18980</v>
      </c>
      <c r="L30" s="5">
        <v>204379</v>
      </c>
      <c r="M30" s="5">
        <v>161137</v>
      </c>
      <c r="N30" s="5">
        <v>520</v>
      </c>
      <c r="O30" s="5">
        <v>13986</v>
      </c>
      <c r="P30" s="5">
        <v>0</v>
      </c>
      <c r="Q30" s="5">
        <v>10541</v>
      </c>
      <c r="R30" s="5">
        <v>2622</v>
      </c>
      <c r="S30" s="5">
        <v>3494</v>
      </c>
      <c r="T30" s="5">
        <v>0</v>
      </c>
      <c r="U30" s="5">
        <v>0</v>
      </c>
      <c r="V30" s="5">
        <v>0</v>
      </c>
      <c r="W30" s="5">
        <v>0</v>
      </c>
    </row>
    <row r="31" spans="1:23" s="32" customFormat="1" x14ac:dyDescent="0.25">
      <c r="A31" s="5">
        <v>28</v>
      </c>
      <c r="B31" s="28" t="s">
        <v>54</v>
      </c>
      <c r="C31" s="5">
        <v>263089</v>
      </c>
      <c r="D31" s="5">
        <v>1150998</v>
      </c>
      <c r="E31" s="5">
        <v>218952</v>
      </c>
      <c r="F31" s="5">
        <v>838947</v>
      </c>
      <c r="G31" s="5">
        <v>2744</v>
      </c>
      <c r="H31" s="5">
        <v>680398</v>
      </c>
      <c r="I31" s="5">
        <v>280</v>
      </c>
      <c r="J31" s="5">
        <v>5481</v>
      </c>
      <c r="K31" s="5">
        <v>250</v>
      </c>
      <c r="L31" s="5">
        <v>5626</v>
      </c>
      <c r="M31" s="5">
        <v>650750</v>
      </c>
      <c r="N31" s="5">
        <v>4302</v>
      </c>
      <c r="O31" s="5">
        <v>61074</v>
      </c>
      <c r="P31" s="5">
        <v>65</v>
      </c>
      <c r="Q31" s="5">
        <v>33019</v>
      </c>
      <c r="R31" s="5">
        <v>3335</v>
      </c>
      <c r="S31" s="5">
        <v>1455</v>
      </c>
      <c r="T31" s="5">
        <v>0</v>
      </c>
      <c r="U31" s="5">
        <v>0</v>
      </c>
      <c r="V31" s="5">
        <v>0</v>
      </c>
      <c r="W31" s="5">
        <v>0</v>
      </c>
    </row>
    <row r="32" spans="1:23" x14ac:dyDescent="0.25">
      <c r="A32" s="5">
        <v>29</v>
      </c>
      <c r="B32" s="28" t="s">
        <v>55</v>
      </c>
      <c r="C32" s="33">
        <v>156159</v>
      </c>
      <c r="D32" s="33">
        <v>347729</v>
      </c>
      <c r="E32" s="33">
        <v>15655</v>
      </c>
      <c r="F32" s="33">
        <v>361474</v>
      </c>
      <c r="G32" s="33">
        <v>5428</v>
      </c>
      <c r="H32" s="33">
        <v>912011</v>
      </c>
      <c r="I32" s="33">
        <v>163</v>
      </c>
      <c r="J32" s="33">
        <v>5204</v>
      </c>
      <c r="K32" s="33">
        <v>31258</v>
      </c>
      <c r="L32" s="33">
        <v>42088</v>
      </c>
      <c r="M32" s="33">
        <v>1021448</v>
      </c>
      <c r="N32" s="33">
        <v>3858</v>
      </c>
      <c r="O32" s="33">
        <v>15059</v>
      </c>
      <c r="P32" s="33">
        <v>10726</v>
      </c>
      <c r="Q32" s="33">
        <v>144223</v>
      </c>
      <c r="R32" s="33">
        <v>17437</v>
      </c>
      <c r="S32" s="33">
        <v>2436</v>
      </c>
      <c r="T32" s="33">
        <v>0</v>
      </c>
      <c r="U32" s="33">
        <v>0</v>
      </c>
      <c r="V32" s="33">
        <v>0</v>
      </c>
      <c r="W32" s="33">
        <v>0</v>
      </c>
    </row>
    <row r="33" spans="1:23" x14ac:dyDescent="0.25">
      <c r="A33" s="5">
        <v>30</v>
      </c>
      <c r="B33" s="28" t="s">
        <v>56</v>
      </c>
      <c r="C33" s="28">
        <v>152455</v>
      </c>
      <c r="D33" s="28">
        <v>154999</v>
      </c>
      <c r="E33" s="28">
        <v>13342</v>
      </c>
      <c r="F33" s="28">
        <v>62466</v>
      </c>
      <c r="G33" s="28">
        <v>3756</v>
      </c>
      <c r="H33" s="28">
        <v>85601</v>
      </c>
      <c r="I33" s="28">
        <v>448</v>
      </c>
      <c r="J33" s="28">
        <v>4441</v>
      </c>
      <c r="K33" s="28">
        <v>6160</v>
      </c>
      <c r="L33" s="28">
        <v>13580</v>
      </c>
      <c r="M33" s="28">
        <v>402582</v>
      </c>
      <c r="N33" s="28">
        <v>0</v>
      </c>
      <c r="O33" s="28">
        <v>19630</v>
      </c>
      <c r="P33" s="28">
        <v>0</v>
      </c>
      <c r="Q33" s="28">
        <v>8585</v>
      </c>
      <c r="R33" s="28">
        <v>4547</v>
      </c>
      <c r="S33" s="28">
        <v>697</v>
      </c>
      <c r="T33" s="28">
        <v>0</v>
      </c>
      <c r="U33" s="28">
        <v>0</v>
      </c>
      <c r="V33" s="5"/>
      <c r="W33" s="5"/>
    </row>
    <row r="34" spans="1:23" x14ac:dyDescent="0.25">
      <c r="A34" s="5">
        <v>31</v>
      </c>
      <c r="B34" s="33" t="s">
        <v>57</v>
      </c>
      <c r="C34" s="33">
        <v>220557</v>
      </c>
      <c r="D34" s="33">
        <v>106534</v>
      </c>
      <c r="E34" s="33">
        <v>36841</v>
      </c>
      <c r="F34" s="33">
        <v>88443</v>
      </c>
      <c r="G34" s="33">
        <v>3245</v>
      </c>
      <c r="H34" s="33">
        <v>45772</v>
      </c>
      <c r="I34" s="33">
        <v>761</v>
      </c>
      <c r="J34" s="33">
        <v>8648</v>
      </c>
      <c r="K34" s="33">
        <v>9286</v>
      </c>
      <c r="L34" s="33">
        <v>37152</v>
      </c>
      <c r="M34" s="33">
        <v>690705</v>
      </c>
      <c r="N34" s="34">
        <v>789</v>
      </c>
      <c r="O34" s="33">
        <v>9527</v>
      </c>
      <c r="P34" s="33">
        <v>0</v>
      </c>
      <c r="Q34" s="33">
        <v>15060</v>
      </c>
      <c r="R34" s="33">
        <v>7977</v>
      </c>
      <c r="S34" s="33">
        <v>2950</v>
      </c>
      <c r="T34" s="33"/>
      <c r="U34" s="33"/>
      <c r="V34" s="5"/>
      <c r="W34" s="5"/>
    </row>
    <row r="35" spans="1:23" s="32" customFormat="1" x14ac:dyDescent="0.25">
      <c r="A35" s="5">
        <v>32</v>
      </c>
      <c r="B35" s="28" t="s">
        <v>58</v>
      </c>
      <c r="C35" s="28">
        <v>177769</v>
      </c>
      <c r="D35" s="28">
        <v>152647</v>
      </c>
      <c r="E35" s="28">
        <v>115966</v>
      </c>
      <c r="F35" s="28">
        <v>135062</v>
      </c>
      <c r="G35" s="28">
        <v>1380</v>
      </c>
      <c r="H35" s="28">
        <v>196639</v>
      </c>
      <c r="I35" s="28">
        <v>93</v>
      </c>
      <c r="J35" s="28">
        <v>2951</v>
      </c>
      <c r="K35" s="28">
        <v>1559</v>
      </c>
      <c r="L35" s="28">
        <v>15505</v>
      </c>
      <c r="M35" s="28">
        <v>449874</v>
      </c>
      <c r="N35" s="28">
        <v>3441</v>
      </c>
      <c r="O35" s="28">
        <v>15558</v>
      </c>
      <c r="P35" s="28">
        <v>53</v>
      </c>
      <c r="Q35" s="28">
        <v>53028</v>
      </c>
      <c r="R35" s="28">
        <v>1061</v>
      </c>
      <c r="S35" s="28">
        <v>979</v>
      </c>
      <c r="T35" s="28">
        <v>0</v>
      </c>
      <c r="U35" s="28"/>
      <c r="V35" s="5"/>
      <c r="W35" s="5"/>
    </row>
    <row r="36" spans="1:23" x14ac:dyDescent="0.25">
      <c r="A36" s="5">
        <v>33</v>
      </c>
      <c r="B36" s="28" t="s">
        <v>59</v>
      </c>
      <c r="C36" s="28">
        <v>80905</v>
      </c>
      <c r="D36" s="28">
        <v>36117</v>
      </c>
      <c r="E36" s="28">
        <v>0</v>
      </c>
      <c r="F36" s="28">
        <v>16272</v>
      </c>
      <c r="G36" s="28">
        <v>15127</v>
      </c>
      <c r="H36" s="28">
        <v>38618</v>
      </c>
      <c r="I36" s="28">
        <v>13304</v>
      </c>
      <c r="J36" s="28">
        <v>54152</v>
      </c>
      <c r="K36" s="28">
        <v>51400</v>
      </c>
      <c r="L36" s="28">
        <v>53184</v>
      </c>
      <c r="M36" s="28">
        <v>722498</v>
      </c>
      <c r="N36" s="28">
        <v>20667</v>
      </c>
      <c r="O36" s="28">
        <v>4687</v>
      </c>
      <c r="P36" s="28">
        <v>0</v>
      </c>
      <c r="Q36" s="28">
        <v>5083</v>
      </c>
      <c r="R36" s="28">
        <v>5429</v>
      </c>
      <c r="S36" s="28">
        <v>105</v>
      </c>
      <c r="T36" s="28">
        <v>2594</v>
      </c>
      <c r="U36" s="28"/>
      <c r="V36" s="5"/>
      <c r="W36" s="5"/>
    </row>
    <row r="37" spans="1:23" x14ac:dyDescent="0.25">
      <c r="A37" s="5">
        <v>34</v>
      </c>
      <c r="B37" s="28" t="s">
        <v>60</v>
      </c>
      <c r="C37" s="28">
        <v>286050</v>
      </c>
      <c r="D37" s="28">
        <v>160514</v>
      </c>
      <c r="E37" s="28">
        <v>128958</v>
      </c>
      <c r="F37" s="28">
        <v>312084</v>
      </c>
      <c r="G37" s="28">
        <v>15529</v>
      </c>
      <c r="H37" s="28">
        <v>259506</v>
      </c>
      <c r="I37" s="28">
        <v>18866</v>
      </c>
      <c r="J37" s="28">
        <v>88682</v>
      </c>
      <c r="K37" s="28">
        <v>85007</v>
      </c>
      <c r="L37" s="28">
        <v>295978</v>
      </c>
      <c r="M37" s="28">
        <v>1183108</v>
      </c>
      <c r="N37" s="28">
        <v>76075</v>
      </c>
      <c r="O37" s="28">
        <v>73837</v>
      </c>
      <c r="P37" s="28">
        <v>0</v>
      </c>
      <c r="Q37" s="28">
        <v>24878</v>
      </c>
      <c r="R37" s="28">
        <v>11767</v>
      </c>
      <c r="S37" s="28">
        <v>2316</v>
      </c>
      <c r="T37" s="28">
        <v>0</v>
      </c>
      <c r="U37" s="28">
        <v>102</v>
      </c>
      <c r="V37" s="28">
        <v>0</v>
      </c>
      <c r="W37" s="28">
        <v>0</v>
      </c>
    </row>
    <row r="38" spans="1:23" x14ac:dyDescent="0.25">
      <c r="A38" s="5">
        <v>35</v>
      </c>
      <c r="B38" s="28" t="s">
        <v>61</v>
      </c>
      <c r="C38" s="28">
        <v>139968.34</v>
      </c>
      <c r="D38" s="28">
        <v>1341</v>
      </c>
      <c r="E38" s="28">
        <v>5664</v>
      </c>
      <c r="F38" s="28">
        <v>70174</v>
      </c>
      <c r="G38" s="28">
        <v>28718</v>
      </c>
      <c r="H38" s="28">
        <v>20635</v>
      </c>
      <c r="I38" s="28">
        <v>10220</v>
      </c>
      <c r="J38" s="28">
        <v>43020</v>
      </c>
      <c r="K38" s="28">
        <v>69333</v>
      </c>
      <c r="L38" s="28">
        <v>40100</v>
      </c>
      <c r="M38" s="28">
        <v>286794</v>
      </c>
      <c r="N38" s="28">
        <v>5156</v>
      </c>
      <c r="O38" s="28">
        <v>821</v>
      </c>
      <c r="P38" s="28">
        <v>0</v>
      </c>
      <c r="Q38" s="28">
        <v>5532</v>
      </c>
      <c r="R38" s="28">
        <v>4275</v>
      </c>
      <c r="S38" s="28">
        <v>2941</v>
      </c>
      <c r="T38" s="28">
        <v>214</v>
      </c>
      <c r="U38" s="28">
        <v>1518</v>
      </c>
      <c r="V38" s="28">
        <v>0</v>
      </c>
      <c r="W38" s="28">
        <v>0</v>
      </c>
    </row>
    <row r="39" spans="1:23" x14ac:dyDescent="0.25">
      <c r="A39" s="5">
        <v>36</v>
      </c>
      <c r="B39" s="28" t="s">
        <v>62</v>
      </c>
      <c r="C39" s="28">
        <v>8976</v>
      </c>
      <c r="D39" s="28">
        <v>117725</v>
      </c>
      <c r="E39" s="28">
        <v>0</v>
      </c>
      <c r="F39" s="28">
        <v>25805</v>
      </c>
      <c r="G39" s="28">
        <v>6274.8</v>
      </c>
      <c r="H39" s="28">
        <v>137151</v>
      </c>
      <c r="I39" s="28">
        <v>0</v>
      </c>
      <c r="J39" s="28">
        <v>3058.65</v>
      </c>
      <c r="K39" s="28">
        <v>6368.25</v>
      </c>
      <c r="L39" s="28">
        <v>4509.75</v>
      </c>
      <c r="M39" s="28">
        <v>186271.05000000002</v>
      </c>
      <c r="N39" s="28">
        <v>11312.7</v>
      </c>
      <c r="O39" s="28">
        <v>7794.15</v>
      </c>
      <c r="P39" s="28">
        <v>0</v>
      </c>
      <c r="Q39" s="28">
        <v>840</v>
      </c>
      <c r="R39" s="28">
        <v>997.5</v>
      </c>
      <c r="S39" s="28">
        <v>1890</v>
      </c>
      <c r="T39" s="28">
        <v>0</v>
      </c>
      <c r="U39" s="28">
        <v>283.5</v>
      </c>
      <c r="V39" s="5"/>
      <c r="W39" s="5"/>
    </row>
    <row r="40" spans="1:23" x14ac:dyDescent="0.25">
      <c r="A40" s="5">
        <v>37</v>
      </c>
      <c r="B40" s="35" t="s">
        <v>63</v>
      </c>
      <c r="C40" s="35"/>
      <c r="D40" s="36">
        <v>811200</v>
      </c>
      <c r="E40" s="35"/>
      <c r="F40" s="36">
        <v>540800</v>
      </c>
      <c r="G40" s="35"/>
      <c r="H40" s="36">
        <v>1406080</v>
      </c>
      <c r="I40" s="35"/>
      <c r="J40" s="35"/>
      <c r="K40" s="35"/>
      <c r="L40" s="35"/>
      <c r="M40" s="36">
        <v>259584</v>
      </c>
      <c r="N40" s="35"/>
      <c r="O40" s="35"/>
      <c r="P40" s="36">
        <v>489648</v>
      </c>
      <c r="Q40" s="35"/>
      <c r="R40" s="35"/>
      <c r="S40" s="35"/>
      <c r="T40" s="35"/>
      <c r="U40" s="35"/>
      <c r="V40" s="5"/>
      <c r="W40" s="5"/>
    </row>
    <row r="41" spans="1:23" x14ac:dyDescent="0.25">
      <c r="A41" s="37">
        <v>38</v>
      </c>
      <c r="B41" s="38" t="s">
        <v>64</v>
      </c>
      <c r="C41" s="39">
        <v>76</v>
      </c>
      <c r="D41" s="39">
        <v>632293</v>
      </c>
      <c r="E41" s="39">
        <v>0</v>
      </c>
      <c r="F41" s="39">
        <v>338922</v>
      </c>
      <c r="G41" s="39">
        <v>1341</v>
      </c>
      <c r="H41" s="39">
        <v>727031</v>
      </c>
      <c r="I41" s="39">
        <v>15</v>
      </c>
      <c r="J41" s="39">
        <v>369</v>
      </c>
      <c r="K41" s="39">
        <v>1300</v>
      </c>
      <c r="L41" s="39">
        <v>3200</v>
      </c>
      <c r="M41" s="39">
        <v>138768</v>
      </c>
      <c r="N41" s="39">
        <v>7650</v>
      </c>
      <c r="O41" s="39">
        <v>28840</v>
      </c>
      <c r="P41" s="39">
        <v>69150</v>
      </c>
      <c r="Q41" s="39">
        <v>38770</v>
      </c>
      <c r="R41" s="39">
        <v>512</v>
      </c>
      <c r="S41" s="39">
        <v>2216</v>
      </c>
      <c r="T41" s="39">
        <v>0</v>
      </c>
      <c r="U41" s="39">
        <v>650</v>
      </c>
      <c r="V41" s="37"/>
      <c r="W41" s="37"/>
    </row>
    <row r="42" spans="1:23" x14ac:dyDescent="0.25">
      <c r="A42" s="5">
        <v>39</v>
      </c>
      <c r="B42" s="5" t="s">
        <v>65</v>
      </c>
      <c r="C42" s="40">
        <v>8998</v>
      </c>
      <c r="D42" s="40">
        <v>359290</v>
      </c>
      <c r="E42" s="40">
        <v>0</v>
      </c>
      <c r="F42" s="40">
        <v>206063.34</v>
      </c>
      <c r="G42" s="40">
        <v>3271</v>
      </c>
      <c r="H42" s="40">
        <v>166983</v>
      </c>
      <c r="I42" s="40">
        <v>4503</v>
      </c>
      <c r="J42" s="40">
        <v>7504</v>
      </c>
      <c r="K42" s="40">
        <v>9400</v>
      </c>
      <c r="L42" s="40">
        <v>64134</v>
      </c>
      <c r="M42" s="40">
        <v>2807292</v>
      </c>
      <c r="N42" s="40">
        <v>9370</v>
      </c>
      <c r="O42" s="40">
        <v>5429</v>
      </c>
      <c r="P42" s="40">
        <v>0</v>
      </c>
      <c r="Q42" s="40">
        <v>1717</v>
      </c>
      <c r="R42" s="40">
        <v>707</v>
      </c>
      <c r="S42" s="40">
        <v>1266</v>
      </c>
      <c r="T42" s="40">
        <v>0</v>
      </c>
      <c r="U42" s="40">
        <v>0</v>
      </c>
      <c r="V42" s="40">
        <v>0</v>
      </c>
      <c r="W42" s="40">
        <v>0</v>
      </c>
    </row>
    <row r="43" spans="1:23" x14ac:dyDescent="0.25">
      <c r="A43" s="5">
        <v>40</v>
      </c>
      <c r="B43" s="28" t="s">
        <v>66</v>
      </c>
      <c r="C43" s="40">
        <v>29137</v>
      </c>
      <c r="D43" s="40">
        <v>19655</v>
      </c>
      <c r="E43" s="40">
        <v>125</v>
      </c>
      <c r="F43" s="40">
        <v>28323</v>
      </c>
      <c r="G43" s="40">
        <v>9167</v>
      </c>
      <c r="H43" s="40">
        <v>44633</v>
      </c>
      <c r="I43" s="40">
        <v>36911</v>
      </c>
      <c r="J43" s="40">
        <v>40963</v>
      </c>
      <c r="K43" s="40">
        <v>196478</v>
      </c>
      <c r="L43" s="40">
        <v>184322</v>
      </c>
      <c r="M43" s="40">
        <v>299135</v>
      </c>
      <c r="N43" s="40">
        <v>35960</v>
      </c>
      <c r="O43" s="40">
        <v>4887</v>
      </c>
      <c r="P43" s="40">
        <v>0</v>
      </c>
      <c r="Q43" s="40">
        <v>419</v>
      </c>
      <c r="R43" s="40">
        <v>1670</v>
      </c>
      <c r="S43" s="40">
        <v>745</v>
      </c>
      <c r="T43" s="40">
        <v>0</v>
      </c>
      <c r="U43" s="40">
        <v>0</v>
      </c>
      <c r="V43" s="40">
        <v>0</v>
      </c>
      <c r="W43" s="40">
        <v>0</v>
      </c>
    </row>
    <row r="44" spans="1:23" x14ac:dyDescent="0.25">
      <c r="A44" s="5">
        <v>41</v>
      </c>
      <c r="B44" s="41" t="s">
        <v>67</v>
      </c>
      <c r="C44" s="42">
        <v>74500</v>
      </c>
      <c r="D44" s="42">
        <v>429900</v>
      </c>
      <c r="E44" s="42">
        <v>95550</v>
      </c>
      <c r="F44" s="42">
        <v>413950</v>
      </c>
      <c r="G44" s="42">
        <v>300</v>
      </c>
      <c r="H44" s="42">
        <v>530000</v>
      </c>
      <c r="I44" s="42">
        <v>330</v>
      </c>
      <c r="J44" s="42">
        <v>4300</v>
      </c>
      <c r="K44" s="42">
        <v>80</v>
      </c>
      <c r="L44" s="42">
        <v>3000</v>
      </c>
      <c r="M44" s="42">
        <v>533000</v>
      </c>
      <c r="N44" s="42">
        <v>52900</v>
      </c>
      <c r="O44" s="42">
        <v>14010</v>
      </c>
      <c r="P44" s="42">
        <v>5850</v>
      </c>
      <c r="Q44" s="42">
        <v>19830</v>
      </c>
      <c r="R44" s="42">
        <v>3110</v>
      </c>
      <c r="S44" s="42">
        <v>1680</v>
      </c>
      <c r="T44" s="5"/>
      <c r="U44" s="42">
        <v>0</v>
      </c>
      <c r="V44" s="5"/>
      <c r="W44" s="5"/>
    </row>
    <row r="45" spans="1:23" x14ac:dyDescent="0.25">
      <c r="A45" s="5">
        <v>42</v>
      </c>
      <c r="B45" s="31" t="s">
        <v>68</v>
      </c>
      <c r="C45" s="42">
        <v>15987</v>
      </c>
      <c r="D45" s="42">
        <v>175785</v>
      </c>
      <c r="E45" s="42">
        <v>0</v>
      </c>
      <c r="F45" s="42">
        <v>66800</v>
      </c>
      <c r="G45" s="42">
        <v>2588</v>
      </c>
      <c r="H45" s="42">
        <v>69660</v>
      </c>
      <c r="I45" s="42">
        <v>54340</v>
      </c>
      <c r="J45" s="42">
        <v>29530</v>
      </c>
      <c r="K45" s="42">
        <v>1640</v>
      </c>
      <c r="L45" s="42">
        <v>21230</v>
      </c>
      <c r="M45" s="42">
        <v>1023820</v>
      </c>
      <c r="N45" s="42">
        <v>66783</v>
      </c>
      <c r="O45" s="42">
        <v>565</v>
      </c>
      <c r="P45" s="42">
        <v>0</v>
      </c>
      <c r="Q45" s="42">
        <v>4065</v>
      </c>
      <c r="R45" s="42">
        <v>2025</v>
      </c>
      <c r="S45" s="42">
        <v>17704</v>
      </c>
      <c r="T45" s="42">
        <v>0</v>
      </c>
      <c r="U45" s="42">
        <v>0</v>
      </c>
      <c r="V45" s="42">
        <v>0</v>
      </c>
      <c r="W45" s="42">
        <v>0</v>
      </c>
    </row>
    <row r="46" spans="1:23" x14ac:dyDescent="0.25">
      <c r="A46" s="5">
        <v>43</v>
      </c>
      <c r="B46" s="43" t="s">
        <v>69</v>
      </c>
      <c r="C46" s="44">
        <v>292191</v>
      </c>
      <c r="D46" s="44">
        <v>24713</v>
      </c>
      <c r="E46" s="44">
        <v>193254</v>
      </c>
      <c r="F46" s="44">
        <v>76391</v>
      </c>
      <c r="G46" s="44">
        <v>8086</v>
      </c>
      <c r="H46" s="44">
        <v>70420</v>
      </c>
      <c r="I46" s="44">
        <v>925</v>
      </c>
      <c r="J46" s="44">
        <v>39142</v>
      </c>
      <c r="K46" s="44">
        <v>7310</v>
      </c>
      <c r="L46" s="44">
        <v>16509</v>
      </c>
      <c r="M46" s="44">
        <v>242563</v>
      </c>
      <c r="N46" s="27">
        <v>12354</v>
      </c>
      <c r="O46" s="44">
        <v>6800</v>
      </c>
      <c r="P46" s="44">
        <v>0</v>
      </c>
      <c r="Q46" s="44">
        <v>9167</v>
      </c>
      <c r="R46" s="44">
        <v>4332</v>
      </c>
      <c r="S46" s="44">
        <v>1748</v>
      </c>
      <c r="T46" s="44">
        <v>0</v>
      </c>
      <c r="U46" s="44">
        <v>0</v>
      </c>
      <c r="V46" s="5"/>
      <c r="W46" s="5"/>
    </row>
    <row r="47" spans="1:23" x14ac:dyDescent="0.25">
      <c r="A47" s="5">
        <v>44</v>
      </c>
      <c r="B47" s="43" t="s">
        <v>70</v>
      </c>
      <c r="C47" s="44">
        <v>246005</v>
      </c>
      <c r="D47" s="44">
        <v>42590</v>
      </c>
      <c r="E47" s="44">
        <v>30067</v>
      </c>
      <c r="F47" s="44">
        <v>84024</v>
      </c>
      <c r="G47" s="44">
        <v>81755</v>
      </c>
      <c r="H47" s="44">
        <v>24926</v>
      </c>
      <c r="I47" s="44">
        <v>40788</v>
      </c>
      <c r="J47" s="44">
        <v>55814</v>
      </c>
      <c r="K47" s="44">
        <v>927272</v>
      </c>
      <c r="L47" s="44">
        <v>768713</v>
      </c>
      <c r="M47" s="44">
        <v>791434</v>
      </c>
      <c r="N47" s="27">
        <v>147</v>
      </c>
      <c r="O47" s="44">
        <v>13442</v>
      </c>
      <c r="P47" s="44">
        <v>0</v>
      </c>
      <c r="Q47" s="44">
        <v>2558</v>
      </c>
      <c r="R47" s="44">
        <v>7160</v>
      </c>
      <c r="S47" s="44">
        <v>5091</v>
      </c>
      <c r="T47" s="44">
        <v>0</v>
      </c>
      <c r="U47" s="44">
        <v>0</v>
      </c>
      <c r="V47" s="5"/>
      <c r="W47" s="5"/>
    </row>
    <row r="48" spans="1:23" x14ac:dyDescent="0.25">
      <c r="A48" s="5">
        <v>45</v>
      </c>
      <c r="B48" s="14" t="s">
        <v>71</v>
      </c>
      <c r="C48" s="27">
        <v>239196</v>
      </c>
      <c r="D48" s="27">
        <v>21881</v>
      </c>
      <c r="E48" s="27">
        <v>13959</v>
      </c>
      <c r="F48" s="27">
        <v>30652</v>
      </c>
      <c r="G48" s="27">
        <v>51116</v>
      </c>
      <c r="H48" s="27">
        <v>107938</v>
      </c>
      <c r="I48" s="27">
        <v>35510</v>
      </c>
      <c r="J48" s="27">
        <v>85210</v>
      </c>
      <c r="K48" s="27">
        <v>104573</v>
      </c>
      <c r="L48" s="27">
        <v>257646</v>
      </c>
      <c r="M48" s="27">
        <v>554883</v>
      </c>
      <c r="N48" s="27">
        <v>26477</v>
      </c>
      <c r="O48" s="27">
        <v>764</v>
      </c>
      <c r="P48" s="27">
        <v>0</v>
      </c>
      <c r="Q48" s="27">
        <v>5630</v>
      </c>
      <c r="R48" s="27">
        <v>6332</v>
      </c>
      <c r="S48" s="27">
        <v>4008</v>
      </c>
      <c r="T48" s="27">
        <v>0</v>
      </c>
      <c r="U48" s="27">
        <v>2</v>
      </c>
      <c r="V48" s="5"/>
      <c r="W48" s="5"/>
    </row>
    <row r="49" spans="1:23" x14ac:dyDescent="0.25">
      <c r="A49" s="5">
        <v>46</v>
      </c>
      <c r="B49" s="22" t="s">
        <v>72</v>
      </c>
      <c r="C49" s="27">
        <v>12</v>
      </c>
      <c r="D49" s="27">
        <v>718928</v>
      </c>
      <c r="E49" s="27">
        <v>0</v>
      </c>
      <c r="F49" s="27">
        <v>1177500</v>
      </c>
      <c r="G49" s="27">
        <v>254</v>
      </c>
      <c r="H49" s="27">
        <v>1503730</v>
      </c>
      <c r="I49" s="27">
        <v>0</v>
      </c>
      <c r="J49" s="27">
        <v>0</v>
      </c>
      <c r="K49" s="27">
        <v>76</v>
      </c>
      <c r="L49" s="27">
        <v>534</v>
      </c>
      <c r="M49" s="27">
        <v>188732</v>
      </c>
      <c r="N49" s="27">
        <v>200</v>
      </c>
      <c r="O49" s="27">
        <v>186044</v>
      </c>
      <c r="P49" s="27">
        <v>717028</v>
      </c>
      <c r="Q49" s="27">
        <v>247</v>
      </c>
      <c r="R49" s="27">
        <v>254</v>
      </c>
      <c r="S49" s="27">
        <v>373</v>
      </c>
      <c r="T49" s="27">
        <v>0</v>
      </c>
      <c r="U49" s="27">
        <v>6</v>
      </c>
      <c r="V49" s="5"/>
      <c r="W49" s="5"/>
    </row>
    <row r="50" spans="1:23" x14ac:dyDescent="0.25">
      <c r="A50" s="5">
        <v>47</v>
      </c>
      <c r="B50" s="30" t="s">
        <v>73</v>
      </c>
      <c r="C50" s="30">
        <v>0</v>
      </c>
      <c r="D50" s="30">
        <v>692321</v>
      </c>
      <c r="E50" s="30">
        <v>0</v>
      </c>
      <c r="F50" s="30">
        <v>986632</v>
      </c>
      <c r="G50" s="30">
        <v>0</v>
      </c>
      <c r="H50" s="30">
        <v>2314939</v>
      </c>
      <c r="I50" s="30">
        <v>0</v>
      </c>
      <c r="J50" s="30">
        <v>0</v>
      </c>
      <c r="K50" s="30">
        <v>0</v>
      </c>
      <c r="L50" s="30">
        <v>0</v>
      </c>
      <c r="M50" s="30">
        <v>202995</v>
      </c>
      <c r="N50" s="27">
        <v>0</v>
      </c>
      <c r="O50" s="30">
        <v>194285</v>
      </c>
      <c r="P50" s="30">
        <v>596863</v>
      </c>
      <c r="Q50" s="30">
        <v>9418</v>
      </c>
      <c r="R50" s="30"/>
      <c r="S50" s="30"/>
      <c r="T50" s="30"/>
      <c r="U50" s="30"/>
      <c r="V50" s="5"/>
      <c r="W50" s="5"/>
    </row>
    <row r="51" spans="1:23" x14ac:dyDescent="0.25">
      <c r="A51" s="3"/>
      <c r="B51" s="3" t="s">
        <v>74</v>
      </c>
      <c r="C51" s="3">
        <f>SUM(C4:C50)</f>
        <v>4242131.5856712526</v>
      </c>
      <c r="D51" s="3">
        <f t="shared" ref="D51:W51" si="0">SUM(D4:D50)</f>
        <v>14511046.934236664</v>
      </c>
      <c r="E51" s="3">
        <f t="shared" si="0"/>
        <v>974572</v>
      </c>
      <c r="F51" s="3">
        <f t="shared" si="0"/>
        <v>15833898.358993107</v>
      </c>
      <c r="G51" s="3">
        <f t="shared" si="0"/>
        <v>415528.81532801961</v>
      </c>
      <c r="H51" s="3">
        <f t="shared" si="0"/>
        <v>24712545.89158991</v>
      </c>
      <c r="I51" s="3">
        <f t="shared" si="0"/>
        <v>462037.0016370333</v>
      </c>
      <c r="J51" s="3">
        <f t="shared" si="0"/>
        <v>961096.65290829784</v>
      </c>
      <c r="K51" s="3">
        <f t="shared" si="0"/>
        <v>3113215.4832067853</v>
      </c>
      <c r="L51" s="3">
        <f t="shared" si="0"/>
        <v>3661525.0400182824</v>
      </c>
      <c r="M51" s="3">
        <f t="shared" si="0"/>
        <v>34705650.049999997</v>
      </c>
      <c r="N51" s="3">
        <f t="shared" si="0"/>
        <v>704931.97711838945</v>
      </c>
      <c r="O51" s="3">
        <f t="shared" si="0"/>
        <v>1676267.1721607097</v>
      </c>
      <c r="P51" s="3">
        <f t="shared" si="0"/>
        <v>3066998.1378254211</v>
      </c>
      <c r="Q51" s="3">
        <f t="shared" si="0"/>
        <v>1041113.0246948623</v>
      </c>
      <c r="R51" s="3">
        <f t="shared" si="0"/>
        <v>271535.04126046959</v>
      </c>
      <c r="S51" s="3">
        <f t="shared" si="0"/>
        <v>175759.31529799505</v>
      </c>
      <c r="T51" s="3">
        <f t="shared" si="0"/>
        <v>21736</v>
      </c>
      <c r="U51" s="3">
        <f t="shared" si="0"/>
        <v>5688.5</v>
      </c>
      <c r="V51" s="3">
        <f t="shared" si="0"/>
        <v>12733</v>
      </c>
      <c r="W51" s="3">
        <f t="shared" si="0"/>
        <v>80205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3"/>
  <sheetViews>
    <sheetView tabSelected="1" workbookViewId="0">
      <pane xSplit="2" ySplit="3" topLeftCell="AH35" activePane="bottomRight" state="frozen"/>
      <selection pane="topRight" activeCell="C1" sqref="C1"/>
      <selection pane="bottomLeft" activeCell="A4" sqref="A4"/>
      <selection pane="bottomRight" activeCell="AF45" sqref="AF45"/>
    </sheetView>
  </sheetViews>
  <sheetFormatPr defaultRowHeight="15.75" x14ac:dyDescent="0.25"/>
  <cols>
    <col min="1" max="1" width="11.7109375" style="48" customWidth="1"/>
    <col min="2" max="2" width="16.7109375" style="64" bestFit="1" customWidth="1"/>
    <col min="3" max="3" width="16.140625" style="48" bestFit="1" customWidth="1"/>
    <col min="4" max="4" width="11.85546875" style="48" bestFit="1" customWidth="1"/>
    <col min="5" max="5" width="19" style="48" bestFit="1" customWidth="1"/>
    <col min="6" max="6" width="14.42578125" style="48" bestFit="1" customWidth="1"/>
    <col min="7" max="7" width="11.85546875" style="48" bestFit="1" customWidth="1"/>
    <col min="8" max="8" width="19" style="48" bestFit="1" customWidth="1"/>
    <col min="9" max="9" width="10.28515625" style="48" bestFit="1" customWidth="1"/>
    <col min="10" max="10" width="11.85546875" style="48" bestFit="1" customWidth="1"/>
    <col min="11" max="11" width="19" style="48" bestFit="1" customWidth="1"/>
    <col min="12" max="12" width="14.28515625" style="48" bestFit="1" customWidth="1"/>
    <col min="13" max="13" width="11.85546875" style="48" bestFit="1" customWidth="1"/>
    <col min="14" max="14" width="19" style="48" bestFit="1" customWidth="1"/>
    <col min="15" max="15" width="14.28515625" style="48" bestFit="1" customWidth="1"/>
    <col min="16" max="16" width="11.85546875" style="48" bestFit="1" customWidth="1"/>
    <col min="17" max="17" width="19" style="48" bestFit="1" customWidth="1"/>
    <col min="18" max="18" width="13.140625" style="48" bestFit="1" customWidth="1"/>
    <col min="19" max="19" width="11.85546875" style="48" bestFit="1" customWidth="1"/>
    <col min="20" max="20" width="19" style="48" bestFit="1" customWidth="1"/>
    <col min="21" max="21" width="17.42578125" style="48" bestFit="1" customWidth="1"/>
    <col min="22" max="22" width="11.85546875" style="48" bestFit="1" customWidth="1"/>
    <col min="23" max="23" width="19" style="48" bestFit="1" customWidth="1"/>
    <col min="24" max="24" width="18.42578125" style="48" bestFit="1" customWidth="1"/>
    <col min="25" max="25" width="11.85546875" style="48" bestFit="1" customWidth="1"/>
    <col min="26" max="26" width="19" style="48" bestFit="1" customWidth="1"/>
    <col min="27" max="27" width="13.28515625" style="48" bestFit="1" customWidth="1"/>
    <col min="28" max="28" width="11.85546875" style="48" bestFit="1" customWidth="1"/>
    <col min="29" max="29" width="19" style="48" bestFit="1" customWidth="1"/>
    <col min="30" max="30" width="18.5703125" style="48" bestFit="1" customWidth="1"/>
    <col min="31" max="31" width="11.85546875" style="48" bestFit="1" customWidth="1"/>
    <col min="32" max="32" width="19" style="48" bestFit="1" customWidth="1"/>
    <col min="33" max="33" width="10.28515625" style="48" bestFit="1" customWidth="1"/>
    <col min="34" max="34" width="11.85546875" style="48" bestFit="1" customWidth="1"/>
    <col min="35" max="35" width="19" style="48" bestFit="1" customWidth="1"/>
    <col min="36" max="36" width="14.42578125" style="48" bestFit="1" customWidth="1"/>
    <col min="37" max="37" width="11.85546875" style="48" bestFit="1" customWidth="1"/>
    <col min="38" max="38" width="19" style="48" bestFit="1" customWidth="1"/>
    <col min="39" max="39" width="12.140625" style="48" bestFit="1" customWidth="1"/>
    <col min="40" max="40" width="11.85546875" style="48" bestFit="1" customWidth="1"/>
    <col min="41" max="41" width="19" style="48" bestFit="1" customWidth="1"/>
    <col min="42" max="42" width="12" style="48" bestFit="1" customWidth="1"/>
    <col min="43" max="43" width="11.85546875" style="48" bestFit="1" customWidth="1"/>
    <col min="44" max="44" width="19" style="48" bestFit="1" customWidth="1"/>
    <col min="45" max="45" width="14.140625" style="48" bestFit="1" customWidth="1"/>
    <col min="46" max="46" width="11.85546875" style="48" bestFit="1" customWidth="1"/>
    <col min="47" max="47" width="19" style="48" bestFit="1" customWidth="1"/>
    <col min="48" max="48" width="16" style="48" bestFit="1" customWidth="1"/>
    <col min="49" max="16384" width="9.140625" style="48"/>
  </cols>
  <sheetData>
    <row r="1" spans="1:47" x14ac:dyDescent="0.25">
      <c r="A1" s="47" t="s">
        <v>75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V1" s="47"/>
      <c r="W1" s="47"/>
      <c r="Y1" s="47"/>
      <c r="Z1" s="47"/>
      <c r="AB1" s="47"/>
      <c r="AC1" s="47"/>
      <c r="AE1" s="47"/>
      <c r="AF1" s="47"/>
      <c r="AH1" s="47"/>
      <c r="AI1" s="47"/>
      <c r="AK1" s="47"/>
      <c r="AL1" s="47"/>
      <c r="AN1" s="47"/>
      <c r="AO1" s="47"/>
      <c r="AQ1" s="47"/>
      <c r="AR1" s="47"/>
      <c r="AT1" s="47"/>
      <c r="AU1" s="47"/>
    </row>
    <row r="2" spans="1:47" s="46" customFormat="1" x14ac:dyDescent="0.25">
      <c r="B2" s="64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N2" s="49"/>
      <c r="AO2" s="49"/>
      <c r="AQ2" s="49"/>
      <c r="AR2" s="49"/>
      <c r="AT2" s="49"/>
      <c r="AU2" s="49"/>
    </row>
    <row r="3" spans="1:47" s="46" customFormat="1" x14ac:dyDescent="0.25">
      <c r="A3" s="50"/>
      <c r="B3" s="65" t="s">
        <v>1</v>
      </c>
      <c r="C3" s="51" t="s">
        <v>76</v>
      </c>
      <c r="D3" s="51" t="s">
        <v>93</v>
      </c>
      <c r="E3" s="51" t="s">
        <v>94</v>
      </c>
      <c r="F3" s="51" t="s">
        <v>77</v>
      </c>
      <c r="G3" s="51" t="s">
        <v>93</v>
      </c>
      <c r="H3" s="51" t="s">
        <v>94</v>
      </c>
      <c r="I3" s="51" t="s">
        <v>16</v>
      </c>
      <c r="J3" s="51" t="s">
        <v>93</v>
      </c>
      <c r="K3" s="51" t="s">
        <v>94</v>
      </c>
      <c r="L3" s="51" t="s">
        <v>78</v>
      </c>
      <c r="M3" s="51" t="s">
        <v>93</v>
      </c>
      <c r="N3" s="51" t="s">
        <v>94</v>
      </c>
      <c r="O3" s="51" t="s">
        <v>79</v>
      </c>
      <c r="P3" s="51" t="s">
        <v>93</v>
      </c>
      <c r="Q3" s="51" t="s">
        <v>94</v>
      </c>
      <c r="R3" s="51" t="s">
        <v>80</v>
      </c>
      <c r="S3" s="51" t="s">
        <v>93</v>
      </c>
      <c r="T3" s="51" t="s">
        <v>94</v>
      </c>
      <c r="U3" s="51" t="s">
        <v>81</v>
      </c>
      <c r="V3" s="51" t="s">
        <v>93</v>
      </c>
      <c r="W3" s="51" t="s">
        <v>94</v>
      </c>
      <c r="X3" s="51" t="s">
        <v>82</v>
      </c>
      <c r="Y3" s="51" t="s">
        <v>93</v>
      </c>
      <c r="Z3" s="51" t="s">
        <v>94</v>
      </c>
      <c r="AA3" s="51" t="s">
        <v>83</v>
      </c>
      <c r="AB3" s="51" t="s">
        <v>93</v>
      </c>
      <c r="AC3" s="51" t="s">
        <v>94</v>
      </c>
      <c r="AD3" s="51" t="s">
        <v>84</v>
      </c>
      <c r="AE3" s="51" t="s">
        <v>93</v>
      </c>
      <c r="AF3" s="51" t="s">
        <v>94</v>
      </c>
      <c r="AG3" s="51" t="s">
        <v>85</v>
      </c>
      <c r="AH3" s="51" t="s">
        <v>93</v>
      </c>
      <c r="AI3" s="51" t="s">
        <v>94</v>
      </c>
      <c r="AJ3" s="51" t="s">
        <v>86</v>
      </c>
      <c r="AK3" s="51" t="s">
        <v>93</v>
      </c>
      <c r="AL3" s="51" t="s">
        <v>94</v>
      </c>
      <c r="AM3" s="57" t="s">
        <v>87</v>
      </c>
      <c r="AN3" s="51" t="s">
        <v>93</v>
      </c>
      <c r="AO3" s="51" t="s">
        <v>94</v>
      </c>
      <c r="AP3" s="57" t="s">
        <v>88</v>
      </c>
      <c r="AQ3" s="51" t="s">
        <v>93</v>
      </c>
      <c r="AR3" s="51" t="s">
        <v>94</v>
      </c>
      <c r="AS3" s="50" t="s">
        <v>89</v>
      </c>
      <c r="AT3" s="51" t="s">
        <v>93</v>
      </c>
      <c r="AU3" s="51" t="s">
        <v>94</v>
      </c>
    </row>
    <row r="4" spans="1:47" x14ac:dyDescent="0.25">
      <c r="A4" s="37">
        <v>1</v>
      </c>
      <c r="B4" s="66" t="s">
        <v>27</v>
      </c>
      <c r="C4" s="52">
        <v>106000000</v>
      </c>
      <c r="D4" s="52">
        <v>30</v>
      </c>
      <c r="E4" s="53">
        <f t="shared" ref="E4:E50" si="0">+C4*D4</f>
        <v>3180000000</v>
      </c>
      <c r="F4" s="52">
        <v>1780000</v>
      </c>
      <c r="G4" s="52">
        <v>350</v>
      </c>
      <c r="H4" s="53">
        <f t="shared" ref="H4:H50" si="1">+F4*G4</f>
        <v>623000000</v>
      </c>
      <c r="I4" s="52">
        <v>0</v>
      </c>
      <c r="J4" s="52"/>
      <c r="K4" s="53">
        <f t="shared" ref="K4:K50" si="2">+I4*J4</f>
        <v>0</v>
      </c>
      <c r="L4" s="52">
        <v>100000</v>
      </c>
      <c r="M4" s="52">
        <v>400</v>
      </c>
      <c r="N4" s="53">
        <f t="shared" ref="N4:N50" si="3">+L4*M4</f>
        <v>40000000</v>
      </c>
      <c r="O4" s="52">
        <v>400000</v>
      </c>
      <c r="P4" s="52">
        <v>400</v>
      </c>
      <c r="Q4" s="53">
        <f t="shared" ref="Q4:Q50" si="4">+O4*P4</f>
        <v>160000000</v>
      </c>
      <c r="R4" s="52">
        <v>3500</v>
      </c>
      <c r="S4" s="52">
        <v>400</v>
      </c>
      <c r="T4" s="53">
        <f t="shared" ref="T4:T42" si="5">+R4*S4</f>
        <v>1400000</v>
      </c>
      <c r="U4" s="52">
        <v>1900</v>
      </c>
      <c r="V4" s="52">
        <v>250</v>
      </c>
      <c r="W4" s="53">
        <f t="shared" ref="W4:W42" si="6">+U4*V4</f>
        <v>475000</v>
      </c>
      <c r="X4" s="53">
        <v>98000</v>
      </c>
      <c r="Y4" s="52">
        <v>400</v>
      </c>
      <c r="Z4" s="53">
        <f t="shared" ref="Z4:Z42" si="7">+X4*Y4</f>
        <v>39200000</v>
      </c>
      <c r="AA4" s="52">
        <v>0</v>
      </c>
      <c r="AB4" s="52">
        <v>0</v>
      </c>
      <c r="AC4" s="53">
        <f t="shared" ref="AC4:AC42" si="8">+AA4*AB4</f>
        <v>0</v>
      </c>
      <c r="AD4" s="52">
        <v>90000</v>
      </c>
      <c r="AE4" s="52">
        <v>400</v>
      </c>
      <c r="AF4" s="53">
        <f t="shared" ref="AF4:AF42" si="9">+AD4*AE4</f>
        <v>36000000</v>
      </c>
      <c r="AG4" s="52">
        <v>0</v>
      </c>
      <c r="AH4" s="52"/>
      <c r="AI4" s="53">
        <f t="shared" ref="AI4:AI42" si="10">+AG4*AH4</f>
        <v>0</v>
      </c>
      <c r="AJ4" s="52">
        <v>464550</v>
      </c>
      <c r="AK4" s="52">
        <v>350</v>
      </c>
      <c r="AL4" s="53">
        <f t="shared" ref="AL4:AL42" si="11">+AJ4*AK4</f>
        <v>162592500</v>
      </c>
      <c r="AM4" s="53"/>
      <c r="AN4" s="52"/>
      <c r="AO4" s="53">
        <f t="shared" ref="AO4:AO6" si="12">+AM4*AN4</f>
        <v>0</v>
      </c>
      <c r="AP4" s="53"/>
      <c r="AQ4" s="52"/>
      <c r="AR4" s="53">
        <f t="shared" ref="AR4:AR42" si="13">+AP4*AQ4</f>
        <v>0</v>
      </c>
      <c r="AS4" s="53"/>
      <c r="AT4" s="52"/>
      <c r="AU4" s="53">
        <f t="shared" ref="AU4:AU42" si="14">+AS4*AT4</f>
        <v>0</v>
      </c>
    </row>
    <row r="5" spans="1:47" x14ac:dyDescent="0.25">
      <c r="A5" s="67">
        <v>2</v>
      </c>
      <c r="B5" s="68" t="s">
        <v>28</v>
      </c>
      <c r="C5" s="59">
        <v>196083090</v>
      </c>
      <c r="D5" s="59">
        <v>28</v>
      </c>
      <c r="E5" s="53">
        <f t="shared" si="0"/>
        <v>5490326520</v>
      </c>
      <c r="F5" s="59">
        <v>5621342</v>
      </c>
      <c r="G5" s="59">
        <v>400</v>
      </c>
      <c r="H5" s="53">
        <f t="shared" si="1"/>
        <v>2248536800</v>
      </c>
      <c r="I5" s="59">
        <v>37470</v>
      </c>
      <c r="J5" s="59">
        <v>25</v>
      </c>
      <c r="K5" s="53">
        <f t="shared" si="2"/>
        <v>936750</v>
      </c>
      <c r="L5" s="59">
        <v>497502</v>
      </c>
      <c r="M5" s="59">
        <v>480</v>
      </c>
      <c r="N5" s="53">
        <f t="shared" si="3"/>
        <v>238800960</v>
      </c>
      <c r="O5" s="59">
        <v>663888</v>
      </c>
      <c r="P5" s="59">
        <v>480</v>
      </c>
      <c r="Q5" s="53">
        <f t="shared" si="4"/>
        <v>318666240</v>
      </c>
      <c r="R5" s="59">
        <v>438120</v>
      </c>
      <c r="S5" s="59">
        <v>360</v>
      </c>
      <c r="T5" s="53">
        <f t="shared" si="5"/>
        <v>157723200</v>
      </c>
      <c r="U5" s="59">
        <v>32805</v>
      </c>
      <c r="V5" s="59">
        <v>600</v>
      </c>
      <c r="W5" s="53">
        <f t="shared" si="6"/>
        <v>19683000</v>
      </c>
      <c r="X5" s="53">
        <v>382728.00000000006</v>
      </c>
      <c r="Y5" s="59">
        <v>450</v>
      </c>
      <c r="Z5" s="53">
        <f t="shared" si="7"/>
        <v>172227600.00000003</v>
      </c>
      <c r="AA5" s="59"/>
      <c r="AB5" s="59"/>
      <c r="AC5" s="53">
        <f t="shared" si="8"/>
        <v>0</v>
      </c>
      <c r="AD5" s="59">
        <v>147550</v>
      </c>
      <c r="AE5" s="59">
        <v>500</v>
      </c>
      <c r="AF5" s="53">
        <f t="shared" si="9"/>
        <v>73775000</v>
      </c>
      <c r="AG5" s="59">
        <v>16549</v>
      </c>
      <c r="AH5" s="59">
        <v>250</v>
      </c>
      <c r="AI5" s="53">
        <f t="shared" si="10"/>
        <v>4137250</v>
      </c>
      <c r="AJ5" s="59">
        <v>65613232</v>
      </c>
      <c r="AK5" s="59">
        <v>360</v>
      </c>
      <c r="AL5" s="53">
        <f t="shared" si="11"/>
        <v>23620763520</v>
      </c>
      <c r="AM5" s="53">
        <v>447816</v>
      </c>
      <c r="AN5" s="59"/>
      <c r="AO5" s="53">
        <f t="shared" si="12"/>
        <v>0</v>
      </c>
      <c r="AP5" s="53">
        <v>105710.5</v>
      </c>
      <c r="AQ5" s="59"/>
      <c r="AR5" s="53">
        <f t="shared" si="13"/>
        <v>0</v>
      </c>
      <c r="AS5" s="53"/>
      <c r="AT5" s="59"/>
      <c r="AU5" s="53">
        <f t="shared" si="14"/>
        <v>0</v>
      </c>
    </row>
    <row r="6" spans="1:47" x14ac:dyDescent="0.25">
      <c r="A6" s="67">
        <v>3</v>
      </c>
      <c r="B6" s="69" t="s">
        <v>29</v>
      </c>
      <c r="C6" s="53">
        <v>196544228.64375001</v>
      </c>
      <c r="D6" s="53">
        <v>45</v>
      </c>
      <c r="E6" s="53">
        <f t="shared" si="0"/>
        <v>8844490288.96875</v>
      </c>
      <c r="F6" s="53">
        <v>580500</v>
      </c>
      <c r="G6" s="53">
        <v>400</v>
      </c>
      <c r="H6" s="53">
        <f t="shared" si="1"/>
        <v>232200000</v>
      </c>
      <c r="I6" s="53"/>
      <c r="J6" s="53"/>
      <c r="K6" s="53">
        <f t="shared" si="2"/>
        <v>0</v>
      </c>
      <c r="L6" s="53">
        <v>766728</v>
      </c>
      <c r="M6" s="53">
        <v>400</v>
      </c>
      <c r="N6" s="53">
        <f t="shared" si="3"/>
        <v>306691200</v>
      </c>
      <c r="O6" s="53">
        <v>495288</v>
      </c>
      <c r="P6" s="53">
        <v>400</v>
      </c>
      <c r="Q6" s="53">
        <f t="shared" si="4"/>
        <v>198115200</v>
      </c>
      <c r="R6" s="53"/>
      <c r="S6" s="53"/>
      <c r="T6" s="53">
        <f t="shared" si="5"/>
        <v>0</v>
      </c>
      <c r="U6" s="53"/>
      <c r="V6" s="53"/>
      <c r="W6" s="53">
        <f t="shared" si="6"/>
        <v>0</v>
      </c>
      <c r="X6" s="56"/>
      <c r="Y6" s="56">
        <v>650</v>
      </c>
      <c r="Z6" s="56">
        <f t="shared" si="7"/>
        <v>0</v>
      </c>
      <c r="AA6" s="53">
        <v>88320</v>
      </c>
      <c r="AB6" s="53">
        <v>360</v>
      </c>
      <c r="AC6" s="53">
        <f t="shared" si="8"/>
        <v>31795200</v>
      </c>
      <c r="AD6" s="56"/>
      <c r="AE6" s="56">
        <v>200</v>
      </c>
      <c r="AF6" s="56">
        <f t="shared" si="9"/>
        <v>0</v>
      </c>
      <c r="AG6" s="56"/>
      <c r="AH6" s="56"/>
      <c r="AI6" s="56">
        <f t="shared" si="10"/>
        <v>0</v>
      </c>
      <c r="AJ6" s="53"/>
      <c r="AK6" s="53">
        <v>450</v>
      </c>
      <c r="AL6" s="53">
        <f t="shared" si="11"/>
        <v>0</v>
      </c>
      <c r="AM6" s="53"/>
      <c r="AN6" s="53"/>
      <c r="AO6" s="53">
        <f t="shared" si="12"/>
        <v>0</v>
      </c>
      <c r="AP6" s="53"/>
      <c r="AQ6" s="53"/>
      <c r="AR6" s="53">
        <f t="shared" si="13"/>
        <v>0</v>
      </c>
      <c r="AS6" s="53">
        <v>168</v>
      </c>
      <c r="AT6" s="53">
        <v>400</v>
      </c>
      <c r="AU6" s="53">
        <f t="shared" si="14"/>
        <v>67200</v>
      </c>
    </row>
    <row r="7" spans="1:47" x14ac:dyDescent="0.25">
      <c r="A7" s="70">
        <v>4</v>
      </c>
      <c r="B7" s="71" t="s">
        <v>30</v>
      </c>
      <c r="C7" s="72">
        <v>39995300</v>
      </c>
      <c r="D7" s="72">
        <v>45</v>
      </c>
      <c r="E7" s="53">
        <f t="shared" si="0"/>
        <v>1799788500</v>
      </c>
      <c r="F7" s="72">
        <v>927150</v>
      </c>
      <c r="G7" s="72">
        <v>360</v>
      </c>
      <c r="H7" s="53">
        <f t="shared" si="1"/>
        <v>333774000</v>
      </c>
      <c r="I7" s="72"/>
      <c r="J7" s="72">
        <v>0</v>
      </c>
      <c r="K7" s="53">
        <f t="shared" si="2"/>
        <v>0</v>
      </c>
      <c r="L7" s="72">
        <v>171485</v>
      </c>
      <c r="M7" s="72">
        <v>425</v>
      </c>
      <c r="N7" s="53">
        <f t="shared" si="3"/>
        <v>72881125</v>
      </c>
      <c r="O7" s="72">
        <v>40640</v>
      </c>
      <c r="P7" s="72">
        <v>425</v>
      </c>
      <c r="Q7" s="53">
        <f t="shared" si="4"/>
        <v>17272000</v>
      </c>
      <c r="R7" s="72">
        <v>68895</v>
      </c>
      <c r="S7" s="72">
        <v>425</v>
      </c>
      <c r="T7" s="53">
        <f t="shared" si="5"/>
        <v>29280375</v>
      </c>
      <c r="U7" s="72">
        <v>7917</v>
      </c>
      <c r="V7" s="72">
        <v>400</v>
      </c>
      <c r="W7" s="53">
        <f t="shared" si="6"/>
        <v>3166800</v>
      </c>
      <c r="X7" s="53">
        <v>116293.25</v>
      </c>
      <c r="Y7" s="72">
        <v>485</v>
      </c>
      <c r="Z7" s="53">
        <f t="shared" si="7"/>
        <v>56402226.25</v>
      </c>
      <c r="AA7" s="72"/>
      <c r="AB7" s="72">
        <v>0</v>
      </c>
      <c r="AC7" s="53">
        <f t="shared" si="8"/>
        <v>0</v>
      </c>
      <c r="AD7" s="72">
        <v>523048</v>
      </c>
      <c r="AE7" s="72">
        <v>375</v>
      </c>
      <c r="AF7" s="53">
        <f t="shared" si="9"/>
        <v>196143000</v>
      </c>
      <c r="AG7" s="72">
        <v>66332</v>
      </c>
      <c r="AH7" s="72"/>
      <c r="AI7" s="53">
        <f t="shared" si="10"/>
        <v>0</v>
      </c>
      <c r="AJ7" s="72">
        <v>1032646</v>
      </c>
      <c r="AK7" s="72">
        <v>370</v>
      </c>
      <c r="AL7" s="53">
        <f t="shared" si="11"/>
        <v>382079020</v>
      </c>
      <c r="AM7" s="72">
        <v>14726</v>
      </c>
      <c r="AO7" s="53">
        <f>+AM7*AP10</f>
        <v>628211160</v>
      </c>
      <c r="AP7" s="54">
        <v>26344</v>
      </c>
      <c r="AQ7" s="72"/>
      <c r="AR7" s="53">
        <f t="shared" si="13"/>
        <v>0</v>
      </c>
      <c r="AS7" s="53"/>
      <c r="AT7" s="72"/>
      <c r="AU7" s="53">
        <f t="shared" si="14"/>
        <v>0</v>
      </c>
    </row>
    <row r="8" spans="1:47" x14ac:dyDescent="0.25">
      <c r="A8" s="70">
        <v>5</v>
      </c>
      <c r="B8" s="71" t="s">
        <v>90</v>
      </c>
      <c r="C8" s="55">
        <v>120000000</v>
      </c>
      <c r="D8" s="55">
        <v>60</v>
      </c>
      <c r="E8" s="53">
        <f t="shared" si="0"/>
        <v>7200000000</v>
      </c>
      <c r="F8" s="55">
        <v>4000000</v>
      </c>
      <c r="G8" s="55">
        <v>375</v>
      </c>
      <c r="H8" s="53">
        <f t="shared" si="1"/>
        <v>1500000000</v>
      </c>
      <c r="I8" s="55">
        <v>41000</v>
      </c>
      <c r="J8" s="55">
        <v>200</v>
      </c>
      <c r="K8" s="53">
        <f t="shared" si="2"/>
        <v>8200000</v>
      </c>
      <c r="L8" s="55">
        <v>1425000</v>
      </c>
      <c r="M8" s="55">
        <v>425</v>
      </c>
      <c r="N8" s="53">
        <f t="shared" si="3"/>
        <v>605625000</v>
      </c>
      <c r="O8" s="55">
        <v>681000</v>
      </c>
      <c r="P8" s="55">
        <v>410</v>
      </c>
      <c r="Q8" s="53">
        <f t="shared" si="4"/>
        <v>279210000</v>
      </c>
      <c r="R8" s="55">
        <v>83500</v>
      </c>
      <c r="S8" s="55">
        <v>425</v>
      </c>
      <c r="T8" s="53">
        <f t="shared" si="5"/>
        <v>35487500</v>
      </c>
      <c r="U8" s="55">
        <v>6200</v>
      </c>
      <c r="V8" s="55">
        <v>400</v>
      </c>
      <c r="W8" s="53">
        <f t="shared" si="6"/>
        <v>2480000</v>
      </c>
      <c r="X8" s="53">
        <v>103700</v>
      </c>
      <c r="Y8" s="55">
        <v>550</v>
      </c>
      <c r="Z8" s="53">
        <f t="shared" si="7"/>
        <v>57035000</v>
      </c>
      <c r="AA8" s="55"/>
      <c r="AB8" s="55">
        <v>300</v>
      </c>
      <c r="AC8" s="53">
        <f t="shared" si="8"/>
        <v>0</v>
      </c>
      <c r="AD8" s="55">
        <v>191600</v>
      </c>
      <c r="AE8" s="55">
        <v>320</v>
      </c>
      <c r="AF8" s="53">
        <f t="shared" si="9"/>
        <v>61312000</v>
      </c>
      <c r="AG8" s="55">
        <v>0</v>
      </c>
      <c r="AH8" s="55"/>
      <c r="AI8" s="53">
        <f t="shared" si="10"/>
        <v>0</v>
      </c>
      <c r="AJ8" s="55">
        <v>29600000</v>
      </c>
      <c r="AK8" s="55">
        <v>380</v>
      </c>
      <c r="AL8" s="53">
        <f t="shared" si="11"/>
        <v>11248000000</v>
      </c>
      <c r="AM8" s="55">
        <v>646476</v>
      </c>
      <c r="AN8" s="55">
        <v>32</v>
      </c>
      <c r="AO8" s="53">
        <f>+AM8*AN8</f>
        <v>20687232</v>
      </c>
      <c r="AP8" s="55">
        <v>94416</v>
      </c>
      <c r="AQ8" s="55">
        <v>114</v>
      </c>
      <c r="AR8" s="53">
        <f t="shared" si="13"/>
        <v>10763424</v>
      </c>
      <c r="AS8" s="53"/>
      <c r="AT8" s="55"/>
      <c r="AU8" s="53">
        <f t="shared" si="14"/>
        <v>0</v>
      </c>
    </row>
    <row r="9" spans="1:47" x14ac:dyDescent="0.25">
      <c r="A9" s="70">
        <v>6</v>
      </c>
      <c r="B9" s="71" t="s">
        <v>32</v>
      </c>
      <c r="C9" s="55">
        <v>41395263</v>
      </c>
      <c r="D9" s="55">
        <v>45</v>
      </c>
      <c r="E9" s="53">
        <f t="shared" si="0"/>
        <v>1862786835</v>
      </c>
      <c r="F9" s="55">
        <v>2488143</v>
      </c>
      <c r="G9" s="55">
        <v>375</v>
      </c>
      <c r="H9" s="53">
        <f t="shared" si="1"/>
        <v>933053625</v>
      </c>
      <c r="I9" s="55">
        <v>0</v>
      </c>
      <c r="J9" s="55">
        <v>0</v>
      </c>
      <c r="K9" s="53">
        <f t="shared" si="2"/>
        <v>0</v>
      </c>
      <c r="L9" s="55">
        <v>576508</v>
      </c>
      <c r="M9" s="55">
        <v>400</v>
      </c>
      <c r="N9" s="53">
        <f t="shared" si="3"/>
        <v>230603200</v>
      </c>
      <c r="O9" s="55">
        <v>131453</v>
      </c>
      <c r="P9" s="55">
        <v>400</v>
      </c>
      <c r="Q9" s="53">
        <f t="shared" si="4"/>
        <v>52581200</v>
      </c>
      <c r="R9" s="55">
        <v>51692</v>
      </c>
      <c r="S9" s="55">
        <v>0</v>
      </c>
      <c r="T9" s="53">
        <f t="shared" si="5"/>
        <v>0</v>
      </c>
      <c r="U9" s="55">
        <v>23282</v>
      </c>
      <c r="V9" s="55">
        <v>500</v>
      </c>
      <c r="W9" s="53">
        <f t="shared" si="6"/>
        <v>11641000</v>
      </c>
      <c r="X9" s="53">
        <v>524085</v>
      </c>
      <c r="Y9" s="55">
        <v>520</v>
      </c>
      <c r="Z9" s="53">
        <f t="shared" si="7"/>
        <v>272524200</v>
      </c>
      <c r="AA9" s="55"/>
      <c r="AB9" s="55">
        <v>0</v>
      </c>
      <c r="AC9" s="53">
        <f t="shared" si="8"/>
        <v>0</v>
      </c>
      <c r="AD9" s="55">
        <v>1719958</v>
      </c>
      <c r="AE9" s="55">
        <v>525</v>
      </c>
      <c r="AF9" s="53">
        <f t="shared" si="9"/>
        <v>902977950</v>
      </c>
      <c r="AG9" s="72">
        <v>12614</v>
      </c>
      <c r="AH9" s="55"/>
      <c r="AI9" s="53">
        <f t="shared" si="10"/>
        <v>0</v>
      </c>
      <c r="AJ9" s="55">
        <v>331202</v>
      </c>
      <c r="AK9" s="55">
        <v>315</v>
      </c>
      <c r="AL9" s="53">
        <f t="shared" si="11"/>
        <v>104328630</v>
      </c>
      <c r="AM9" s="54">
        <v>71172</v>
      </c>
      <c r="AN9" s="55">
        <v>60</v>
      </c>
      <c r="AO9" s="53">
        <f>+AM9*AN9</f>
        <v>4270320</v>
      </c>
      <c r="AP9" s="54">
        <v>18816</v>
      </c>
      <c r="AQ9" s="55">
        <v>95</v>
      </c>
      <c r="AR9" s="53">
        <f t="shared" si="13"/>
        <v>1787520</v>
      </c>
      <c r="AS9" s="53"/>
      <c r="AT9" s="55"/>
      <c r="AU9" s="53">
        <f t="shared" si="14"/>
        <v>0</v>
      </c>
    </row>
    <row r="10" spans="1:47" x14ac:dyDescent="0.25">
      <c r="A10" s="70">
        <v>7</v>
      </c>
      <c r="B10" s="71" t="s">
        <v>33</v>
      </c>
      <c r="C10" s="54">
        <v>1932500</v>
      </c>
      <c r="D10" s="54">
        <v>60</v>
      </c>
      <c r="E10" s="53">
        <f t="shared" si="0"/>
        <v>115950000</v>
      </c>
      <c r="F10" s="54">
        <v>0</v>
      </c>
      <c r="G10" s="54">
        <v>340</v>
      </c>
      <c r="H10" s="53">
        <f t="shared" si="1"/>
        <v>0</v>
      </c>
      <c r="I10" s="54">
        <v>0</v>
      </c>
      <c r="J10" s="54">
        <v>0</v>
      </c>
      <c r="K10" s="53">
        <f t="shared" si="2"/>
        <v>0</v>
      </c>
      <c r="L10" s="54">
        <v>0</v>
      </c>
      <c r="M10" s="54">
        <v>400</v>
      </c>
      <c r="N10" s="53">
        <f t="shared" si="3"/>
        <v>0</v>
      </c>
      <c r="O10" s="54">
        <v>0</v>
      </c>
      <c r="P10" s="54">
        <v>400</v>
      </c>
      <c r="Q10" s="53">
        <f t="shared" si="4"/>
        <v>0</v>
      </c>
      <c r="R10" s="54">
        <v>0</v>
      </c>
      <c r="S10" s="54">
        <v>0</v>
      </c>
      <c r="T10" s="53">
        <f t="shared" si="5"/>
        <v>0</v>
      </c>
      <c r="U10" s="54">
        <v>0</v>
      </c>
      <c r="V10" s="54">
        <v>0</v>
      </c>
      <c r="W10" s="53">
        <f t="shared" si="6"/>
        <v>0</v>
      </c>
      <c r="X10" s="53">
        <v>0</v>
      </c>
      <c r="Y10" s="54">
        <v>350</v>
      </c>
      <c r="Z10" s="53">
        <f t="shared" si="7"/>
        <v>0</v>
      </c>
      <c r="AA10" s="54"/>
      <c r="AB10" s="54">
        <v>340</v>
      </c>
      <c r="AC10" s="53">
        <f t="shared" si="8"/>
        <v>0</v>
      </c>
      <c r="AD10" s="54">
        <v>0</v>
      </c>
      <c r="AE10" s="54">
        <v>600</v>
      </c>
      <c r="AF10" s="53">
        <f t="shared" si="9"/>
        <v>0</v>
      </c>
      <c r="AG10" s="54">
        <v>0</v>
      </c>
      <c r="AH10" s="54"/>
      <c r="AI10" s="53">
        <f t="shared" si="10"/>
        <v>0</v>
      </c>
      <c r="AJ10" s="54">
        <v>0</v>
      </c>
      <c r="AK10" s="54">
        <v>330</v>
      </c>
      <c r="AL10" s="53">
        <f t="shared" si="11"/>
        <v>0</v>
      </c>
      <c r="AM10" s="60">
        <v>75655</v>
      </c>
      <c r="AN10" s="48">
        <v>20</v>
      </c>
      <c r="AO10" s="53">
        <v>1513300</v>
      </c>
      <c r="AP10" s="60">
        <v>42660</v>
      </c>
      <c r="AQ10" s="54">
        <v>27</v>
      </c>
      <c r="AR10" s="53">
        <v>1151820</v>
      </c>
      <c r="AS10" s="54">
        <v>0</v>
      </c>
      <c r="AT10" s="54"/>
      <c r="AU10" s="53">
        <f t="shared" si="14"/>
        <v>0</v>
      </c>
    </row>
    <row r="11" spans="1:47" x14ac:dyDescent="0.25">
      <c r="A11" s="70">
        <v>8</v>
      </c>
      <c r="B11" s="71" t="s">
        <v>34</v>
      </c>
      <c r="C11" s="54">
        <v>130661720</v>
      </c>
      <c r="D11" s="54">
        <v>110</v>
      </c>
      <c r="E11" s="53">
        <f t="shared" si="0"/>
        <v>14372789200</v>
      </c>
      <c r="F11" s="55">
        <v>28002000</v>
      </c>
      <c r="G11" s="54">
        <v>340</v>
      </c>
      <c r="H11" s="53">
        <f t="shared" si="1"/>
        <v>9520680000</v>
      </c>
      <c r="I11" s="55"/>
      <c r="J11" s="54">
        <f>-M7436</f>
        <v>0</v>
      </c>
      <c r="K11" s="53">
        <f t="shared" si="2"/>
        <v>0</v>
      </c>
      <c r="L11" s="55">
        <v>1875000</v>
      </c>
      <c r="M11" s="54">
        <v>400</v>
      </c>
      <c r="N11" s="53">
        <f t="shared" si="3"/>
        <v>750000000</v>
      </c>
      <c r="O11" s="55">
        <v>1325000</v>
      </c>
      <c r="P11" s="54">
        <v>400</v>
      </c>
      <c r="Q11" s="53">
        <f t="shared" si="4"/>
        <v>530000000</v>
      </c>
      <c r="R11" s="55"/>
      <c r="S11" s="54">
        <v>0</v>
      </c>
      <c r="T11" s="53">
        <f t="shared" si="5"/>
        <v>0</v>
      </c>
      <c r="U11" s="55"/>
      <c r="V11" s="54">
        <v>0</v>
      </c>
      <c r="W11" s="53">
        <f t="shared" si="6"/>
        <v>0</v>
      </c>
      <c r="X11" s="53">
        <v>35520000</v>
      </c>
      <c r="Y11" s="54">
        <v>180</v>
      </c>
      <c r="Z11" s="53">
        <f t="shared" si="7"/>
        <v>6393600000</v>
      </c>
      <c r="AA11" s="55">
        <v>10000000</v>
      </c>
      <c r="AB11" s="54">
        <v>390</v>
      </c>
      <c r="AC11" s="53">
        <f t="shared" si="8"/>
        <v>3900000000</v>
      </c>
      <c r="AD11" s="55">
        <v>40000</v>
      </c>
      <c r="AE11" s="54">
        <v>420</v>
      </c>
      <c r="AF11" s="53">
        <f t="shared" si="9"/>
        <v>16800000</v>
      </c>
      <c r="AG11" s="55">
        <v>0</v>
      </c>
      <c r="AH11" s="54"/>
      <c r="AI11" s="53">
        <f t="shared" si="10"/>
        <v>0</v>
      </c>
      <c r="AJ11" s="55">
        <v>64240</v>
      </c>
      <c r="AK11" s="54">
        <v>130</v>
      </c>
      <c r="AL11" s="53">
        <f t="shared" si="11"/>
        <v>8351200</v>
      </c>
      <c r="AM11" s="54">
        <v>110964</v>
      </c>
      <c r="AN11" s="54">
        <v>25</v>
      </c>
      <c r="AO11" s="53">
        <f t="shared" ref="AO11:AO42" si="15">+AM11*AN11</f>
        <v>2774100</v>
      </c>
      <c r="AP11" s="54">
        <v>460000</v>
      </c>
      <c r="AQ11" s="54">
        <v>30</v>
      </c>
      <c r="AR11" s="53">
        <f t="shared" si="13"/>
        <v>13800000</v>
      </c>
      <c r="AS11" s="53"/>
      <c r="AT11" s="54"/>
      <c r="AU11" s="53">
        <f t="shared" si="14"/>
        <v>0</v>
      </c>
    </row>
    <row r="12" spans="1:47" x14ac:dyDescent="0.25">
      <c r="A12" s="67">
        <v>9</v>
      </c>
      <c r="B12" s="68" t="s">
        <v>35</v>
      </c>
      <c r="C12" s="53">
        <v>27547332</v>
      </c>
      <c r="D12" s="53">
        <v>50</v>
      </c>
      <c r="E12" s="53">
        <f t="shared" si="0"/>
        <v>1377366600</v>
      </c>
      <c r="F12" s="53">
        <v>1893285</v>
      </c>
      <c r="G12" s="53">
        <v>375</v>
      </c>
      <c r="H12" s="53">
        <f t="shared" si="1"/>
        <v>709981875</v>
      </c>
      <c r="I12" s="53">
        <v>0</v>
      </c>
      <c r="J12" s="53"/>
      <c r="K12" s="53">
        <f t="shared" si="2"/>
        <v>0</v>
      </c>
      <c r="L12" s="53">
        <v>1217760</v>
      </c>
      <c r="M12" s="53">
        <v>400</v>
      </c>
      <c r="N12" s="53">
        <f t="shared" si="3"/>
        <v>487104000</v>
      </c>
      <c r="O12" s="53">
        <v>35430</v>
      </c>
      <c r="P12" s="53">
        <v>400</v>
      </c>
      <c r="Q12" s="53">
        <f t="shared" si="4"/>
        <v>14172000</v>
      </c>
      <c r="R12" s="53">
        <v>27900</v>
      </c>
      <c r="S12" s="53">
        <v>400</v>
      </c>
      <c r="T12" s="53">
        <f t="shared" si="5"/>
        <v>11160000</v>
      </c>
      <c r="U12" s="53">
        <v>5012</v>
      </c>
      <c r="V12" s="53">
        <v>1000</v>
      </c>
      <c r="W12" s="53">
        <f t="shared" si="6"/>
        <v>5012000</v>
      </c>
      <c r="X12" s="53">
        <v>358426</v>
      </c>
      <c r="Y12" s="53">
        <v>400</v>
      </c>
      <c r="Z12" s="53">
        <f t="shared" si="7"/>
        <v>143370400</v>
      </c>
      <c r="AA12" s="53"/>
      <c r="AB12" s="53"/>
      <c r="AC12" s="53">
        <f t="shared" si="8"/>
        <v>0</v>
      </c>
      <c r="AD12" s="53">
        <v>32464</v>
      </c>
      <c r="AE12" s="53">
        <v>750</v>
      </c>
      <c r="AF12" s="53">
        <f t="shared" si="9"/>
        <v>24348000</v>
      </c>
      <c r="AG12" s="53">
        <v>5025</v>
      </c>
      <c r="AH12" s="53">
        <v>250</v>
      </c>
      <c r="AI12" s="53">
        <f t="shared" si="10"/>
        <v>1256250</v>
      </c>
      <c r="AJ12" s="53">
        <v>13840109</v>
      </c>
      <c r="AK12" s="53">
        <v>300</v>
      </c>
      <c r="AL12" s="53">
        <f t="shared" si="11"/>
        <v>4152032700</v>
      </c>
      <c r="AM12" s="53">
        <v>0</v>
      </c>
      <c r="AN12" s="53"/>
      <c r="AO12" s="53">
        <f t="shared" si="15"/>
        <v>0</v>
      </c>
      <c r="AP12" s="53">
        <v>0</v>
      </c>
      <c r="AQ12" s="53"/>
      <c r="AR12" s="53">
        <f t="shared" si="13"/>
        <v>0</v>
      </c>
      <c r="AS12" s="53"/>
      <c r="AT12" s="53"/>
      <c r="AU12" s="53">
        <f t="shared" si="14"/>
        <v>0</v>
      </c>
    </row>
    <row r="13" spans="1:47" x14ac:dyDescent="0.25">
      <c r="A13" s="67">
        <v>10</v>
      </c>
      <c r="B13" s="68" t="s">
        <v>36</v>
      </c>
      <c r="C13" s="59">
        <v>14230080</v>
      </c>
      <c r="D13" s="59">
        <v>70</v>
      </c>
      <c r="E13" s="53">
        <f t="shared" si="0"/>
        <v>996105600</v>
      </c>
      <c r="F13" s="59">
        <v>3211020</v>
      </c>
      <c r="G13" s="59">
        <v>320</v>
      </c>
      <c r="H13" s="53">
        <f t="shared" si="1"/>
        <v>1027526400</v>
      </c>
      <c r="I13" s="59">
        <v>0</v>
      </c>
      <c r="J13" s="59"/>
      <c r="K13" s="53">
        <f t="shared" si="2"/>
        <v>0</v>
      </c>
      <c r="L13" s="59">
        <v>868320</v>
      </c>
      <c r="M13" s="59">
        <v>360</v>
      </c>
      <c r="N13" s="53">
        <f t="shared" si="3"/>
        <v>312595200</v>
      </c>
      <c r="O13" s="59">
        <v>271536</v>
      </c>
      <c r="P13" s="59">
        <v>360</v>
      </c>
      <c r="Q13" s="53">
        <f t="shared" si="4"/>
        <v>97752960</v>
      </c>
      <c r="R13" s="59">
        <v>0</v>
      </c>
      <c r="S13" s="59"/>
      <c r="T13" s="53">
        <f t="shared" si="5"/>
        <v>0</v>
      </c>
      <c r="U13" s="59">
        <v>0</v>
      </c>
      <c r="V13" s="59"/>
      <c r="W13" s="53">
        <f t="shared" si="6"/>
        <v>0</v>
      </c>
      <c r="X13" s="53">
        <v>1158036</v>
      </c>
      <c r="Y13" s="59">
        <v>350</v>
      </c>
      <c r="Z13" s="53">
        <f t="shared" si="7"/>
        <v>405312600</v>
      </c>
      <c r="AA13" s="59"/>
      <c r="AB13" s="59"/>
      <c r="AC13" s="53">
        <f t="shared" si="8"/>
        <v>0</v>
      </c>
      <c r="AD13" s="59">
        <v>7066</v>
      </c>
      <c r="AE13" s="59">
        <v>800</v>
      </c>
      <c r="AF13" s="53">
        <f t="shared" si="9"/>
        <v>5652800</v>
      </c>
      <c r="AG13" s="59">
        <v>692</v>
      </c>
      <c r="AH13" s="59">
        <v>400</v>
      </c>
      <c r="AI13" s="53">
        <f t="shared" si="10"/>
        <v>276800</v>
      </c>
      <c r="AJ13" s="59">
        <v>338506</v>
      </c>
      <c r="AK13" s="59">
        <v>360</v>
      </c>
      <c r="AL13" s="53">
        <f t="shared" si="11"/>
        <v>121862160</v>
      </c>
      <c r="AM13" s="59">
        <v>60880</v>
      </c>
      <c r="AN13" s="59">
        <v>1000</v>
      </c>
      <c r="AO13" s="53">
        <f t="shared" si="15"/>
        <v>60880000</v>
      </c>
      <c r="AP13" s="59">
        <v>62040</v>
      </c>
      <c r="AQ13" s="59">
        <v>140</v>
      </c>
      <c r="AR13" s="53">
        <f t="shared" si="13"/>
        <v>8685600</v>
      </c>
      <c r="AS13" s="53"/>
      <c r="AT13" s="59"/>
      <c r="AU13" s="53">
        <f t="shared" si="14"/>
        <v>0</v>
      </c>
    </row>
    <row r="14" spans="1:47" x14ac:dyDescent="0.25">
      <c r="A14" s="67">
        <v>11</v>
      </c>
      <c r="B14" s="68" t="s">
        <v>37</v>
      </c>
      <c r="C14" s="59">
        <v>1098443</v>
      </c>
      <c r="D14" s="59">
        <v>70</v>
      </c>
      <c r="E14" s="53">
        <f t="shared" si="0"/>
        <v>76891010</v>
      </c>
      <c r="F14" s="59">
        <v>100</v>
      </c>
      <c r="G14" s="59">
        <v>380</v>
      </c>
      <c r="H14" s="53">
        <f t="shared" si="1"/>
        <v>38000</v>
      </c>
      <c r="I14" s="59">
        <v>0</v>
      </c>
      <c r="J14" s="59"/>
      <c r="K14" s="53">
        <f t="shared" si="2"/>
        <v>0</v>
      </c>
      <c r="L14" s="59">
        <v>20</v>
      </c>
      <c r="M14" s="59">
        <v>400</v>
      </c>
      <c r="N14" s="53">
        <f t="shared" si="3"/>
        <v>8000</v>
      </c>
      <c r="O14" s="59">
        <v>0</v>
      </c>
      <c r="P14" s="59">
        <v>400</v>
      </c>
      <c r="Q14" s="53">
        <f t="shared" si="4"/>
        <v>0</v>
      </c>
      <c r="R14" s="59">
        <v>1250</v>
      </c>
      <c r="S14" s="59">
        <v>480</v>
      </c>
      <c r="T14" s="53">
        <f t="shared" si="5"/>
        <v>600000</v>
      </c>
      <c r="U14" s="59">
        <v>437</v>
      </c>
      <c r="V14" s="59">
        <v>400</v>
      </c>
      <c r="W14" s="53">
        <f t="shared" si="6"/>
        <v>174800</v>
      </c>
      <c r="X14" s="53">
        <v>353545</v>
      </c>
      <c r="Y14" s="59"/>
      <c r="Z14" s="53">
        <f t="shared" si="7"/>
        <v>0</v>
      </c>
      <c r="AA14" s="59"/>
      <c r="AB14" s="59"/>
      <c r="AC14" s="53">
        <f t="shared" si="8"/>
        <v>0</v>
      </c>
      <c r="AD14" s="59">
        <v>0</v>
      </c>
      <c r="AE14" s="59"/>
      <c r="AF14" s="53">
        <f t="shared" si="9"/>
        <v>0</v>
      </c>
      <c r="AG14" s="59">
        <v>0</v>
      </c>
      <c r="AH14" s="59"/>
      <c r="AI14" s="53">
        <f t="shared" si="10"/>
        <v>0</v>
      </c>
      <c r="AJ14" s="59">
        <v>0</v>
      </c>
      <c r="AK14" s="59"/>
      <c r="AL14" s="53">
        <f t="shared" si="11"/>
        <v>0</v>
      </c>
      <c r="AM14" s="59">
        <v>0</v>
      </c>
      <c r="AN14" s="59"/>
      <c r="AO14" s="53">
        <f t="shared" si="15"/>
        <v>0</v>
      </c>
      <c r="AP14" s="59">
        <v>0</v>
      </c>
      <c r="AQ14" s="59"/>
      <c r="AR14" s="53">
        <f t="shared" si="13"/>
        <v>0</v>
      </c>
      <c r="AS14" s="53"/>
      <c r="AT14" s="59"/>
      <c r="AU14" s="53">
        <f t="shared" si="14"/>
        <v>0</v>
      </c>
    </row>
    <row r="15" spans="1:47" x14ac:dyDescent="0.25">
      <c r="A15" s="67">
        <v>12</v>
      </c>
      <c r="B15" s="69" t="s">
        <v>38</v>
      </c>
      <c r="C15" s="53">
        <v>18953458.634000003</v>
      </c>
      <c r="D15" s="53">
        <v>35</v>
      </c>
      <c r="E15" s="53">
        <f t="shared" si="0"/>
        <v>663371052.19000006</v>
      </c>
      <c r="F15" s="53">
        <v>1130760.75</v>
      </c>
      <c r="G15" s="53">
        <v>380</v>
      </c>
      <c r="H15" s="53">
        <f t="shared" si="1"/>
        <v>429689085</v>
      </c>
      <c r="I15" s="53"/>
      <c r="J15" s="53"/>
      <c r="K15" s="53">
        <f t="shared" si="2"/>
        <v>0</v>
      </c>
      <c r="L15" s="53">
        <v>180071.14999999997</v>
      </c>
      <c r="M15" s="53">
        <v>400</v>
      </c>
      <c r="N15" s="53">
        <f t="shared" si="3"/>
        <v>72028459.999999985</v>
      </c>
      <c r="O15" s="53">
        <v>34029.803500000002</v>
      </c>
      <c r="P15" s="53">
        <v>400</v>
      </c>
      <c r="Q15" s="53">
        <f t="shared" si="4"/>
        <v>13611921.4</v>
      </c>
      <c r="R15" s="53">
        <v>6832.98</v>
      </c>
      <c r="S15" s="53">
        <v>400</v>
      </c>
      <c r="T15" s="53">
        <f t="shared" si="5"/>
        <v>2733192</v>
      </c>
      <c r="U15" s="53">
        <v>850</v>
      </c>
      <c r="V15" s="53">
        <v>150</v>
      </c>
      <c r="W15" s="53">
        <f t="shared" si="6"/>
        <v>127500</v>
      </c>
      <c r="X15" s="53">
        <v>284672.99</v>
      </c>
      <c r="Y15" s="53"/>
      <c r="Z15" s="53">
        <f t="shared" si="7"/>
        <v>0</v>
      </c>
      <c r="AA15" s="53">
        <v>4364500</v>
      </c>
      <c r="AB15" s="53">
        <v>350</v>
      </c>
      <c r="AC15" s="53">
        <f t="shared" si="8"/>
        <v>1527575000</v>
      </c>
      <c r="AD15" s="53">
        <v>22268.633099999999</v>
      </c>
      <c r="AE15" s="53">
        <v>400</v>
      </c>
      <c r="AF15" s="53">
        <f t="shared" si="9"/>
        <v>8907453.2400000002</v>
      </c>
      <c r="AG15" s="53">
        <v>2003.3054999999999</v>
      </c>
      <c r="AH15" s="53">
        <v>250</v>
      </c>
      <c r="AI15" s="53">
        <f t="shared" si="10"/>
        <v>500826.375</v>
      </c>
      <c r="AJ15" s="53">
        <v>295118.70999999996</v>
      </c>
      <c r="AK15" s="53">
        <v>300</v>
      </c>
      <c r="AL15" s="53">
        <f t="shared" si="11"/>
        <v>88535612.999999985</v>
      </c>
      <c r="AM15" s="53">
        <v>85160</v>
      </c>
      <c r="AN15" s="53">
        <v>1000</v>
      </c>
      <c r="AO15" s="53">
        <f t="shared" si="15"/>
        <v>85160000</v>
      </c>
      <c r="AP15" s="53">
        <v>14060</v>
      </c>
      <c r="AQ15" s="53">
        <v>140</v>
      </c>
      <c r="AR15" s="53">
        <f t="shared" si="13"/>
        <v>1968400</v>
      </c>
      <c r="AS15" s="53"/>
      <c r="AT15" s="53"/>
      <c r="AU15" s="53">
        <f t="shared" si="14"/>
        <v>0</v>
      </c>
    </row>
    <row r="16" spans="1:47" x14ac:dyDescent="0.25">
      <c r="A16" s="73">
        <v>13</v>
      </c>
      <c r="B16" s="74" t="s">
        <v>39</v>
      </c>
      <c r="C16" s="75">
        <v>28413850</v>
      </c>
      <c r="D16" s="75">
        <v>60</v>
      </c>
      <c r="E16" s="53">
        <f t="shared" si="0"/>
        <v>1704831000</v>
      </c>
      <c r="F16" s="75">
        <v>1531100</v>
      </c>
      <c r="G16" s="75">
        <v>350</v>
      </c>
      <c r="H16" s="53">
        <f t="shared" si="1"/>
        <v>535885000</v>
      </c>
      <c r="I16" s="75">
        <v>0</v>
      </c>
      <c r="J16" s="75"/>
      <c r="K16" s="53">
        <f t="shared" si="2"/>
        <v>0</v>
      </c>
      <c r="L16" s="75">
        <v>27157</v>
      </c>
      <c r="M16" s="75">
        <v>500</v>
      </c>
      <c r="N16" s="53">
        <f t="shared" si="3"/>
        <v>13578500</v>
      </c>
      <c r="O16" s="75">
        <v>20416</v>
      </c>
      <c r="P16" s="75">
        <v>500</v>
      </c>
      <c r="Q16" s="53">
        <f t="shared" si="4"/>
        <v>10208000</v>
      </c>
      <c r="R16" s="75">
        <v>70260</v>
      </c>
      <c r="S16" s="75">
        <v>330</v>
      </c>
      <c r="T16" s="53">
        <f t="shared" si="5"/>
        <v>23185800</v>
      </c>
      <c r="U16" s="75">
        <v>4270</v>
      </c>
      <c r="V16" s="75">
        <v>400</v>
      </c>
      <c r="W16" s="53">
        <f t="shared" si="6"/>
        <v>1708000</v>
      </c>
      <c r="X16" s="53">
        <v>16360</v>
      </c>
      <c r="Y16" s="75">
        <v>500</v>
      </c>
      <c r="Z16" s="53">
        <f t="shared" si="7"/>
        <v>8180000</v>
      </c>
      <c r="AA16" s="75"/>
      <c r="AB16" s="75"/>
      <c r="AC16" s="53">
        <f t="shared" si="8"/>
        <v>0</v>
      </c>
      <c r="AD16" s="75">
        <v>68930</v>
      </c>
      <c r="AE16" s="75">
        <v>1100</v>
      </c>
      <c r="AF16" s="53">
        <f t="shared" si="9"/>
        <v>75823000</v>
      </c>
      <c r="AG16" s="75">
        <v>1440</v>
      </c>
      <c r="AH16" s="75">
        <v>300</v>
      </c>
      <c r="AI16" s="53">
        <f t="shared" si="10"/>
        <v>432000</v>
      </c>
      <c r="AJ16" s="75">
        <v>654850</v>
      </c>
      <c r="AK16" s="75">
        <v>350</v>
      </c>
      <c r="AL16" s="53">
        <f t="shared" si="11"/>
        <v>229197500</v>
      </c>
      <c r="AM16" s="75">
        <v>11806</v>
      </c>
      <c r="AN16" s="75"/>
      <c r="AO16" s="53">
        <f t="shared" si="15"/>
        <v>0</v>
      </c>
      <c r="AP16" s="75">
        <v>3671</v>
      </c>
      <c r="AQ16" s="75"/>
      <c r="AR16" s="53">
        <f t="shared" si="13"/>
        <v>0</v>
      </c>
      <c r="AS16" s="37"/>
      <c r="AT16" s="75"/>
      <c r="AU16" s="53">
        <f t="shared" si="14"/>
        <v>0</v>
      </c>
    </row>
    <row r="17" spans="1:47" x14ac:dyDescent="0.25">
      <c r="A17" s="73">
        <v>14</v>
      </c>
      <c r="B17" s="76" t="s">
        <v>40</v>
      </c>
      <c r="C17" s="75">
        <v>103111584</v>
      </c>
      <c r="D17" s="75">
        <v>60</v>
      </c>
      <c r="E17" s="53">
        <f t="shared" si="0"/>
        <v>6186695040</v>
      </c>
      <c r="F17" s="75">
        <v>4675390</v>
      </c>
      <c r="G17" s="75">
        <v>340</v>
      </c>
      <c r="H17" s="53">
        <f t="shared" si="1"/>
        <v>1589632600</v>
      </c>
      <c r="I17" s="75">
        <v>0</v>
      </c>
      <c r="J17" s="75"/>
      <c r="K17" s="53">
        <f t="shared" si="2"/>
        <v>0</v>
      </c>
      <c r="L17" s="75">
        <v>88430</v>
      </c>
      <c r="M17" s="75">
        <v>360</v>
      </c>
      <c r="N17" s="53">
        <f t="shared" si="3"/>
        <v>31834800</v>
      </c>
      <c r="O17" s="75">
        <v>176410</v>
      </c>
      <c r="P17" s="75">
        <v>360</v>
      </c>
      <c r="Q17" s="53">
        <f t="shared" si="4"/>
        <v>63507600</v>
      </c>
      <c r="R17" s="75">
        <v>107680</v>
      </c>
      <c r="S17" s="75">
        <v>340</v>
      </c>
      <c r="T17" s="53">
        <f t="shared" si="5"/>
        <v>36611200</v>
      </c>
      <c r="U17" s="75">
        <v>0</v>
      </c>
      <c r="V17" s="75"/>
      <c r="W17" s="53">
        <f t="shared" si="6"/>
        <v>0</v>
      </c>
      <c r="X17" s="53">
        <v>49142</v>
      </c>
      <c r="Y17" s="75">
        <v>480</v>
      </c>
      <c r="Z17" s="53">
        <f t="shared" si="7"/>
        <v>23588160</v>
      </c>
      <c r="AA17" s="75"/>
      <c r="AB17" s="75"/>
      <c r="AC17" s="53">
        <f t="shared" si="8"/>
        <v>0</v>
      </c>
      <c r="AD17" s="75">
        <v>328029</v>
      </c>
      <c r="AE17" s="75">
        <v>500</v>
      </c>
      <c r="AF17" s="53">
        <f t="shared" si="9"/>
        <v>164014500</v>
      </c>
      <c r="AG17" s="75">
        <v>31735.599999999999</v>
      </c>
      <c r="AH17" s="75">
        <v>350</v>
      </c>
      <c r="AI17" s="53">
        <f t="shared" si="10"/>
        <v>11107460</v>
      </c>
      <c r="AJ17" s="75">
        <v>2053713</v>
      </c>
      <c r="AK17" s="75">
        <v>330</v>
      </c>
      <c r="AL17" s="53">
        <f t="shared" si="11"/>
        <v>677725290</v>
      </c>
      <c r="AM17" s="75">
        <v>62255</v>
      </c>
      <c r="AN17" s="75"/>
      <c r="AO17" s="53">
        <f t="shared" si="15"/>
        <v>0</v>
      </c>
      <c r="AP17" s="75">
        <v>63049</v>
      </c>
      <c r="AQ17" s="75"/>
      <c r="AR17" s="53">
        <f t="shared" si="13"/>
        <v>0</v>
      </c>
      <c r="AS17" s="37"/>
      <c r="AT17" s="75"/>
      <c r="AU17" s="53">
        <f t="shared" si="14"/>
        <v>0</v>
      </c>
    </row>
    <row r="18" spans="1:47" x14ac:dyDescent="0.25">
      <c r="A18" s="73">
        <v>15</v>
      </c>
      <c r="B18" s="69" t="s">
        <v>41</v>
      </c>
      <c r="C18" s="53">
        <v>10313406.6</v>
      </c>
      <c r="D18" s="53">
        <v>60</v>
      </c>
      <c r="E18" s="53">
        <f t="shared" si="0"/>
        <v>618804396</v>
      </c>
      <c r="F18" s="53">
        <v>9535776</v>
      </c>
      <c r="G18" s="53">
        <v>400</v>
      </c>
      <c r="H18" s="53">
        <f t="shared" si="1"/>
        <v>3814310400</v>
      </c>
      <c r="I18" s="53">
        <v>0</v>
      </c>
      <c r="J18" s="53"/>
      <c r="K18" s="53">
        <f t="shared" si="2"/>
        <v>0</v>
      </c>
      <c r="L18" s="53">
        <v>4355553.6000000006</v>
      </c>
      <c r="M18" s="53">
        <v>480</v>
      </c>
      <c r="N18" s="53">
        <f t="shared" si="3"/>
        <v>2090665728.0000002</v>
      </c>
      <c r="O18" s="53">
        <v>359558.40000000002</v>
      </c>
      <c r="P18" s="53">
        <v>480</v>
      </c>
      <c r="Q18" s="53">
        <f t="shared" si="4"/>
        <v>172588032</v>
      </c>
      <c r="R18" s="53">
        <v>187200</v>
      </c>
      <c r="S18" s="53">
        <v>400</v>
      </c>
      <c r="T18" s="53">
        <f t="shared" si="5"/>
        <v>74880000</v>
      </c>
      <c r="U18" s="53">
        <v>30555</v>
      </c>
      <c r="V18" s="53">
        <v>500</v>
      </c>
      <c r="W18" s="53">
        <f t="shared" si="6"/>
        <v>15277500</v>
      </c>
      <c r="X18" s="53">
        <v>6591636</v>
      </c>
      <c r="Y18" s="53">
        <v>400</v>
      </c>
      <c r="Z18" s="53">
        <f t="shared" si="7"/>
        <v>2636654400</v>
      </c>
      <c r="AA18" s="53"/>
      <c r="AB18" s="53"/>
      <c r="AC18" s="53">
        <f t="shared" si="8"/>
        <v>0</v>
      </c>
      <c r="AD18" s="53">
        <v>4420420</v>
      </c>
      <c r="AE18" s="53">
        <v>500</v>
      </c>
      <c r="AF18" s="53">
        <f t="shared" si="9"/>
        <v>2210210000</v>
      </c>
      <c r="AG18" s="53">
        <v>221021</v>
      </c>
      <c r="AH18" s="53">
        <v>250</v>
      </c>
      <c r="AI18" s="53">
        <f t="shared" si="10"/>
        <v>55255250</v>
      </c>
      <c r="AJ18" s="53">
        <v>1366201.8059999999</v>
      </c>
      <c r="AK18" s="53">
        <v>360</v>
      </c>
      <c r="AL18" s="53">
        <f t="shared" si="11"/>
        <v>491832650.15999997</v>
      </c>
      <c r="AM18" s="53">
        <v>79464.800000000003</v>
      </c>
      <c r="AN18" s="53"/>
      <c r="AO18" s="53">
        <f t="shared" si="15"/>
        <v>0</v>
      </c>
      <c r="AP18" s="53">
        <v>362962.80000000005</v>
      </c>
      <c r="AQ18" s="53"/>
      <c r="AR18" s="53">
        <f t="shared" si="13"/>
        <v>0</v>
      </c>
      <c r="AS18" s="37"/>
      <c r="AT18" s="53"/>
      <c r="AU18" s="53">
        <f t="shared" si="14"/>
        <v>0</v>
      </c>
    </row>
    <row r="19" spans="1:47" x14ac:dyDescent="0.25">
      <c r="A19" s="73">
        <v>16</v>
      </c>
      <c r="B19" s="77" t="s">
        <v>42</v>
      </c>
      <c r="C19" s="54">
        <v>39365076</v>
      </c>
      <c r="D19" s="54">
        <v>55</v>
      </c>
      <c r="E19" s="53">
        <f t="shared" si="0"/>
        <v>2165079180</v>
      </c>
      <c r="F19" s="54">
        <v>5264700</v>
      </c>
      <c r="G19" s="54">
        <v>398</v>
      </c>
      <c r="H19" s="53">
        <f t="shared" si="1"/>
        <v>2095350600</v>
      </c>
      <c r="I19" s="54">
        <v>0</v>
      </c>
      <c r="J19" s="54"/>
      <c r="K19" s="53">
        <f t="shared" si="2"/>
        <v>0</v>
      </c>
      <c r="L19" s="54">
        <v>1544976.0000000002</v>
      </c>
      <c r="M19" s="54">
        <v>446</v>
      </c>
      <c r="N19" s="53">
        <f t="shared" si="3"/>
        <v>689059296.00000012</v>
      </c>
      <c r="O19" s="54">
        <v>26400.000000000007</v>
      </c>
      <c r="P19" s="54">
        <v>446</v>
      </c>
      <c r="Q19" s="53">
        <f t="shared" si="4"/>
        <v>11774400.000000004</v>
      </c>
      <c r="R19" s="54">
        <v>396000</v>
      </c>
      <c r="S19" s="54">
        <v>351</v>
      </c>
      <c r="T19" s="53">
        <f t="shared" si="5"/>
        <v>138996000</v>
      </c>
      <c r="U19" s="54">
        <v>73125</v>
      </c>
      <c r="V19" s="54">
        <v>344</v>
      </c>
      <c r="W19" s="53">
        <f t="shared" si="6"/>
        <v>25155000</v>
      </c>
      <c r="X19" s="53">
        <v>7237530</v>
      </c>
      <c r="Y19" s="54">
        <v>369</v>
      </c>
      <c r="Z19" s="53">
        <f t="shared" si="7"/>
        <v>2670648570</v>
      </c>
      <c r="AA19" s="54"/>
      <c r="AB19" s="54"/>
      <c r="AC19" s="53">
        <f t="shared" si="8"/>
        <v>0</v>
      </c>
      <c r="AD19" s="54">
        <v>412830</v>
      </c>
      <c r="AE19" s="54">
        <v>550</v>
      </c>
      <c r="AF19" s="53">
        <f t="shared" si="9"/>
        <v>227056500</v>
      </c>
      <c r="AG19" s="54">
        <v>41283</v>
      </c>
      <c r="AH19" s="54">
        <v>220</v>
      </c>
      <c r="AI19" s="53">
        <f t="shared" si="10"/>
        <v>9082260</v>
      </c>
      <c r="AJ19" s="54">
        <v>1421476.98</v>
      </c>
      <c r="AK19" s="54">
        <v>360</v>
      </c>
      <c r="AL19" s="53">
        <f t="shared" si="11"/>
        <v>511731712.80000001</v>
      </c>
      <c r="AM19" s="54">
        <v>35098</v>
      </c>
      <c r="AN19" s="54"/>
      <c r="AO19" s="53">
        <f t="shared" si="15"/>
        <v>0</v>
      </c>
      <c r="AP19" s="54">
        <v>128748</v>
      </c>
      <c r="AQ19" s="54"/>
      <c r="AR19" s="53">
        <f t="shared" si="13"/>
        <v>0</v>
      </c>
      <c r="AS19" s="37"/>
      <c r="AT19" s="54"/>
      <c r="AU19" s="53">
        <f t="shared" si="14"/>
        <v>0</v>
      </c>
    </row>
    <row r="20" spans="1:47" x14ac:dyDescent="0.25">
      <c r="A20" s="78">
        <v>17</v>
      </c>
      <c r="B20" s="79" t="s">
        <v>43</v>
      </c>
      <c r="C20" s="54">
        <v>33881420.485524535</v>
      </c>
      <c r="D20" s="54">
        <v>70</v>
      </c>
      <c r="E20" s="53">
        <f t="shared" si="0"/>
        <v>2371699433.9867172</v>
      </c>
      <c r="F20" s="54">
        <v>12203422.421679955</v>
      </c>
      <c r="G20" s="54">
        <v>350</v>
      </c>
      <c r="H20" s="53">
        <f t="shared" si="1"/>
        <v>4271197847.5879841</v>
      </c>
      <c r="I20" s="54">
        <v>0</v>
      </c>
      <c r="J20" s="54"/>
      <c r="K20" s="53">
        <f t="shared" si="2"/>
        <v>0</v>
      </c>
      <c r="L20" s="54">
        <v>5004421.8796315799</v>
      </c>
      <c r="M20" s="54">
        <v>400</v>
      </c>
      <c r="N20" s="53">
        <f t="shared" si="3"/>
        <v>2001768751.852632</v>
      </c>
      <c r="O20" s="54">
        <v>6360696.0911669191</v>
      </c>
      <c r="P20" s="54">
        <v>400</v>
      </c>
      <c r="Q20" s="53">
        <f t="shared" si="4"/>
        <v>2544278436.4667678</v>
      </c>
      <c r="R20" s="54">
        <v>1584216.1178663997</v>
      </c>
      <c r="S20" s="54">
        <v>350</v>
      </c>
      <c r="T20" s="53">
        <f t="shared" si="5"/>
        <v>554475641.25323987</v>
      </c>
      <c r="U20" s="54">
        <v>99099.01308733983</v>
      </c>
      <c r="V20" s="54">
        <v>350</v>
      </c>
      <c r="W20" s="53">
        <f t="shared" si="6"/>
        <v>34684654.580568939</v>
      </c>
      <c r="X20" s="53">
        <v>3274055.2499457188</v>
      </c>
      <c r="Y20" s="54">
        <v>400</v>
      </c>
      <c r="Z20" s="53">
        <f t="shared" si="7"/>
        <v>1309622099.9782875</v>
      </c>
      <c r="AA20" s="54">
        <v>10805.513016845331</v>
      </c>
      <c r="AB20" s="54">
        <v>350</v>
      </c>
      <c r="AC20" s="53">
        <f t="shared" si="8"/>
        <v>3781929.5558958659</v>
      </c>
      <c r="AD20" s="54">
        <v>286757.96414630668</v>
      </c>
      <c r="AE20" s="54">
        <v>600</v>
      </c>
      <c r="AF20" s="53">
        <f t="shared" si="9"/>
        <v>172054778.487784</v>
      </c>
      <c r="AG20" s="54">
        <v>14337.898207315333</v>
      </c>
      <c r="AH20" s="54"/>
      <c r="AI20" s="53">
        <f t="shared" si="10"/>
        <v>0</v>
      </c>
      <c r="AJ20" s="54">
        <v>356102.87632716715</v>
      </c>
      <c r="AK20" s="54">
        <v>300</v>
      </c>
      <c r="AL20" s="53">
        <f t="shared" si="11"/>
        <v>106830862.89815015</v>
      </c>
      <c r="AM20" s="54">
        <v>101695.18684733295</v>
      </c>
      <c r="AN20" s="54"/>
      <c r="AO20" s="53">
        <f t="shared" si="15"/>
        <v>0</v>
      </c>
      <c r="AP20" s="54">
        <v>947093.16423320817</v>
      </c>
      <c r="AQ20" s="54"/>
      <c r="AR20" s="53">
        <f t="shared" si="13"/>
        <v>0</v>
      </c>
      <c r="AS20" s="37"/>
      <c r="AT20" s="54"/>
      <c r="AU20" s="53">
        <f t="shared" si="14"/>
        <v>0</v>
      </c>
    </row>
    <row r="21" spans="1:47" x14ac:dyDescent="0.25">
      <c r="A21" s="78">
        <v>18</v>
      </c>
      <c r="B21" s="80" t="s">
        <v>44</v>
      </c>
      <c r="C21" s="53">
        <v>26089070.399999999</v>
      </c>
      <c r="D21" s="53">
        <v>60</v>
      </c>
      <c r="E21" s="53">
        <f t="shared" si="0"/>
        <v>1565344224</v>
      </c>
      <c r="F21" s="53">
        <v>5611536</v>
      </c>
      <c r="G21" s="53">
        <v>400</v>
      </c>
      <c r="H21" s="53">
        <f t="shared" si="1"/>
        <v>2244614400</v>
      </c>
      <c r="I21" s="53">
        <v>0</v>
      </c>
      <c r="J21" s="53"/>
      <c r="K21" s="53">
        <f t="shared" si="2"/>
        <v>0</v>
      </c>
      <c r="L21" s="53">
        <v>3158678.4000000004</v>
      </c>
      <c r="M21" s="53">
        <v>450</v>
      </c>
      <c r="N21" s="53">
        <f t="shared" si="3"/>
        <v>1421405280.0000002</v>
      </c>
      <c r="O21" s="53">
        <v>552052.80000000005</v>
      </c>
      <c r="P21" s="53">
        <v>450</v>
      </c>
      <c r="Q21" s="53">
        <f t="shared" si="4"/>
        <v>248423760.00000003</v>
      </c>
      <c r="R21" s="53">
        <v>153000</v>
      </c>
      <c r="S21" s="53">
        <v>350</v>
      </c>
      <c r="T21" s="53">
        <f t="shared" si="5"/>
        <v>53550000</v>
      </c>
      <c r="U21" s="53">
        <v>117621</v>
      </c>
      <c r="V21" s="53">
        <v>600</v>
      </c>
      <c r="W21" s="53">
        <f t="shared" si="6"/>
        <v>70572600</v>
      </c>
      <c r="X21" s="53">
        <v>4252200</v>
      </c>
      <c r="Y21" s="53">
        <v>600</v>
      </c>
      <c r="Z21" s="53">
        <f t="shared" si="7"/>
        <v>2551320000</v>
      </c>
      <c r="AA21" s="53"/>
      <c r="AB21" s="53"/>
      <c r="AC21" s="53">
        <f t="shared" si="8"/>
        <v>0</v>
      </c>
      <c r="AD21" s="53">
        <v>1008979</v>
      </c>
      <c r="AE21" s="53">
        <v>500</v>
      </c>
      <c r="AF21" s="53">
        <f t="shared" si="9"/>
        <v>504489500</v>
      </c>
      <c r="AG21" s="53">
        <v>50448.95</v>
      </c>
      <c r="AH21" s="53">
        <v>1000</v>
      </c>
      <c r="AI21" s="53">
        <f t="shared" si="10"/>
        <v>50448950</v>
      </c>
      <c r="AJ21" s="53">
        <v>883867.554</v>
      </c>
      <c r="AK21" s="53">
        <v>300</v>
      </c>
      <c r="AL21" s="53">
        <f t="shared" si="11"/>
        <v>265160266.19999999</v>
      </c>
      <c r="AM21" s="53">
        <v>46762.8</v>
      </c>
      <c r="AN21" s="53"/>
      <c r="AO21" s="53">
        <f t="shared" si="15"/>
        <v>0</v>
      </c>
      <c r="AP21" s="53">
        <v>202633.5</v>
      </c>
      <c r="AQ21" s="53"/>
      <c r="AR21" s="53">
        <f t="shared" si="13"/>
        <v>0</v>
      </c>
      <c r="AS21" s="37"/>
      <c r="AT21" s="53"/>
      <c r="AU21" s="53">
        <f t="shared" si="14"/>
        <v>0</v>
      </c>
    </row>
    <row r="22" spans="1:47" x14ac:dyDescent="0.25">
      <c r="A22" s="73">
        <v>19</v>
      </c>
      <c r="B22" s="68" t="s">
        <v>45</v>
      </c>
      <c r="C22" s="75">
        <v>26255800</v>
      </c>
      <c r="D22" s="75">
        <v>50</v>
      </c>
      <c r="E22" s="53">
        <f t="shared" si="0"/>
        <v>1312790000</v>
      </c>
      <c r="F22" s="81">
        <v>3002805</v>
      </c>
      <c r="G22" s="75">
        <v>340</v>
      </c>
      <c r="H22" s="53">
        <f t="shared" si="1"/>
        <v>1020953700</v>
      </c>
      <c r="I22" s="75">
        <v>0</v>
      </c>
      <c r="J22" s="75"/>
      <c r="K22" s="53">
        <f t="shared" si="2"/>
        <v>0</v>
      </c>
      <c r="L22" s="81">
        <v>667546</v>
      </c>
      <c r="M22" s="75">
        <v>400</v>
      </c>
      <c r="N22" s="53">
        <f t="shared" si="3"/>
        <v>267018400</v>
      </c>
      <c r="O22" s="81">
        <v>288208</v>
      </c>
      <c r="P22" s="75">
        <v>300</v>
      </c>
      <c r="Q22" s="53">
        <f t="shared" si="4"/>
        <v>86462400</v>
      </c>
      <c r="R22" s="75">
        <v>4611</v>
      </c>
      <c r="S22" s="75">
        <v>360</v>
      </c>
      <c r="T22" s="53">
        <f t="shared" si="5"/>
        <v>1659960</v>
      </c>
      <c r="U22" s="75">
        <v>250</v>
      </c>
      <c r="V22" s="75">
        <v>500</v>
      </c>
      <c r="W22" s="53">
        <f t="shared" si="6"/>
        <v>125000</v>
      </c>
      <c r="X22" s="75">
        <v>812626</v>
      </c>
      <c r="Y22" s="75">
        <v>400</v>
      </c>
      <c r="Z22" s="53">
        <f t="shared" si="7"/>
        <v>325050400</v>
      </c>
      <c r="AA22" s="75"/>
      <c r="AB22" s="75"/>
      <c r="AC22" s="53">
        <f t="shared" si="8"/>
        <v>0</v>
      </c>
      <c r="AD22" s="75">
        <v>92983</v>
      </c>
      <c r="AE22" s="75">
        <v>400</v>
      </c>
      <c r="AF22" s="53">
        <f t="shared" si="9"/>
        <v>37193200</v>
      </c>
      <c r="AG22" s="75">
        <v>2136</v>
      </c>
      <c r="AH22" s="75"/>
      <c r="AI22" s="53">
        <f t="shared" si="10"/>
        <v>0</v>
      </c>
      <c r="AJ22" s="82">
        <v>1035106</v>
      </c>
      <c r="AK22" s="75">
        <v>300</v>
      </c>
      <c r="AL22" s="53">
        <f t="shared" si="11"/>
        <v>310531800</v>
      </c>
      <c r="AM22" s="83">
        <v>492636</v>
      </c>
      <c r="AN22" s="75">
        <v>60</v>
      </c>
      <c r="AO22" s="53">
        <f t="shared" si="15"/>
        <v>29558160</v>
      </c>
      <c r="AP22" s="83">
        <v>57480</v>
      </c>
      <c r="AQ22" s="75">
        <v>70</v>
      </c>
      <c r="AR22" s="53">
        <f t="shared" si="13"/>
        <v>4023600</v>
      </c>
      <c r="AS22" s="37"/>
      <c r="AT22" s="75"/>
      <c r="AU22" s="53">
        <f t="shared" si="14"/>
        <v>0</v>
      </c>
    </row>
    <row r="23" spans="1:47" x14ac:dyDescent="0.25">
      <c r="A23" s="73">
        <v>20</v>
      </c>
      <c r="B23" s="68" t="s">
        <v>46</v>
      </c>
      <c r="C23" s="84">
        <v>71503839</v>
      </c>
      <c r="D23" s="84">
        <v>60</v>
      </c>
      <c r="E23" s="53">
        <f t="shared" si="0"/>
        <v>4290230340</v>
      </c>
      <c r="F23" s="85">
        <v>5585434</v>
      </c>
      <c r="G23" s="84">
        <v>350</v>
      </c>
      <c r="H23" s="53">
        <f t="shared" si="1"/>
        <v>1954901900</v>
      </c>
      <c r="I23" s="85">
        <v>0</v>
      </c>
      <c r="J23" s="84"/>
      <c r="K23" s="53">
        <f t="shared" si="2"/>
        <v>0</v>
      </c>
      <c r="L23" s="85">
        <v>901690</v>
      </c>
      <c r="M23" s="84">
        <v>380</v>
      </c>
      <c r="N23" s="53">
        <f t="shared" si="3"/>
        <v>342642200</v>
      </c>
      <c r="O23" s="85">
        <v>291850</v>
      </c>
      <c r="P23" s="84">
        <v>380</v>
      </c>
      <c r="Q23" s="53">
        <f t="shared" si="4"/>
        <v>110903000</v>
      </c>
      <c r="R23" s="85">
        <v>23680</v>
      </c>
      <c r="S23" s="84">
        <v>375</v>
      </c>
      <c r="T23" s="53">
        <f t="shared" si="5"/>
        <v>8880000</v>
      </c>
      <c r="U23" s="85">
        <v>0</v>
      </c>
      <c r="V23" s="84">
        <v>400</v>
      </c>
      <c r="W23" s="53">
        <f t="shared" si="6"/>
        <v>0</v>
      </c>
      <c r="X23" s="85">
        <v>2305000</v>
      </c>
      <c r="Y23" s="84">
        <v>500</v>
      </c>
      <c r="Z23" s="53">
        <f t="shared" si="7"/>
        <v>1152500000</v>
      </c>
      <c r="AA23" s="85"/>
      <c r="AB23" s="84"/>
      <c r="AC23" s="53">
        <f t="shared" si="8"/>
        <v>0</v>
      </c>
      <c r="AD23" s="75">
        <v>183820</v>
      </c>
      <c r="AE23" s="84">
        <v>750</v>
      </c>
      <c r="AF23" s="53">
        <f t="shared" si="9"/>
        <v>137865000</v>
      </c>
      <c r="AG23" s="85">
        <v>2845</v>
      </c>
      <c r="AH23" s="84">
        <v>120</v>
      </c>
      <c r="AI23" s="53">
        <f t="shared" si="10"/>
        <v>341400</v>
      </c>
      <c r="AJ23" s="86">
        <v>2760910</v>
      </c>
      <c r="AK23" s="84">
        <v>330</v>
      </c>
      <c r="AL23" s="53">
        <f t="shared" si="11"/>
        <v>911100300</v>
      </c>
      <c r="AM23" s="83">
        <v>292188</v>
      </c>
      <c r="AN23" s="84">
        <v>70</v>
      </c>
      <c r="AO23" s="53">
        <f t="shared" si="15"/>
        <v>20453160</v>
      </c>
      <c r="AP23" s="83">
        <v>39646</v>
      </c>
      <c r="AQ23" s="84">
        <v>205</v>
      </c>
      <c r="AR23" s="53">
        <f t="shared" si="13"/>
        <v>8127430</v>
      </c>
      <c r="AS23" s="37"/>
      <c r="AT23" s="84"/>
      <c r="AU23" s="53">
        <f t="shared" si="14"/>
        <v>0</v>
      </c>
    </row>
    <row r="24" spans="1:47" x14ac:dyDescent="0.25">
      <c r="A24" s="73">
        <v>21</v>
      </c>
      <c r="B24" s="68" t="s">
        <v>47</v>
      </c>
      <c r="C24" s="75">
        <v>12605700</v>
      </c>
      <c r="D24" s="75">
        <v>60</v>
      </c>
      <c r="E24" s="53">
        <f t="shared" si="0"/>
        <v>756342000</v>
      </c>
      <c r="F24" s="85">
        <v>850230</v>
      </c>
      <c r="G24" s="75">
        <v>340</v>
      </c>
      <c r="H24" s="53">
        <f t="shared" si="1"/>
        <v>289078200</v>
      </c>
      <c r="I24" s="87">
        <v>0</v>
      </c>
      <c r="J24" s="75"/>
      <c r="K24" s="53">
        <f t="shared" si="2"/>
        <v>0</v>
      </c>
      <c r="L24" s="75">
        <v>7383.75</v>
      </c>
      <c r="M24" s="75">
        <v>360</v>
      </c>
      <c r="N24" s="53">
        <f t="shared" si="3"/>
        <v>2658150</v>
      </c>
      <c r="O24" s="75">
        <v>84500</v>
      </c>
      <c r="P24" s="75">
        <v>360</v>
      </c>
      <c r="Q24" s="53">
        <f t="shared" si="4"/>
        <v>30420000</v>
      </c>
      <c r="R24" s="88">
        <v>79912</v>
      </c>
      <c r="S24" s="75">
        <v>240</v>
      </c>
      <c r="T24" s="53">
        <f t="shared" si="5"/>
        <v>19178880</v>
      </c>
      <c r="U24" s="58">
        <v>8855</v>
      </c>
      <c r="V24" s="75">
        <v>300</v>
      </c>
      <c r="W24" s="53">
        <f t="shared" si="6"/>
        <v>2656500</v>
      </c>
      <c r="X24" s="58">
        <v>929900</v>
      </c>
      <c r="Y24" s="75">
        <v>400</v>
      </c>
      <c r="Z24" s="53">
        <f t="shared" si="7"/>
        <v>371960000</v>
      </c>
      <c r="AA24" s="58"/>
      <c r="AB24" s="75"/>
      <c r="AC24" s="53">
        <f t="shared" si="8"/>
        <v>0</v>
      </c>
      <c r="AD24" s="75">
        <v>250300</v>
      </c>
      <c r="AE24" s="75">
        <v>350</v>
      </c>
      <c r="AF24" s="53">
        <f t="shared" si="9"/>
        <v>87605000</v>
      </c>
      <c r="AG24" s="75">
        <v>4360</v>
      </c>
      <c r="AH24" s="75">
        <v>300</v>
      </c>
      <c r="AI24" s="53">
        <f t="shared" si="10"/>
        <v>1308000</v>
      </c>
      <c r="AJ24" s="86">
        <v>332850</v>
      </c>
      <c r="AK24" s="75">
        <v>300</v>
      </c>
      <c r="AL24" s="53">
        <f t="shared" si="11"/>
        <v>99855000</v>
      </c>
      <c r="AM24" s="83">
        <v>321804</v>
      </c>
      <c r="AN24" s="75">
        <v>65</v>
      </c>
      <c r="AO24" s="53">
        <f t="shared" si="15"/>
        <v>20917260</v>
      </c>
      <c r="AP24" s="83">
        <v>65428</v>
      </c>
      <c r="AQ24" s="75">
        <v>70</v>
      </c>
      <c r="AR24" s="53">
        <f t="shared" si="13"/>
        <v>4579960</v>
      </c>
      <c r="AS24" s="37"/>
      <c r="AT24" s="75"/>
      <c r="AU24" s="53">
        <f t="shared" si="14"/>
        <v>0</v>
      </c>
    </row>
    <row r="25" spans="1:47" x14ac:dyDescent="0.25">
      <c r="A25" s="73">
        <v>22</v>
      </c>
      <c r="B25" s="80" t="s">
        <v>48</v>
      </c>
      <c r="C25" s="111">
        <v>200646058.59999999</v>
      </c>
      <c r="D25" s="75">
        <v>60</v>
      </c>
      <c r="E25" s="53">
        <f t="shared" si="0"/>
        <v>12038763516</v>
      </c>
      <c r="F25" s="75">
        <v>27253562</v>
      </c>
      <c r="G25" s="75">
        <v>340</v>
      </c>
      <c r="H25" s="53">
        <f t="shared" si="1"/>
        <v>9266211080</v>
      </c>
      <c r="I25" s="75">
        <v>0</v>
      </c>
      <c r="J25" s="75"/>
      <c r="K25" s="53">
        <f t="shared" si="2"/>
        <v>0</v>
      </c>
      <c r="L25" s="75">
        <v>72540</v>
      </c>
      <c r="M25" s="75">
        <v>360</v>
      </c>
      <c r="N25" s="53">
        <f t="shared" si="3"/>
        <v>26114400</v>
      </c>
      <c r="O25" s="75">
        <v>120493</v>
      </c>
      <c r="P25" s="75">
        <v>360</v>
      </c>
      <c r="Q25" s="53">
        <f t="shared" si="4"/>
        <v>43377480</v>
      </c>
      <c r="R25" s="75">
        <v>70707</v>
      </c>
      <c r="S25" s="75">
        <v>400</v>
      </c>
      <c r="T25" s="53">
        <f t="shared" si="5"/>
        <v>28282800</v>
      </c>
      <c r="U25" s="75">
        <v>4180</v>
      </c>
      <c r="V25" s="75">
        <v>200</v>
      </c>
      <c r="W25" s="53">
        <f t="shared" si="6"/>
        <v>836000</v>
      </c>
      <c r="X25" s="75">
        <v>417680</v>
      </c>
      <c r="Y25" s="75">
        <v>300</v>
      </c>
      <c r="Z25" s="53">
        <f t="shared" si="7"/>
        <v>125304000</v>
      </c>
      <c r="AA25" s="75"/>
      <c r="AB25" s="75"/>
      <c r="AC25" s="53">
        <f t="shared" si="8"/>
        <v>0</v>
      </c>
      <c r="AD25" s="75">
        <v>157670</v>
      </c>
      <c r="AE25" s="75">
        <v>300</v>
      </c>
      <c r="AF25" s="53">
        <f t="shared" si="9"/>
        <v>47301000</v>
      </c>
      <c r="AG25" s="75">
        <v>6709</v>
      </c>
      <c r="AH25" s="75"/>
      <c r="AI25" s="53">
        <f t="shared" si="10"/>
        <v>0</v>
      </c>
      <c r="AJ25" s="75">
        <v>1850199</v>
      </c>
      <c r="AK25" s="75">
        <v>465</v>
      </c>
      <c r="AL25" s="53">
        <f t="shared" si="11"/>
        <v>860342535</v>
      </c>
      <c r="AM25" s="75">
        <v>270619</v>
      </c>
      <c r="AN25" s="75"/>
      <c r="AO25" s="53">
        <f t="shared" si="15"/>
        <v>0</v>
      </c>
      <c r="AP25" s="75">
        <v>30949</v>
      </c>
      <c r="AQ25" s="75"/>
      <c r="AR25" s="53">
        <f t="shared" si="13"/>
        <v>0</v>
      </c>
      <c r="AS25" s="37"/>
      <c r="AT25" s="75"/>
      <c r="AU25" s="53">
        <f t="shared" si="14"/>
        <v>0</v>
      </c>
    </row>
    <row r="26" spans="1:47" x14ac:dyDescent="0.25">
      <c r="A26" s="73">
        <v>23</v>
      </c>
      <c r="B26" s="76" t="s">
        <v>49</v>
      </c>
      <c r="C26" s="75">
        <v>30671600</v>
      </c>
      <c r="D26" s="75">
        <v>45</v>
      </c>
      <c r="E26" s="53">
        <f t="shared" si="0"/>
        <v>1380222000</v>
      </c>
      <c r="F26" s="75">
        <v>2933000</v>
      </c>
      <c r="G26" s="75">
        <v>350</v>
      </c>
      <c r="H26" s="53">
        <f t="shared" si="1"/>
        <v>1026550000</v>
      </c>
      <c r="I26" s="75">
        <v>13000</v>
      </c>
      <c r="J26" s="75">
        <v>80</v>
      </c>
      <c r="K26" s="53">
        <f t="shared" si="2"/>
        <v>1040000</v>
      </c>
      <c r="L26" s="75">
        <v>1012000</v>
      </c>
      <c r="M26" s="75">
        <v>400</v>
      </c>
      <c r="N26" s="53">
        <f t="shared" si="3"/>
        <v>404800000</v>
      </c>
      <c r="O26" s="75">
        <v>789200</v>
      </c>
      <c r="P26" s="75">
        <v>400</v>
      </c>
      <c r="Q26" s="53">
        <f t="shared" si="4"/>
        <v>315680000</v>
      </c>
      <c r="R26" s="75">
        <v>18200</v>
      </c>
      <c r="S26" s="75">
        <v>350</v>
      </c>
      <c r="T26" s="53">
        <f t="shared" si="5"/>
        <v>6370000</v>
      </c>
      <c r="U26" s="75">
        <v>138100</v>
      </c>
      <c r="V26" s="75">
        <v>500</v>
      </c>
      <c r="W26" s="53">
        <f t="shared" si="6"/>
        <v>69050000</v>
      </c>
      <c r="X26" s="75">
        <v>6526000</v>
      </c>
      <c r="Y26" s="75">
        <v>550</v>
      </c>
      <c r="Z26" s="53">
        <f t="shared" si="7"/>
        <v>3589300000</v>
      </c>
      <c r="AA26" s="75">
        <v>17100</v>
      </c>
      <c r="AB26" s="75">
        <v>300</v>
      </c>
      <c r="AC26" s="53">
        <f t="shared" si="8"/>
        <v>5130000</v>
      </c>
      <c r="AD26" s="75">
        <v>88680</v>
      </c>
      <c r="AE26" s="75">
        <v>500</v>
      </c>
      <c r="AF26" s="53">
        <f t="shared" si="9"/>
        <v>44340000</v>
      </c>
      <c r="AG26" s="75">
        <v>2000</v>
      </c>
      <c r="AH26" s="75">
        <v>250</v>
      </c>
      <c r="AI26" s="53">
        <f t="shared" si="10"/>
        <v>500000</v>
      </c>
      <c r="AJ26" s="75">
        <v>253560</v>
      </c>
      <c r="AK26" s="75"/>
      <c r="AL26" s="53">
        <f t="shared" si="11"/>
        <v>0</v>
      </c>
      <c r="AM26" s="75">
        <v>18335</v>
      </c>
      <c r="AN26" s="75">
        <v>1000</v>
      </c>
      <c r="AO26" s="53">
        <f t="shared" si="15"/>
        <v>18335000</v>
      </c>
      <c r="AP26" s="75">
        <v>137860</v>
      </c>
      <c r="AQ26" s="75">
        <v>140</v>
      </c>
      <c r="AR26" s="53">
        <f t="shared" si="13"/>
        <v>19300400</v>
      </c>
      <c r="AS26" s="37"/>
      <c r="AT26" s="75"/>
      <c r="AU26" s="53">
        <f t="shared" si="14"/>
        <v>0</v>
      </c>
    </row>
    <row r="27" spans="1:47" x14ac:dyDescent="0.25">
      <c r="A27" s="73">
        <v>24</v>
      </c>
      <c r="B27" s="69" t="s">
        <v>50</v>
      </c>
      <c r="C27" s="75">
        <v>3627650</v>
      </c>
      <c r="D27" s="75">
        <v>60</v>
      </c>
      <c r="E27" s="53">
        <f t="shared" si="0"/>
        <v>217659000</v>
      </c>
      <c r="F27" s="75">
        <v>270337</v>
      </c>
      <c r="G27" s="75">
        <v>360</v>
      </c>
      <c r="H27" s="53">
        <f t="shared" si="1"/>
        <v>97321320</v>
      </c>
      <c r="I27" s="75">
        <v>0</v>
      </c>
      <c r="J27" s="75"/>
      <c r="K27" s="53">
        <f t="shared" si="2"/>
        <v>0</v>
      </c>
      <c r="L27" s="75">
        <v>141300</v>
      </c>
      <c r="M27" s="75">
        <v>400</v>
      </c>
      <c r="N27" s="53">
        <f t="shared" si="3"/>
        <v>56520000</v>
      </c>
      <c r="O27" s="75">
        <v>75990</v>
      </c>
      <c r="P27" s="75">
        <v>400</v>
      </c>
      <c r="Q27" s="53">
        <f t="shared" si="4"/>
        <v>30396000</v>
      </c>
      <c r="R27" s="75">
        <v>0</v>
      </c>
      <c r="S27" s="75"/>
      <c r="T27" s="53">
        <f t="shared" si="5"/>
        <v>0</v>
      </c>
      <c r="U27" s="75">
        <v>100</v>
      </c>
      <c r="V27" s="75">
        <v>150</v>
      </c>
      <c r="W27" s="53">
        <f t="shared" si="6"/>
        <v>15000</v>
      </c>
      <c r="X27" s="75">
        <v>27130</v>
      </c>
      <c r="Y27" s="75">
        <v>300</v>
      </c>
      <c r="Z27" s="53">
        <f t="shared" si="7"/>
        <v>8139000</v>
      </c>
      <c r="AA27" s="75">
        <v>306800</v>
      </c>
      <c r="AB27" s="75">
        <v>350</v>
      </c>
      <c r="AC27" s="53">
        <f t="shared" si="8"/>
        <v>107380000</v>
      </c>
      <c r="AD27" s="75">
        <v>159875</v>
      </c>
      <c r="AE27" s="75">
        <v>400</v>
      </c>
      <c r="AF27" s="53">
        <f t="shared" si="9"/>
        <v>63950000</v>
      </c>
      <c r="AG27" s="75">
        <v>32765</v>
      </c>
      <c r="AH27" s="75">
        <v>250</v>
      </c>
      <c r="AI27" s="53">
        <f t="shared" si="10"/>
        <v>8191250</v>
      </c>
      <c r="AJ27" s="75">
        <v>315600</v>
      </c>
      <c r="AK27" s="75">
        <v>360</v>
      </c>
      <c r="AL27" s="53">
        <f t="shared" si="11"/>
        <v>113616000</v>
      </c>
      <c r="AM27" s="75">
        <v>14918</v>
      </c>
      <c r="AN27" s="75">
        <v>1000</v>
      </c>
      <c r="AO27" s="53">
        <f t="shared" si="15"/>
        <v>14918000</v>
      </c>
      <c r="AP27" s="75">
        <v>117335</v>
      </c>
      <c r="AQ27" s="75">
        <v>140</v>
      </c>
      <c r="AR27" s="53">
        <f t="shared" si="13"/>
        <v>16426900</v>
      </c>
      <c r="AS27" s="37"/>
      <c r="AT27" s="75"/>
      <c r="AU27" s="53">
        <f t="shared" si="14"/>
        <v>0</v>
      </c>
    </row>
    <row r="28" spans="1:47" x14ac:dyDescent="0.25">
      <c r="A28" s="73">
        <v>25</v>
      </c>
      <c r="B28" s="77" t="s">
        <v>51</v>
      </c>
      <c r="C28" s="83">
        <v>182819845.59999999</v>
      </c>
      <c r="D28" s="83">
        <v>50</v>
      </c>
      <c r="E28" s="53">
        <f t="shared" si="0"/>
        <v>9140992280</v>
      </c>
      <c r="F28" s="83">
        <v>1674016</v>
      </c>
      <c r="G28" s="83">
        <v>350</v>
      </c>
      <c r="H28" s="53">
        <f t="shared" si="1"/>
        <v>585905600</v>
      </c>
      <c r="I28" s="89">
        <v>0</v>
      </c>
      <c r="J28" s="83">
        <v>0</v>
      </c>
      <c r="K28" s="53">
        <f t="shared" si="2"/>
        <v>0</v>
      </c>
      <c r="L28" s="83">
        <v>426434</v>
      </c>
      <c r="M28" s="83">
        <v>400</v>
      </c>
      <c r="N28" s="53">
        <f t="shared" si="3"/>
        <v>170573600</v>
      </c>
      <c r="O28" s="83">
        <v>64636</v>
      </c>
      <c r="P28" s="83">
        <v>400</v>
      </c>
      <c r="Q28" s="53">
        <f t="shared" si="4"/>
        <v>25854400</v>
      </c>
      <c r="R28" s="83">
        <v>5191</v>
      </c>
      <c r="S28" s="83">
        <v>400</v>
      </c>
      <c r="T28" s="53">
        <f t="shared" si="5"/>
        <v>2076400</v>
      </c>
      <c r="U28" s="83">
        <v>0</v>
      </c>
      <c r="V28" s="83">
        <v>350</v>
      </c>
      <c r="W28" s="53">
        <f t="shared" si="6"/>
        <v>0</v>
      </c>
      <c r="X28" s="83">
        <v>1648569</v>
      </c>
      <c r="Y28" s="83">
        <v>300</v>
      </c>
      <c r="Z28" s="53">
        <f t="shared" si="7"/>
        <v>494570700</v>
      </c>
      <c r="AA28" s="83"/>
      <c r="AB28" s="83">
        <v>0</v>
      </c>
      <c r="AC28" s="53">
        <f t="shared" si="8"/>
        <v>0</v>
      </c>
      <c r="AD28" s="83">
        <v>66083.5</v>
      </c>
      <c r="AE28" s="83">
        <v>900</v>
      </c>
      <c r="AF28" s="53">
        <f t="shared" si="9"/>
        <v>59475150</v>
      </c>
      <c r="AG28" s="83">
        <v>21790</v>
      </c>
      <c r="AH28" s="83">
        <v>200</v>
      </c>
      <c r="AI28" s="53">
        <f t="shared" si="10"/>
        <v>4358000</v>
      </c>
      <c r="AJ28" s="83">
        <v>1625509</v>
      </c>
      <c r="AK28" s="83">
        <v>400</v>
      </c>
      <c r="AL28" s="53">
        <f t="shared" si="11"/>
        <v>650203600</v>
      </c>
      <c r="AM28" s="83">
        <v>18114</v>
      </c>
      <c r="AN28" s="83"/>
      <c r="AO28" s="53">
        <f t="shared" si="15"/>
        <v>0</v>
      </c>
      <c r="AP28" s="83">
        <v>45972</v>
      </c>
      <c r="AQ28" s="83"/>
      <c r="AR28" s="53">
        <f t="shared" si="13"/>
        <v>0</v>
      </c>
      <c r="AS28" s="37"/>
      <c r="AT28" s="83"/>
      <c r="AU28" s="53">
        <f t="shared" si="14"/>
        <v>0</v>
      </c>
    </row>
    <row r="29" spans="1:47" x14ac:dyDescent="0.25">
      <c r="A29" s="73">
        <v>26</v>
      </c>
      <c r="B29" s="77" t="s">
        <v>52</v>
      </c>
      <c r="C29" s="53">
        <v>9810088</v>
      </c>
      <c r="D29" s="53">
        <v>50</v>
      </c>
      <c r="E29" s="53">
        <f t="shared" si="0"/>
        <v>490504400</v>
      </c>
      <c r="F29" s="61">
        <v>447000</v>
      </c>
      <c r="G29" s="53">
        <v>300</v>
      </c>
      <c r="H29" s="53">
        <f t="shared" si="1"/>
        <v>134100000</v>
      </c>
      <c r="I29" s="61">
        <v>0</v>
      </c>
      <c r="J29" s="53">
        <v>0</v>
      </c>
      <c r="K29" s="53">
        <f t="shared" si="2"/>
        <v>0</v>
      </c>
      <c r="L29" s="61">
        <v>267820</v>
      </c>
      <c r="M29" s="53">
        <v>400</v>
      </c>
      <c r="N29" s="53">
        <f t="shared" si="3"/>
        <v>107128000</v>
      </c>
      <c r="O29" s="61">
        <v>36850</v>
      </c>
      <c r="P29" s="53">
        <v>400</v>
      </c>
      <c r="Q29" s="53">
        <f t="shared" si="4"/>
        <v>14740000</v>
      </c>
      <c r="R29" s="61">
        <v>152120</v>
      </c>
      <c r="S29" s="53">
        <v>400</v>
      </c>
      <c r="T29" s="53">
        <f t="shared" si="5"/>
        <v>60848000</v>
      </c>
      <c r="U29" s="61">
        <v>41604</v>
      </c>
      <c r="V29" s="53">
        <v>400</v>
      </c>
      <c r="W29" s="53">
        <f t="shared" si="6"/>
        <v>16641600</v>
      </c>
      <c r="X29" s="61">
        <v>518940</v>
      </c>
      <c r="Y29" s="53">
        <v>350</v>
      </c>
      <c r="Z29" s="53">
        <f t="shared" si="7"/>
        <v>181629000</v>
      </c>
      <c r="AA29" s="61"/>
      <c r="AB29" s="53">
        <v>0</v>
      </c>
      <c r="AC29" s="53">
        <f t="shared" si="8"/>
        <v>0</v>
      </c>
      <c r="AD29" s="63">
        <v>289555</v>
      </c>
      <c r="AE29" s="53">
        <v>800</v>
      </c>
      <c r="AF29" s="53">
        <f t="shared" si="9"/>
        <v>231644000</v>
      </c>
      <c r="AG29" s="63">
        <v>20100</v>
      </c>
      <c r="AH29" s="53">
        <v>250</v>
      </c>
      <c r="AI29" s="53">
        <f t="shared" si="10"/>
        <v>5025000</v>
      </c>
      <c r="AJ29" s="53">
        <v>6823682</v>
      </c>
      <c r="AK29" s="53">
        <v>360</v>
      </c>
      <c r="AL29" s="53">
        <f t="shared" si="11"/>
        <v>2456525520</v>
      </c>
      <c r="AM29" s="90">
        <v>10511</v>
      </c>
      <c r="AN29" s="53"/>
      <c r="AO29" s="53">
        <f t="shared" si="15"/>
        <v>0</v>
      </c>
      <c r="AP29" s="90">
        <v>19972</v>
      </c>
      <c r="AQ29" s="53"/>
      <c r="AR29" s="53">
        <f t="shared" si="13"/>
        <v>0</v>
      </c>
      <c r="AS29" s="37"/>
      <c r="AT29" s="53"/>
      <c r="AU29" s="53">
        <f t="shared" si="14"/>
        <v>0</v>
      </c>
    </row>
    <row r="30" spans="1:47" x14ac:dyDescent="0.25">
      <c r="A30" s="73">
        <v>27</v>
      </c>
      <c r="B30" s="77" t="s">
        <v>53</v>
      </c>
      <c r="C30" s="62">
        <v>47699853.939999998</v>
      </c>
      <c r="D30" s="62">
        <v>35</v>
      </c>
      <c r="E30" s="53">
        <f t="shared" si="0"/>
        <v>1669494887.8999999</v>
      </c>
      <c r="F30" s="62">
        <v>22801112</v>
      </c>
      <c r="G30" s="62">
        <v>360</v>
      </c>
      <c r="H30" s="53">
        <f t="shared" si="1"/>
        <v>8208400320</v>
      </c>
      <c r="I30" s="62">
        <v>0</v>
      </c>
      <c r="J30" s="62">
        <v>0</v>
      </c>
      <c r="K30" s="53">
        <f t="shared" si="2"/>
        <v>0</v>
      </c>
      <c r="L30" s="62">
        <v>541576</v>
      </c>
      <c r="M30" s="62">
        <v>440</v>
      </c>
      <c r="N30" s="53">
        <f t="shared" si="3"/>
        <v>238293440</v>
      </c>
      <c r="O30" s="62">
        <v>839541</v>
      </c>
      <c r="P30" s="62">
        <v>440</v>
      </c>
      <c r="Q30" s="53">
        <f t="shared" si="4"/>
        <v>369398040</v>
      </c>
      <c r="R30" s="62">
        <v>250</v>
      </c>
      <c r="S30" s="62">
        <v>300</v>
      </c>
      <c r="T30" s="53">
        <f t="shared" si="5"/>
        <v>75000</v>
      </c>
      <c r="U30" s="62">
        <v>1000</v>
      </c>
      <c r="V30" s="62">
        <v>300</v>
      </c>
      <c r="W30" s="53">
        <f t="shared" si="6"/>
        <v>300000</v>
      </c>
      <c r="X30" s="62">
        <v>218499</v>
      </c>
      <c r="Y30" s="62">
        <v>500</v>
      </c>
      <c r="Z30" s="53">
        <f t="shared" si="7"/>
        <v>109249500</v>
      </c>
      <c r="AA30" s="62"/>
      <c r="AB30" s="62">
        <v>0</v>
      </c>
      <c r="AC30" s="53">
        <f t="shared" si="8"/>
        <v>0</v>
      </c>
      <c r="AD30" s="62">
        <v>149938</v>
      </c>
      <c r="AE30" s="62">
        <v>1000</v>
      </c>
      <c r="AF30" s="53">
        <f t="shared" si="9"/>
        <v>149938000</v>
      </c>
      <c r="AG30" s="62">
        <v>0</v>
      </c>
      <c r="AH30" s="62">
        <v>200</v>
      </c>
      <c r="AI30" s="53">
        <f t="shared" si="10"/>
        <v>0</v>
      </c>
      <c r="AJ30" s="62">
        <v>1243069</v>
      </c>
      <c r="AK30" s="62">
        <v>320</v>
      </c>
      <c r="AL30" s="53">
        <f t="shared" si="11"/>
        <v>397782080</v>
      </c>
      <c r="AM30" s="62">
        <v>0</v>
      </c>
      <c r="AN30" s="62"/>
      <c r="AO30" s="53">
        <f t="shared" si="15"/>
        <v>0</v>
      </c>
      <c r="AP30" s="62">
        <v>0</v>
      </c>
      <c r="AQ30" s="62"/>
      <c r="AR30" s="53">
        <f t="shared" si="13"/>
        <v>0</v>
      </c>
      <c r="AS30" s="37"/>
      <c r="AT30" s="62"/>
      <c r="AU30" s="53">
        <f t="shared" si="14"/>
        <v>0</v>
      </c>
    </row>
    <row r="31" spans="1:47" ht="16.5" thickBot="1" x14ac:dyDescent="0.3">
      <c r="A31" s="73">
        <v>28</v>
      </c>
      <c r="B31" s="77" t="s">
        <v>54</v>
      </c>
      <c r="C31" s="91">
        <v>78085561</v>
      </c>
      <c r="D31" s="62">
        <v>40</v>
      </c>
      <c r="E31" s="53">
        <f t="shared" si="0"/>
        <v>3123422440</v>
      </c>
      <c r="F31" s="91">
        <v>2401976</v>
      </c>
      <c r="G31" s="37">
        <v>400</v>
      </c>
      <c r="H31" s="53">
        <f t="shared" si="1"/>
        <v>960790400</v>
      </c>
      <c r="I31" s="37"/>
      <c r="J31" s="37"/>
      <c r="K31" s="53">
        <f t="shared" si="2"/>
        <v>0</v>
      </c>
      <c r="L31" s="91">
        <v>835785</v>
      </c>
      <c r="M31" s="37">
        <v>400</v>
      </c>
      <c r="N31" s="53">
        <f t="shared" si="3"/>
        <v>334314000</v>
      </c>
      <c r="O31" s="91">
        <v>2289979</v>
      </c>
      <c r="P31" s="62">
        <v>400</v>
      </c>
      <c r="Q31" s="53">
        <f t="shared" si="4"/>
        <v>915991600</v>
      </c>
      <c r="R31" s="37"/>
      <c r="S31" s="37"/>
      <c r="T31" s="53">
        <f t="shared" si="5"/>
        <v>0</v>
      </c>
      <c r="U31" s="37"/>
      <c r="V31" s="37"/>
      <c r="W31" s="53">
        <f t="shared" si="6"/>
        <v>0</v>
      </c>
      <c r="X31" s="92">
        <v>83200</v>
      </c>
      <c r="Y31" s="37">
        <v>350</v>
      </c>
      <c r="Z31" s="53">
        <f t="shared" si="7"/>
        <v>29120000</v>
      </c>
      <c r="AA31" s="37"/>
      <c r="AB31" s="37"/>
      <c r="AC31" s="53">
        <f t="shared" si="8"/>
        <v>0</v>
      </c>
      <c r="AD31" s="91">
        <v>738396</v>
      </c>
      <c r="AE31" s="37">
        <v>300</v>
      </c>
      <c r="AF31" s="53">
        <f t="shared" si="9"/>
        <v>221518800</v>
      </c>
      <c r="AG31" s="37"/>
      <c r="AH31" s="37"/>
      <c r="AI31" s="53">
        <f t="shared" si="10"/>
        <v>0</v>
      </c>
      <c r="AJ31" s="93">
        <v>157700</v>
      </c>
      <c r="AK31" s="37">
        <v>330</v>
      </c>
      <c r="AL31" s="53">
        <f t="shared" si="11"/>
        <v>52041000</v>
      </c>
      <c r="AM31" s="91">
        <v>1485464</v>
      </c>
      <c r="AN31" s="37"/>
      <c r="AO31" s="53">
        <f t="shared" si="15"/>
        <v>0</v>
      </c>
      <c r="AP31" s="37"/>
      <c r="AQ31" s="37"/>
      <c r="AR31" s="53">
        <f t="shared" si="13"/>
        <v>0</v>
      </c>
      <c r="AS31" s="37"/>
      <c r="AT31" s="37"/>
      <c r="AU31" s="53">
        <f t="shared" si="14"/>
        <v>0</v>
      </c>
    </row>
    <row r="32" spans="1:47" x14ac:dyDescent="0.25">
      <c r="A32" s="73">
        <v>29</v>
      </c>
      <c r="B32" s="77" t="s">
        <v>91</v>
      </c>
      <c r="C32" s="94">
        <v>25564702</v>
      </c>
      <c r="D32" s="94">
        <v>40</v>
      </c>
      <c r="E32" s="53">
        <f t="shared" si="0"/>
        <v>1022588080</v>
      </c>
      <c r="F32" s="89">
        <v>1917985</v>
      </c>
      <c r="G32" s="94">
        <v>300</v>
      </c>
      <c r="H32" s="53">
        <f t="shared" si="1"/>
        <v>575395500</v>
      </c>
      <c r="I32" s="95">
        <v>667</v>
      </c>
      <c r="J32" s="94">
        <v>10</v>
      </c>
      <c r="K32" s="53">
        <f t="shared" si="2"/>
        <v>6670</v>
      </c>
      <c r="L32" s="94">
        <v>1113120</v>
      </c>
      <c r="M32" s="94">
        <v>400</v>
      </c>
      <c r="N32" s="53">
        <f t="shared" si="3"/>
        <v>445248000</v>
      </c>
      <c r="O32" s="94">
        <v>275803</v>
      </c>
      <c r="P32" s="94">
        <v>400</v>
      </c>
      <c r="Q32" s="53">
        <f t="shared" si="4"/>
        <v>110321200</v>
      </c>
      <c r="R32" s="95">
        <v>4550</v>
      </c>
      <c r="S32" s="94">
        <v>350</v>
      </c>
      <c r="T32" s="53">
        <f t="shared" si="5"/>
        <v>1592500</v>
      </c>
      <c r="U32" s="95">
        <v>3528</v>
      </c>
      <c r="V32" s="94">
        <v>300</v>
      </c>
      <c r="W32" s="53">
        <f t="shared" si="6"/>
        <v>1058400</v>
      </c>
      <c r="X32" s="95">
        <v>501733</v>
      </c>
      <c r="Y32" s="94">
        <v>400</v>
      </c>
      <c r="Z32" s="53">
        <f t="shared" si="7"/>
        <v>200693200</v>
      </c>
      <c r="AA32" s="62">
        <v>64440</v>
      </c>
      <c r="AB32" s="94">
        <v>300</v>
      </c>
      <c r="AC32" s="53">
        <f t="shared" si="8"/>
        <v>19332000</v>
      </c>
      <c r="AD32" s="94">
        <v>588833</v>
      </c>
      <c r="AE32" s="94">
        <v>500</v>
      </c>
      <c r="AF32" s="53">
        <f t="shared" si="9"/>
        <v>294416500</v>
      </c>
      <c r="AG32" s="95">
        <v>723</v>
      </c>
      <c r="AH32" s="94">
        <v>200</v>
      </c>
      <c r="AI32" s="53">
        <f t="shared" si="10"/>
        <v>144600</v>
      </c>
      <c r="AJ32" s="94">
        <v>326861</v>
      </c>
      <c r="AK32" s="94">
        <v>360</v>
      </c>
      <c r="AL32" s="53">
        <f t="shared" si="11"/>
        <v>117669960</v>
      </c>
      <c r="AM32" s="84">
        <v>15093</v>
      </c>
      <c r="AN32" s="94">
        <v>180</v>
      </c>
      <c r="AO32" s="53">
        <f t="shared" si="15"/>
        <v>2716740</v>
      </c>
      <c r="AP32" s="84">
        <v>63664</v>
      </c>
      <c r="AQ32" s="94">
        <v>180</v>
      </c>
      <c r="AR32" s="53">
        <f t="shared" si="13"/>
        <v>11459520</v>
      </c>
      <c r="AS32" s="37"/>
      <c r="AT32" s="94"/>
      <c r="AU32" s="53">
        <f t="shared" si="14"/>
        <v>0</v>
      </c>
    </row>
    <row r="33" spans="1:47" x14ac:dyDescent="0.25">
      <c r="A33" s="73">
        <v>30</v>
      </c>
      <c r="B33" s="77" t="s">
        <v>56</v>
      </c>
      <c r="C33" s="62">
        <v>236322720</v>
      </c>
      <c r="D33" s="62">
        <v>50</v>
      </c>
      <c r="E33" s="53">
        <f t="shared" si="0"/>
        <v>11816136000</v>
      </c>
      <c r="F33" s="62">
        <v>30800</v>
      </c>
      <c r="G33" s="62">
        <v>360</v>
      </c>
      <c r="H33" s="53">
        <f t="shared" si="1"/>
        <v>11088000</v>
      </c>
      <c r="I33" s="62">
        <v>0</v>
      </c>
      <c r="J33" s="62">
        <v>0</v>
      </c>
      <c r="K33" s="53">
        <f t="shared" si="2"/>
        <v>0</v>
      </c>
      <c r="L33" s="62">
        <v>13004</v>
      </c>
      <c r="M33" s="62">
        <v>400</v>
      </c>
      <c r="N33" s="53">
        <f t="shared" si="3"/>
        <v>5201600</v>
      </c>
      <c r="O33" s="62">
        <v>9369</v>
      </c>
      <c r="P33" s="62">
        <v>400</v>
      </c>
      <c r="Q33" s="53">
        <f t="shared" si="4"/>
        <v>3747600</v>
      </c>
      <c r="R33" s="62">
        <v>10900</v>
      </c>
      <c r="S33" s="62">
        <v>360</v>
      </c>
      <c r="T33" s="53">
        <f t="shared" si="5"/>
        <v>3924000</v>
      </c>
      <c r="U33" s="62">
        <v>1126</v>
      </c>
      <c r="V33" s="62">
        <v>300</v>
      </c>
      <c r="W33" s="53">
        <f t="shared" si="6"/>
        <v>337800</v>
      </c>
      <c r="X33" s="62">
        <v>145000</v>
      </c>
      <c r="Y33" s="62">
        <v>500</v>
      </c>
      <c r="Z33" s="53">
        <f t="shared" si="7"/>
        <v>72500000</v>
      </c>
      <c r="AA33" s="62"/>
      <c r="AB33" s="62">
        <v>0</v>
      </c>
      <c r="AC33" s="53">
        <f t="shared" si="8"/>
        <v>0</v>
      </c>
      <c r="AD33" s="62">
        <v>1600</v>
      </c>
      <c r="AE33" s="62">
        <v>600</v>
      </c>
      <c r="AF33" s="53">
        <f t="shared" si="9"/>
        <v>960000</v>
      </c>
      <c r="AG33" s="62">
        <v>0</v>
      </c>
      <c r="AH33" s="62">
        <v>0</v>
      </c>
      <c r="AI33" s="53">
        <f t="shared" si="10"/>
        <v>0</v>
      </c>
      <c r="AJ33" s="62">
        <v>244000</v>
      </c>
      <c r="AK33" s="62">
        <v>300</v>
      </c>
      <c r="AL33" s="53">
        <f t="shared" si="11"/>
        <v>73200000</v>
      </c>
      <c r="AM33" s="53"/>
      <c r="AN33" s="62"/>
      <c r="AO33" s="53">
        <f t="shared" si="15"/>
        <v>0</v>
      </c>
      <c r="AP33" s="53"/>
      <c r="AQ33" s="62"/>
      <c r="AR33" s="53">
        <f t="shared" si="13"/>
        <v>0</v>
      </c>
      <c r="AS33" s="37"/>
      <c r="AT33" s="62"/>
      <c r="AU33" s="53">
        <f t="shared" si="14"/>
        <v>0</v>
      </c>
    </row>
    <row r="34" spans="1:47" x14ac:dyDescent="0.25">
      <c r="A34" s="73">
        <v>31</v>
      </c>
      <c r="B34" s="77" t="s">
        <v>57</v>
      </c>
      <c r="C34" s="62">
        <v>419952.73500000004</v>
      </c>
      <c r="D34" s="62">
        <v>32</v>
      </c>
      <c r="E34" s="53">
        <f t="shared" si="0"/>
        <v>13438487.520000001</v>
      </c>
      <c r="F34" s="62">
        <v>236675</v>
      </c>
      <c r="G34" s="62">
        <v>380</v>
      </c>
      <c r="H34" s="53">
        <f t="shared" si="1"/>
        <v>89936500</v>
      </c>
      <c r="I34" s="62">
        <v>0</v>
      </c>
      <c r="J34" s="62">
        <v>0</v>
      </c>
      <c r="K34" s="53">
        <f t="shared" si="2"/>
        <v>0</v>
      </c>
      <c r="L34" s="62">
        <v>19597</v>
      </c>
      <c r="M34" s="62">
        <v>400</v>
      </c>
      <c r="N34" s="53">
        <f t="shared" si="3"/>
        <v>7838800</v>
      </c>
      <c r="O34" s="62">
        <v>71595</v>
      </c>
      <c r="P34" s="62">
        <v>400</v>
      </c>
      <c r="Q34" s="53">
        <f t="shared" si="4"/>
        <v>28638000</v>
      </c>
      <c r="R34" s="62">
        <v>18077</v>
      </c>
      <c r="S34" s="62">
        <v>380</v>
      </c>
      <c r="T34" s="53">
        <f t="shared" si="5"/>
        <v>6869260</v>
      </c>
      <c r="U34" s="62">
        <v>1100</v>
      </c>
      <c r="V34" s="62">
        <v>300</v>
      </c>
      <c r="W34" s="53">
        <f t="shared" si="6"/>
        <v>330000</v>
      </c>
      <c r="X34" s="62">
        <v>70585</v>
      </c>
      <c r="Y34" s="62">
        <v>320</v>
      </c>
      <c r="Z34" s="53">
        <f t="shared" si="7"/>
        <v>22587200</v>
      </c>
      <c r="AA34" s="62"/>
      <c r="AB34" s="62">
        <v>0</v>
      </c>
      <c r="AC34" s="53">
        <f t="shared" si="8"/>
        <v>0</v>
      </c>
      <c r="AD34" s="62">
        <v>42764</v>
      </c>
      <c r="AE34" s="62">
        <v>600</v>
      </c>
      <c r="AF34" s="53">
        <f t="shared" si="9"/>
        <v>25658400</v>
      </c>
      <c r="AG34" s="62">
        <v>250</v>
      </c>
      <c r="AH34" s="62">
        <v>200</v>
      </c>
      <c r="AI34" s="53">
        <f t="shared" si="10"/>
        <v>50000</v>
      </c>
      <c r="AJ34" s="62">
        <v>334732</v>
      </c>
      <c r="AK34" s="62">
        <v>300</v>
      </c>
      <c r="AL34" s="53">
        <f t="shared" si="11"/>
        <v>100419600</v>
      </c>
      <c r="AM34" s="62">
        <v>7074</v>
      </c>
      <c r="AN34" s="62"/>
      <c r="AO34" s="53">
        <f t="shared" si="15"/>
        <v>0</v>
      </c>
      <c r="AP34" s="62">
        <v>14097</v>
      </c>
      <c r="AQ34" s="62"/>
      <c r="AR34" s="53">
        <f t="shared" si="13"/>
        <v>0</v>
      </c>
      <c r="AS34" s="37"/>
      <c r="AT34" s="62"/>
      <c r="AU34" s="53">
        <f t="shared" si="14"/>
        <v>0</v>
      </c>
    </row>
    <row r="35" spans="1:47" x14ac:dyDescent="0.25">
      <c r="A35" s="73">
        <v>32</v>
      </c>
      <c r="B35" s="77" t="s">
        <v>58</v>
      </c>
      <c r="C35" s="62">
        <v>62903340</v>
      </c>
      <c r="D35" s="62">
        <v>40</v>
      </c>
      <c r="E35" s="53">
        <f t="shared" si="0"/>
        <v>2516133600</v>
      </c>
      <c r="F35" s="62">
        <v>277451</v>
      </c>
      <c r="G35" s="62">
        <v>400</v>
      </c>
      <c r="H35" s="53">
        <f t="shared" si="1"/>
        <v>110980400</v>
      </c>
      <c r="I35" s="62">
        <v>0</v>
      </c>
      <c r="J35" s="62">
        <v>150</v>
      </c>
      <c r="K35" s="53">
        <f t="shared" si="2"/>
        <v>0</v>
      </c>
      <c r="L35" s="62">
        <v>78330.7</v>
      </c>
      <c r="M35" s="62">
        <v>500</v>
      </c>
      <c r="N35" s="53">
        <f t="shared" si="3"/>
        <v>39165350</v>
      </c>
      <c r="O35" s="62">
        <v>8843.06</v>
      </c>
      <c r="P35" s="62">
        <v>500</v>
      </c>
      <c r="Q35" s="53">
        <f t="shared" si="4"/>
        <v>4421530</v>
      </c>
      <c r="R35" s="62">
        <v>261039.54</v>
      </c>
      <c r="S35" s="62">
        <v>400</v>
      </c>
      <c r="T35" s="53">
        <f t="shared" si="5"/>
        <v>104415816</v>
      </c>
      <c r="U35" s="62">
        <v>6306.67</v>
      </c>
      <c r="V35" s="62">
        <v>300</v>
      </c>
      <c r="W35" s="53">
        <f t="shared" si="6"/>
        <v>1892001</v>
      </c>
      <c r="X35" s="62">
        <v>26919</v>
      </c>
      <c r="Y35" s="62">
        <v>600</v>
      </c>
      <c r="Z35" s="53">
        <f t="shared" si="7"/>
        <v>16151400</v>
      </c>
      <c r="AA35" s="62">
        <v>250</v>
      </c>
      <c r="AB35" s="62">
        <v>400</v>
      </c>
      <c r="AC35" s="53">
        <f t="shared" si="8"/>
        <v>100000</v>
      </c>
      <c r="AD35" s="62">
        <v>53119</v>
      </c>
      <c r="AE35" s="62">
        <v>500</v>
      </c>
      <c r="AF35" s="53">
        <f t="shared" si="9"/>
        <v>26559500</v>
      </c>
      <c r="AG35" s="62">
        <v>10834</v>
      </c>
      <c r="AH35" s="62">
        <v>100</v>
      </c>
      <c r="AI35" s="53">
        <f t="shared" si="10"/>
        <v>1083400</v>
      </c>
      <c r="AJ35" s="37"/>
      <c r="AK35" s="62">
        <v>500</v>
      </c>
      <c r="AL35" s="53">
        <f t="shared" si="11"/>
        <v>0</v>
      </c>
      <c r="AM35" s="37"/>
      <c r="AN35" s="62"/>
      <c r="AO35" s="53">
        <f t="shared" si="15"/>
        <v>0</v>
      </c>
      <c r="AP35" s="37"/>
      <c r="AQ35" s="62"/>
      <c r="AR35" s="53">
        <f t="shared" si="13"/>
        <v>0</v>
      </c>
      <c r="AS35" s="37"/>
      <c r="AT35" s="62"/>
      <c r="AU35" s="53">
        <f t="shared" si="14"/>
        <v>0</v>
      </c>
    </row>
    <row r="36" spans="1:47" x14ac:dyDescent="0.25">
      <c r="A36" s="73">
        <v>33</v>
      </c>
      <c r="B36" s="77" t="s">
        <v>59</v>
      </c>
      <c r="C36" s="62">
        <v>16050000</v>
      </c>
      <c r="D36" s="62">
        <v>30</v>
      </c>
      <c r="E36" s="53">
        <f t="shared" si="0"/>
        <v>481500000</v>
      </c>
      <c r="F36" s="62">
        <v>19800</v>
      </c>
      <c r="G36" s="62">
        <v>320</v>
      </c>
      <c r="H36" s="53">
        <f t="shared" si="1"/>
        <v>6336000</v>
      </c>
      <c r="I36" s="62">
        <v>0</v>
      </c>
      <c r="J36" s="62">
        <v>0</v>
      </c>
      <c r="K36" s="53">
        <f t="shared" si="2"/>
        <v>0</v>
      </c>
      <c r="L36" s="62">
        <v>40850</v>
      </c>
      <c r="M36" s="62">
        <v>380</v>
      </c>
      <c r="N36" s="53">
        <f t="shared" si="3"/>
        <v>15523000</v>
      </c>
      <c r="O36" s="62">
        <v>5000</v>
      </c>
      <c r="P36" s="62">
        <v>350</v>
      </c>
      <c r="Q36" s="53">
        <f t="shared" si="4"/>
        <v>1750000</v>
      </c>
      <c r="R36" s="62">
        <v>202500</v>
      </c>
      <c r="S36" s="62">
        <v>300</v>
      </c>
      <c r="T36" s="53">
        <f t="shared" si="5"/>
        <v>60750000</v>
      </c>
      <c r="U36" s="62">
        <v>6300</v>
      </c>
      <c r="V36" s="62">
        <v>380</v>
      </c>
      <c r="W36" s="53">
        <f t="shared" si="6"/>
        <v>2394000</v>
      </c>
      <c r="X36" s="62">
        <v>974509.8</v>
      </c>
      <c r="Y36" s="62">
        <v>400</v>
      </c>
      <c r="Z36" s="53">
        <f t="shared" si="7"/>
        <v>389803920</v>
      </c>
      <c r="AA36" s="62"/>
      <c r="AB36" s="62">
        <v>0</v>
      </c>
      <c r="AC36" s="53">
        <f t="shared" si="8"/>
        <v>0</v>
      </c>
      <c r="AD36" s="62">
        <v>15800</v>
      </c>
      <c r="AE36" s="62">
        <v>600</v>
      </c>
      <c r="AF36" s="53">
        <f t="shared" si="9"/>
        <v>9480000</v>
      </c>
      <c r="AG36" s="62">
        <v>900</v>
      </c>
      <c r="AH36" s="62">
        <v>200</v>
      </c>
      <c r="AI36" s="53">
        <f t="shared" si="10"/>
        <v>180000</v>
      </c>
      <c r="AJ36" s="37"/>
      <c r="AK36" s="62">
        <v>300</v>
      </c>
      <c r="AL36" s="53">
        <f t="shared" si="11"/>
        <v>0</v>
      </c>
      <c r="AM36" s="37"/>
      <c r="AN36" s="62"/>
      <c r="AO36" s="53">
        <f t="shared" si="15"/>
        <v>0</v>
      </c>
      <c r="AP36" s="37"/>
      <c r="AQ36" s="62"/>
      <c r="AR36" s="53">
        <f t="shared" si="13"/>
        <v>0</v>
      </c>
      <c r="AS36" s="37"/>
      <c r="AT36" s="62"/>
      <c r="AU36" s="53">
        <f t="shared" si="14"/>
        <v>0</v>
      </c>
    </row>
    <row r="37" spans="1:47" x14ac:dyDescent="0.25">
      <c r="A37" s="73">
        <v>34</v>
      </c>
      <c r="B37" s="77" t="s">
        <v>60</v>
      </c>
      <c r="C37" s="54">
        <v>181548967.99000001</v>
      </c>
      <c r="D37" s="54">
        <v>57</v>
      </c>
      <c r="E37" s="53">
        <f t="shared" si="0"/>
        <v>10348291175.43</v>
      </c>
      <c r="F37" s="54"/>
      <c r="G37" s="54">
        <v>400</v>
      </c>
      <c r="H37" s="53">
        <f t="shared" si="1"/>
        <v>0</v>
      </c>
      <c r="I37" s="54"/>
      <c r="J37" s="54">
        <v>40</v>
      </c>
      <c r="K37" s="53">
        <f t="shared" si="2"/>
        <v>0</v>
      </c>
      <c r="L37" s="54">
        <v>1111187</v>
      </c>
      <c r="M37" s="54">
        <v>500</v>
      </c>
      <c r="N37" s="53">
        <f t="shared" si="3"/>
        <v>555593500</v>
      </c>
      <c r="O37" s="54">
        <v>1875723</v>
      </c>
      <c r="P37" s="54">
        <v>500</v>
      </c>
      <c r="Q37" s="53">
        <f t="shared" si="4"/>
        <v>937861500</v>
      </c>
      <c r="R37" s="54">
        <v>572157</v>
      </c>
      <c r="S37" s="54">
        <v>500</v>
      </c>
      <c r="T37" s="53">
        <f t="shared" si="5"/>
        <v>286078500</v>
      </c>
      <c r="U37" s="54">
        <v>53244</v>
      </c>
      <c r="V37" s="54">
        <v>400</v>
      </c>
      <c r="W37" s="53">
        <f t="shared" si="6"/>
        <v>21297600</v>
      </c>
      <c r="X37" s="54">
        <v>1281912.8</v>
      </c>
      <c r="Y37" s="54">
        <v>510</v>
      </c>
      <c r="Z37" s="53">
        <f t="shared" si="7"/>
        <v>653775528</v>
      </c>
      <c r="AA37" s="54"/>
      <c r="AB37" s="54">
        <v>0</v>
      </c>
      <c r="AC37" s="53">
        <f t="shared" si="8"/>
        <v>0</v>
      </c>
      <c r="AD37" s="54">
        <v>219082.5</v>
      </c>
      <c r="AE37" s="54">
        <v>600</v>
      </c>
      <c r="AF37" s="53">
        <f t="shared" si="9"/>
        <v>131449500</v>
      </c>
      <c r="AG37" s="54">
        <v>14063</v>
      </c>
      <c r="AH37" s="54">
        <v>120</v>
      </c>
      <c r="AI37" s="53">
        <f t="shared" si="10"/>
        <v>1687560</v>
      </c>
      <c r="AJ37" s="54">
        <v>1212523.96</v>
      </c>
      <c r="AK37" s="54">
        <v>300</v>
      </c>
      <c r="AL37" s="53">
        <f t="shared" si="11"/>
        <v>363757188</v>
      </c>
      <c r="AM37" s="54"/>
      <c r="AN37" s="54"/>
      <c r="AO37" s="53">
        <f t="shared" si="15"/>
        <v>0</v>
      </c>
      <c r="AP37" s="54"/>
      <c r="AQ37" s="54"/>
      <c r="AR37" s="53">
        <f t="shared" si="13"/>
        <v>0</v>
      </c>
      <c r="AS37" s="37"/>
      <c r="AT37" s="54"/>
      <c r="AU37" s="53">
        <f t="shared" si="14"/>
        <v>0</v>
      </c>
    </row>
    <row r="38" spans="1:47" x14ac:dyDescent="0.25">
      <c r="A38" s="73">
        <v>35</v>
      </c>
      <c r="B38" s="77" t="s">
        <v>61</v>
      </c>
      <c r="C38" s="53">
        <v>122606459.495</v>
      </c>
      <c r="D38" s="53">
        <v>48</v>
      </c>
      <c r="E38" s="53">
        <f t="shared" si="0"/>
        <v>5885110055.7600002</v>
      </c>
      <c r="F38" s="53">
        <v>811532</v>
      </c>
      <c r="G38" s="53">
        <v>360</v>
      </c>
      <c r="H38" s="53">
        <f t="shared" si="1"/>
        <v>292151520</v>
      </c>
      <c r="I38" s="53">
        <v>0</v>
      </c>
      <c r="J38" s="53">
        <v>0</v>
      </c>
      <c r="K38" s="53">
        <f t="shared" si="2"/>
        <v>0</v>
      </c>
      <c r="L38" s="53">
        <v>603654</v>
      </c>
      <c r="M38" s="53">
        <v>420</v>
      </c>
      <c r="N38" s="53">
        <f t="shared" si="3"/>
        <v>253534680</v>
      </c>
      <c r="O38" s="53">
        <v>975558.5</v>
      </c>
      <c r="P38" s="53">
        <v>380</v>
      </c>
      <c r="Q38" s="53">
        <f t="shared" si="4"/>
        <v>370712230</v>
      </c>
      <c r="R38" s="53">
        <v>311629.5</v>
      </c>
      <c r="S38" s="53">
        <v>380</v>
      </c>
      <c r="T38" s="53">
        <f t="shared" si="5"/>
        <v>118419210</v>
      </c>
      <c r="U38" s="53">
        <v>29413</v>
      </c>
      <c r="V38" s="53">
        <v>400</v>
      </c>
      <c r="W38" s="53">
        <f t="shared" si="6"/>
        <v>11765200</v>
      </c>
      <c r="X38" s="53">
        <v>927725.85499999998</v>
      </c>
      <c r="Y38" s="53">
        <v>600</v>
      </c>
      <c r="Z38" s="53">
        <f t="shared" si="7"/>
        <v>556635513</v>
      </c>
      <c r="AA38" s="53"/>
      <c r="AB38" s="53">
        <v>0</v>
      </c>
      <c r="AC38" s="53">
        <f t="shared" si="8"/>
        <v>0</v>
      </c>
      <c r="AD38" s="53">
        <v>147892.25</v>
      </c>
      <c r="AE38" s="53">
        <v>500</v>
      </c>
      <c r="AF38" s="53">
        <f t="shared" si="9"/>
        <v>73946125</v>
      </c>
      <c r="AG38" s="53">
        <v>9142.5</v>
      </c>
      <c r="AH38" s="53">
        <v>200</v>
      </c>
      <c r="AI38" s="53">
        <f t="shared" si="10"/>
        <v>1828500</v>
      </c>
      <c r="AJ38" s="53">
        <v>1287287.98</v>
      </c>
      <c r="AK38" s="53">
        <v>360</v>
      </c>
      <c r="AL38" s="53">
        <f t="shared" si="11"/>
        <v>463423672.80000001</v>
      </c>
      <c r="AM38" s="53">
        <v>0</v>
      </c>
      <c r="AN38" s="53"/>
      <c r="AO38" s="53">
        <f t="shared" si="15"/>
        <v>0</v>
      </c>
      <c r="AP38" s="53">
        <v>0</v>
      </c>
      <c r="AQ38" s="53"/>
      <c r="AR38" s="53">
        <f t="shared" si="13"/>
        <v>0</v>
      </c>
      <c r="AS38" s="37"/>
      <c r="AT38" s="53"/>
      <c r="AU38" s="53">
        <f t="shared" si="14"/>
        <v>0</v>
      </c>
    </row>
    <row r="39" spans="1:47" x14ac:dyDescent="0.25">
      <c r="A39" s="73">
        <v>36</v>
      </c>
      <c r="B39" s="77" t="s">
        <v>62</v>
      </c>
      <c r="C39" s="62">
        <v>3837462.3000000003</v>
      </c>
      <c r="D39" s="62">
        <v>80</v>
      </c>
      <c r="E39" s="53">
        <f t="shared" si="0"/>
        <v>306996984</v>
      </c>
      <c r="F39" s="62">
        <v>408600</v>
      </c>
      <c r="G39" s="62">
        <v>320</v>
      </c>
      <c r="H39" s="53">
        <f t="shared" si="1"/>
        <v>130752000</v>
      </c>
      <c r="I39" s="62">
        <v>0</v>
      </c>
      <c r="J39" s="62"/>
      <c r="K39" s="53">
        <f t="shared" si="2"/>
        <v>0</v>
      </c>
      <c r="L39" s="62">
        <v>315150</v>
      </c>
      <c r="M39" s="62">
        <v>400</v>
      </c>
      <c r="N39" s="53">
        <f t="shared" si="3"/>
        <v>126060000</v>
      </c>
      <c r="O39" s="62">
        <v>6000</v>
      </c>
      <c r="P39" s="62">
        <v>400</v>
      </c>
      <c r="Q39" s="53">
        <f t="shared" si="4"/>
        <v>2400000</v>
      </c>
      <c r="R39" s="62">
        <v>0</v>
      </c>
      <c r="S39" s="62"/>
      <c r="T39" s="53">
        <f t="shared" si="5"/>
        <v>0</v>
      </c>
      <c r="U39" s="62">
        <v>12</v>
      </c>
      <c r="V39" s="62">
        <v>450</v>
      </c>
      <c r="W39" s="53">
        <f t="shared" si="6"/>
        <v>5400</v>
      </c>
      <c r="X39" s="62">
        <v>85662</v>
      </c>
      <c r="Y39" s="62">
        <v>450</v>
      </c>
      <c r="Z39" s="53">
        <f t="shared" si="7"/>
        <v>38547900</v>
      </c>
      <c r="AA39" s="62"/>
      <c r="AB39" s="62"/>
      <c r="AC39" s="53">
        <f t="shared" si="8"/>
        <v>0</v>
      </c>
      <c r="AD39" s="62">
        <v>20139</v>
      </c>
      <c r="AE39" s="62">
        <v>700</v>
      </c>
      <c r="AF39" s="53">
        <f t="shared" si="9"/>
        <v>14097300</v>
      </c>
      <c r="AG39" s="62">
        <v>119</v>
      </c>
      <c r="AH39" s="62">
        <v>200</v>
      </c>
      <c r="AI39" s="53">
        <f t="shared" si="10"/>
        <v>23800</v>
      </c>
      <c r="AJ39" s="62">
        <v>65124</v>
      </c>
      <c r="AK39" s="62">
        <v>400</v>
      </c>
      <c r="AL39" s="53">
        <f t="shared" si="11"/>
        <v>26049600</v>
      </c>
      <c r="AM39" s="62">
        <v>3851.4</v>
      </c>
      <c r="AN39" s="62"/>
      <c r="AO39" s="53">
        <f t="shared" si="15"/>
        <v>0</v>
      </c>
      <c r="AP39" s="62">
        <v>0</v>
      </c>
      <c r="AQ39" s="62"/>
      <c r="AR39" s="53">
        <f t="shared" si="13"/>
        <v>0</v>
      </c>
      <c r="AS39" s="62">
        <v>0</v>
      </c>
      <c r="AT39" s="62"/>
      <c r="AU39" s="53">
        <f t="shared" si="14"/>
        <v>0</v>
      </c>
    </row>
    <row r="40" spans="1:47" x14ac:dyDescent="0.25">
      <c r="A40" s="73">
        <v>37</v>
      </c>
      <c r="B40" s="77" t="s">
        <v>63</v>
      </c>
      <c r="C40" s="53">
        <v>4444450</v>
      </c>
      <c r="D40" s="53">
        <v>70</v>
      </c>
      <c r="E40" s="53">
        <f t="shared" si="0"/>
        <v>311111500</v>
      </c>
      <c r="F40" s="62">
        <v>136500</v>
      </c>
      <c r="G40" s="53">
        <v>400</v>
      </c>
      <c r="H40" s="53">
        <f t="shared" si="1"/>
        <v>54600000</v>
      </c>
      <c r="I40" s="62"/>
      <c r="J40" s="53"/>
      <c r="K40" s="53">
        <f t="shared" si="2"/>
        <v>0</v>
      </c>
      <c r="L40" s="62">
        <v>1380000</v>
      </c>
      <c r="M40" s="53">
        <v>480</v>
      </c>
      <c r="N40" s="53">
        <f t="shared" si="3"/>
        <v>662400000</v>
      </c>
      <c r="O40" s="62">
        <v>1380000</v>
      </c>
      <c r="P40" s="53">
        <v>480</v>
      </c>
      <c r="Q40" s="53">
        <f t="shared" si="4"/>
        <v>662400000</v>
      </c>
      <c r="R40" s="62"/>
      <c r="S40" s="53"/>
      <c r="T40" s="53">
        <f t="shared" si="5"/>
        <v>0</v>
      </c>
      <c r="U40" s="62"/>
      <c r="V40" s="53"/>
      <c r="W40" s="53">
        <f t="shared" si="6"/>
        <v>0</v>
      </c>
      <c r="X40" s="62"/>
      <c r="Y40" s="53"/>
      <c r="Z40" s="53">
        <f t="shared" si="7"/>
        <v>0</v>
      </c>
      <c r="AA40" s="62">
        <v>1512500</v>
      </c>
      <c r="AB40" s="53">
        <v>400</v>
      </c>
      <c r="AC40" s="53">
        <f t="shared" si="8"/>
        <v>605000000</v>
      </c>
      <c r="AD40" s="62"/>
      <c r="AE40" s="53"/>
      <c r="AF40" s="53">
        <f t="shared" si="9"/>
        <v>0</v>
      </c>
      <c r="AG40" s="62"/>
      <c r="AH40" s="53"/>
      <c r="AI40" s="53">
        <f t="shared" si="10"/>
        <v>0</v>
      </c>
      <c r="AJ40" s="62"/>
      <c r="AK40" s="53"/>
      <c r="AL40" s="53">
        <f t="shared" si="11"/>
        <v>0</v>
      </c>
      <c r="AM40" s="53">
        <v>190300</v>
      </c>
      <c r="AN40" s="53">
        <v>100</v>
      </c>
      <c r="AO40" s="53">
        <f t="shared" si="15"/>
        <v>19030000</v>
      </c>
      <c r="AP40" s="53">
        <v>270000</v>
      </c>
      <c r="AQ40" s="53">
        <v>80</v>
      </c>
      <c r="AR40" s="53">
        <f t="shared" si="13"/>
        <v>21600000</v>
      </c>
      <c r="AS40" s="53"/>
      <c r="AT40" s="53"/>
      <c r="AU40" s="53">
        <f t="shared" si="14"/>
        <v>0</v>
      </c>
    </row>
    <row r="41" spans="1:47" x14ac:dyDescent="0.25">
      <c r="A41" s="67">
        <v>38</v>
      </c>
      <c r="B41" s="69" t="s">
        <v>64</v>
      </c>
      <c r="C41" s="53">
        <v>58442310</v>
      </c>
      <c r="D41" s="53"/>
      <c r="E41" s="53">
        <f t="shared" si="0"/>
        <v>0</v>
      </c>
      <c r="F41" s="53"/>
      <c r="G41" s="53"/>
      <c r="H41" s="53">
        <f t="shared" si="1"/>
        <v>0</v>
      </c>
      <c r="I41" s="53"/>
      <c r="J41" s="53"/>
      <c r="K41" s="53">
        <f t="shared" si="2"/>
        <v>0</v>
      </c>
      <c r="L41" s="53"/>
      <c r="M41" s="53"/>
      <c r="N41" s="53">
        <f t="shared" si="3"/>
        <v>0</v>
      </c>
      <c r="O41" s="53"/>
      <c r="P41" s="53"/>
      <c r="Q41" s="53">
        <f t="shared" si="4"/>
        <v>0</v>
      </c>
      <c r="R41" s="53"/>
      <c r="S41" s="53"/>
      <c r="T41" s="53">
        <f t="shared" si="5"/>
        <v>0</v>
      </c>
      <c r="U41" s="53"/>
      <c r="V41" s="53"/>
      <c r="W41" s="53">
        <f t="shared" si="6"/>
        <v>0</v>
      </c>
      <c r="X41" s="53"/>
      <c r="Y41" s="53"/>
      <c r="Z41" s="53">
        <f t="shared" si="7"/>
        <v>0</v>
      </c>
      <c r="AA41" s="53"/>
      <c r="AB41" s="53"/>
      <c r="AC41" s="53">
        <f t="shared" si="8"/>
        <v>0</v>
      </c>
      <c r="AD41" s="53"/>
      <c r="AE41" s="53"/>
      <c r="AF41" s="53">
        <f t="shared" si="9"/>
        <v>0</v>
      </c>
      <c r="AG41" s="53"/>
      <c r="AH41" s="53"/>
      <c r="AI41" s="53">
        <f t="shared" si="10"/>
        <v>0</v>
      </c>
      <c r="AJ41" s="53"/>
      <c r="AK41" s="53"/>
      <c r="AL41" s="53">
        <f t="shared" si="11"/>
        <v>0</v>
      </c>
      <c r="AM41" s="53"/>
      <c r="AN41" s="53"/>
      <c r="AO41" s="53">
        <f t="shared" si="15"/>
        <v>0</v>
      </c>
      <c r="AP41" s="53"/>
      <c r="AQ41" s="53"/>
      <c r="AR41" s="53">
        <f t="shared" si="13"/>
        <v>0</v>
      </c>
      <c r="AS41" s="53"/>
      <c r="AT41" s="53"/>
      <c r="AU41" s="53">
        <f t="shared" si="14"/>
        <v>0</v>
      </c>
    </row>
    <row r="42" spans="1:47" x14ac:dyDescent="0.25">
      <c r="A42" s="73">
        <v>39</v>
      </c>
      <c r="B42" s="96" t="s">
        <v>65</v>
      </c>
      <c r="C42" s="53">
        <v>39810847</v>
      </c>
      <c r="D42" s="53">
        <v>55</v>
      </c>
      <c r="E42" s="53">
        <f t="shared" si="0"/>
        <v>2189596585</v>
      </c>
      <c r="F42" s="53">
        <v>3938300</v>
      </c>
      <c r="G42" s="53">
        <v>330</v>
      </c>
      <c r="H42" s="53">
        <f t="shared" si="1"/>
        <v>1299639000</v>
      </c>
      <c r="I42" s="53">
        <v>0</v>
      </c>
      <c r="J42" s="53"/>
      <c r="K42" s="53">
        <f t="shared" si="2"/>
        <v>0</v>
      </c>
      <c r="L42" s="53">
        <v>503130</v>
      </c>
      <c r="M42" s="53">
        <v>450</v>
      </c>
      <c r="N42" s="53">
        <f t="shared" si="3"/>
        <v>226408500</v>
      </c>
      <c r="O42" s="53">
        <v>1366580</v>
      </c>
      <c r="P42" s="53">
        <v>450</v>
      </c>
      <c r="Q42" s="53">
        <f t="shared" si="4"/>
        <v>614961000</v>
      </c>
      <c r="R42" s="53">
        <v>400</v>
      </c>
      <c r="S42" s="53"/>
      <c r="T42" s="53">
        <f t="shared" si="5"/>
        <v>0</v>
      </c>
      <c r="U42" s="53">
        <v>0</v>
      </c>
      <c r="V42" s="53">
        <v>350</v>
      </c>
      <c r="W42" s="53">
        <f t="shared" si="6"/>
        <v>0</v>
      </c>
      <c r="X42" s="53">
        <v>4829780</v>
      </c>
      <c r="Y42" s="53">
        <v>450</v>
      </c>
      <c r="Z42" s="53">
        <f t="shared" si="7"/>
        <v>2173401000</v>
      </c>
      <c r="AA42" s="53"/>
      <c r="AB42" s="53"/>
      <c r="AC42" s="53">
        <f t="shared" si="8"/>
        <v>0</v>
      </c>
      <c r="AD42" s="53">
        <v>87128</v>
      </c>
      <c r="AE42" s="53">
        <v>400</v>
      </c>
      <c r="AF42" s="53">
        <f t="shared" si="9"/>
        <v>34851200</v>
      </c>
      <c r="AG42" s="53">
        <v>12628</v>
      </c>
      <c r="AH42" s="53">
        <v>250</v>
      </c>
      <c r="AI42" s="53">
        <f t="shared" si="10"/>
        <v>3157000</v>
      </c>
      <c r="AJ42" s="53">
        <v>1675007</v>
      </c>
      <c r="AK42" s="53">
        <v>285</v>
      </c>
      <c r="AL42" s="53">
        <f t="shared" si="11"/>
        <v>477376995</v>
      </c>
      <c r="AM42" s="53">
        <v>0</v>
      </c>
      <c r="AN42" s="53"/>
      <c r="AO42" s="53">
        <f t="shared" si="15"/>
        <v>0</v>
      </c>
      <c r="AP42" s="53">
        <v>0</v>
      </c>
      <c r="AQ42" s="53"/>
      <c r="AR42" s="53">
        <f t="shared" si="13"/>
        <v>0</v>
      </c>
      <c r="AS42" s="53">
        <v>0</v>
      </c>
      <c r="AT42" s="53"/>
      <c r="AU42" s="53">
        <f t="shared" si="14"/>
        <v>0</v>
      </c>
    </row>
    <row r="43" spans="1:47" x14ac:dyDescent="0.25">
      <c r="A43" s="53">
        <v>40</v>
      </c>
      <c r="B43" s="77" t="s">
        <v>66</v>
      </c>
      <c r="C43" s="53">
        <v>31070056</v>
      </c>
      <c r="D43" s="53">
        <v>60</v>
      </c>
      <c r="E43" s="53">
        <f t="shared" si="0"/>
        <v>1864203360</v>
      </c>
      <c r="F43" s="53">
        <v>12985800</v>
      </c>
      <c r="G43" s="53">
        <v>450</v>
      </c>
      <c r="H43" s="53">
        <f t="shared" si="1"/>
        <v>5843610000</v>
      </c>
      <c r="I43" s="53"/>
      <c r="J43" s="53"/>
      <c r="K43" s="53">
        <f t="shared" si="2"/>
        <v>0</v>
      </c>
      <c r="L43" s="53">
        <v>3853170</v>
      </c>
      <c r="M43" s="53">
        <v>500</v>
      </c>
      <c r="N43" s="53">
        <f t="shared" si="3"/>
        <v>1926585000</v>
      </c>
      <c r="O43" s="53">
        <v>1496820</v>
      </c>
      <c r="P43" s="53">
        <v>500</v>
      </c>
      <c r="Q43" s="53">
        <f t="shared" si="4"/>
        <v>748410000</v>
      </c>
      <c r="R43" s="53">
        <v>2239620</v>
      </c>
      <c r="S43" s="53">
        <v>400</v>
      </c>
      <c r="T43" s="53">
        <f>+R43*S43</f>
        <v>895848000</v>
      </c>
      <c r="U43" s="53">
        <v>12286</v>
      </c>
      <c r="V43" s="53">
        <v>400</v>
      </c>
      <c r="W43" s="53">
        <f>+U43*V43</f>
        <v>4914400</v>
      </c>
      <c r="X43" s="53">
        <v>273547</v>
      </c>
      <c r="Y43" s="53">
        <v>400</v>
      </c>
      <c r="Z43" s="53">
        <f>+X43*Y43</f>
        <v>109418800</v>
      </c>
      <c r="AA43" s="53"/>
      <c r="AB43" s="53">
        <v>0</v>
      </c>
      <c r="AC43" s="53">
        <f>+AA43*AB43</f>
        <v>0</v>
      </c>
      <c r="AD43" s="53">
        <v>29921</v>
      </c>
      <c r="AE43" s="53">
        <v>500</v>
      </c>
      <c r="AF43" s="53">
        <f>+AD43*AE43</f>
        <v>14960500</v>
      </c>
      <c r="AG43" s="53">
        <v>5844</v>
      </c>
      <c r="AH43" s="53">
        <v>750</v>
      </c>
      <c r="AI43" s="53">
        <f>+AG43*AH43</f>
        <v>4383000</v>
      </c>
      <c r="AJ43" s="53">
        <v>1597289</v>
      </c>
      <c r="AK43" s="53">
        <v>300</v>
      </c>
      <c r="AL43" s="53">
        <f>+AJ43*AK43</f>
        <v>479186700</v>
      </c>
      <c r="AM43" s="53">
        <v>455643</v>
      </c>
      <c r="AN43" s="37"/>
      <c r="AO43" s="53">
        <f>+AM43*AN43</f>
        <v>0</v>
      </c>
      <c r="AP43" s="53">
        <v>1470799</v>
      </c>
      <c r="AQ43" s="37"/>
      <c r="AR43" s="53">
        <f>+AP43*AQ43</f>
        <v>0</v>
      </c>
      <c r="AS43" s="37"/>
      <c r="AT43" s="37"/>
      <c r="AU43" s="53">
        <f>+AS43*AT43</f>
        <v>0</v>
      </c>
    </row>
    <row r="44" spans="1:47" x14ac:dyDescent="0.25">
      <c r="A44" s="37">
        <v>41</v>
      </c>
      <c r="B44" s="69" t="s">
        <v>95</v>
      </c>
      <c r="C44" s="37">
        <v>8768838</v>
      </c>
      <c r="D44" s="37">
        <v>50</v>
      </c>
      <c r="E44" s="53">
        <f t="shared" si="0"/>
        <v>438441900</v>
      </c>
      <c r="F44" s="37">
        <v>5584500</v>
      </c>
      <c r="G44" s="37">
        <v>300</v>
      </c>
      <c r="H44" s="53">
        <f t="shared" si="1"/>
        <v>1675350000</v>
      </c>
      <c r="I44" s="37">
        <v>89964</v>
      </c>
      <c r="J44" s="37">
        <v>200</v>
      </c>
      <c r="K44" s="53">
        <f t="shared" si="2"/>
        <v>17992800</v>
      </c>
      <c r="L44" s="37">
        <v>247858</v>
      </c>
      <c r="M44" s="37">
        <v>350</v>
      </c>
      <c r="N44" s="53">
        <f t="shared" si="3"/>
        <v>86750300</v>
      </c>
      <c r="O44" s="37">
        <v>212058</v>
      </c>
      <c r="P44" s="37">
        <v>350</v>
      </c>
      <c r="Q44" s="53">
        <f t="shared" si="4"/>
        <v>74220300</v>
      </c>
      <c r="R44" s="37">
        <v>588</v>
      </c>
      <c r="S44" s="37">
        <v>400</v>
      </c>
      <c r="T44" s="53">
        <f>+R44*S44</f>
        <v>235200</v>
      </c>
      <c r="U44" s="37">
        <v>931</v>
      </c>
      <c r="V44" s="37">
        <v>250</v>
      </c>
      <c r="W44" s="53">
        <f>+U44*V44</f>
        <v>232750</v>
      </c>
      <c r="X44" s="37">
        <v>130796.64</v>
      </c>
      <c r="Y44" s="37">
        <v>350</v>
      </c>
      <c r="Z44" s="53">
        <f>+X44*Y44</f>
        <v>45778824</v>
      </c>
      <c r="AA44" s="37">
        <v>7882.5599999999995</v>
      </c>
      <c r="AB44" s="37">
        <v>360</v>
      </c>
      <c r="AC44" s="53">
        <f>+AA44*AB44</f>
        <v>2837721.5999999996</v>
      </c>
      <c r="AD44" s="37">
        <v>166005</v>
      </c>
      <c r="AE44" s="37">
        <v>150</v>
      </c>
      <c r="AF44" s="53">
        <f>+AD44*AE44</f>
        <v>24900750</v>
      </c>
      <c r="AG44" s="37">
        <v>16600.5</v>
      </c>
      <c r="AH44" s="37">
        <v>250</v>
      </c>
      <c r="AI44" s="53">
        <f>+AG44*AH44</f>
        <v>4150125</v>
      </c>
      <c r="AJ44" s="37">
        <v>130152</v>
      </c>
      <c r="AK44" s="37">
        <v>300</v>
      </c>
      <c r="AL44" s="53">
        <f>+AJ44*AK44</f>
        <v>39045600</v>
      </c>
      <c r="AM44" s="37"/>
      <c r="AN44" s="37"/>
      <c r="AO44" s="53">
        <f>+AM44*AN44</f>
        <v>0</v>
      </c>
      <c r="AP44" s="37"/>
      <c r="AQ44" s="37"/>
      <c r="AR44" s="53">
        <f>+AP44*AQ44</f>
        <v>0</v>
      </c>
      <c r="AS44" s="37"/>
      <c r="AT44" s="37"/>
      <c r="AU44" s="53">
        <f>+AS44*AT44</f>
        <v>0</v>
      </c>
    </row>
    <row r="45" spans="1:47" x14ac:dyDescent="0.25">
      <c r="A45" s="53">
        <v>42</v>
      </c>
      <c r="B45" s="96" t="s">
        <v>68</v>
      </c>
      <c r="C45" s="97">
        <v>31459628</v>
      </c>
      <c r="D45" s="97">
        <v>60</v>
      </c>
      <c r="E45" s="53">
        <f t="shared" si="0"/>
        <v>1887577680</v>
      </c>
      <c r="F45" s="97">
        <v>1752140</v>
      </c>
      <c r="G45" s="97">
        <v>360</v>
      </c>
      <c r="H45" s="53">
        <f t="shared" si="1"/>
        <v>630770400</v>
      </c>
      <c r="I45" s="97">
        <v>0</v>
      </c>
      <c r="J45" s="97"/>
      <c r="K45" s="53">
        <f t="shared" si="2"/>
        <v>0</v>
      </c>
      <c r="L45" s="97">
        <v>117125</v>
      </c>
      <c r="M45" s="97">
        <v>380</v>
      </c>
      <c r="N45" s="53">
        <f t="shared" si="3"/>
        <v>44507500</v>
      </c>
      <c r="O45" s="97">
        <v>29525</v>
      </c>
      <c r="P45" s="97">
        <v>260</v>
      </c>
      <c r="Q45" s="53">
        <f t="shared" si="4"/>
        <v>7676500</v>
      </c>
      <c r="R45" s="97">
        <v>168416</v>
      </c>
      <c r="S45" s="97">
        <v>280</v>
      </c>
      <c r="T45" s="53">
        <f t="shared" ref="T45:T50" si="16">+R45*S45</f>
        <v>47156480</v>
      </c>
      <c r="U45" s="97">
        <v>3000</v>
      </c>
      <c r="V45" s="97">
        <v>750</v>
      </c>
      <c r="W45" s="53">
        <f t="shared" ref="W45:W50" si="17">+U45*V45</f>
        <v>2250000</v>
      </c>
      <c r="X45" s="97">
        <v>1424130</v>
      </c>
      <c r="Y45" s="97">
        <v>400</v>
      </c>
      <c r="Z45" s="53">
        <f t="shared" ref="Z45:Z50" si="18">+X45*Y45</f>
        <v>569652000</v>
      </c>
      <c r="AA45" s="97">
        <v>0</v>
      </c>
      <c r="AB45" s="97"/>
      <c r="AC45" s="53">
        <f t="shared" ref="AC45:AC50" si="19">+AA45*AB45</f>
        <v>0</v>
      </c>
      <c r="AD45" s="97">
        <v>72959</v>
      </c>
      <c r="AE45" s="97">
        <v>400</v>
      </c>
      <c r="AF45" s="53">
        <f t="shared" ref="AF45:AF50" si="20">+AD45*AE45</f>
        <v>29183600</v>
      </c>
      <c r="AG45" s="97">
        <v>2488</v>
      </c>
      <c r="AH45" s="97">
        <v>70</v>
      </c>
      <c r="AI45" s="53">
        <f t="shared" ref="AI45:AI50" si="21">+AG45*AH45</f>
        <v>174160</v>
      </c>
      <c r="AJ45" s="97">
        <v>876070</v>
      </c>
      <c r="AK45" s="97">
        <v>330</v>
      </c>
      <c r="AL45" s="53">
        <f t="shared" ref="AL45:AL50" si="22">+AJ45*AK45</f>
        <v>289103100</v>
      </c>
      <c r="AM45" s="97">
        <v>0</v>
      </c>
      <c r="AN45" s="53">
        <f t="shared" ref="AN45:AO50" si="23">+AL45*AM45</f>
        <v>0</v>
      </c>
      <c r="AO45" s="53">
        <f t="shared" si="23"/>
        <v>0</v>
      </c>
      <c r="AP45" s="97">
        <v>0</v>
      </c>
      <c r="AQ45" s="97"/>
      <c r="AR45" s="53">
        <f t="shared" ref="AR45:AR50" si="24">+AP45*AQ45</f>
        <v>0</v>
      </c>
      <c r="AS45" s="97">
        <v>0</v>
      </c>
      <c r="AT45" s="97"/>
      <c r="AU45" s="53">
        <f t="shared" ref="AU45:AU50" si="25">+AS45*AT45</f>
        <v>0</v>
      </c>
    </row>
    <row r="46" spans="1:47" x14ac:dyDescent="0.25">
      <c r="A46" s="53">
        <v>43</v>
      </c>
      <c r="B46" s="98" t="s">
        <v>69</v>
      </c>
      <c r="C46" s="99">
        <v>225827586</v>
      </c>
      <c r="D46" s="99">
        <v>30</v>
      </c>
      <c r="E46" s="53">
        <f t="shared" si="0"/>
        <v>6774827580</v>
      </c>
      <c r="F46" s="99">
        <v>34583900</v>
      </c>
      <c r="G46" s="99">
        <v>350</v>
      </c>
      <c r="H46" s="53">
        <f t="shared" si="1"/>
        <v>12104365000</v>
      </c>
      <c r="I46" s="99">
        <v>164377</v>
      </c>
      <c r="J46" s="99">
        <v>60</v>
      </c>
      <c r="K46" s="53">
        <f t="shared" si="2"/>
        <v>9862620</v>
      </c>
      <c r="L46" s="99">
        <v>13102000</v>
      </c>
      <c r="M46" s="99">
        <v>400</v>
      </c>
      <c r="N46" s="53">
        <f t="shared" si="3"/>
        <v>5240800000</v>
      </c>
      <c r="O46" s="99">
        <v>37930300</v>
      </c>
      <c r="P46" s="99">
        <v>400</v>
      </c>
      <c r="Q46" s="53">
        <f t="shared" si="4"/>
        <v>15172120000</v>
      </c>
      <c r="R46" s="99">
        <v>16303000</v>
      </c>
      <c r="S46" s="99">
        <v>350</v>
      </c>
      <c r="T46" s="53">
        <f t="shared" si="16"/>
        <v>5706050000</v>
      </c>
      <c r="U46" s="99">
        <v>20673000</v>
      </c>
      <c r="V46" s="99">
        <v>250</v>
      </c>
      <c r="W46" s="53">
        <f t="shared" si="17"/>
        <v>5168250000</v>
      </c>
      <c r="X46" s="99">
        <v>18740900</v>
      </c>
      <c r="Y46" s="99">
        <v>400</v>
      </c>
      <c r="Z46" s="53">
        <f t="shared" si="18"/>
        <v>7496360000</v>
      </c>
      <c r="AA46" s="99">
        <v>0</v>
      </c>
      <c r="AB46" s="99"/>
      <c r="AC46" s="53">
        <f t="shared" si="19"/>
        <v>0</v>
      </c>
      <c r="AD46" s="99">
        <v>11449500</v>
      </c>
      <c r="AE46" s="99">
        <v>380</v>
      </c>
      <c r="AF46" s="53">
        <f t="shared" si="20"/>
        <v>4350810000</v>
      </c>
      <c r="AG46" s="99">
        <v>0</v>
      </c>
      <c r="AH46" s="99"/>
      <c r="AI46" s="53">
        <f t="shared" si="21"/>
        <v>0</v>
      </c>
      <c r="AJ46" s="99">
        <v>31829900</v>
      </c>
      <c r="AK46" s="99">
        <v>300</v>
      </c>
      <c r="AL46" s="53">
        <f t="shared" si="22"/>
        <v>9548970000</v>
      </c>
      <c r="AM46" s="100">
        <v>32299</v>
      </c>
      <c r="AN46" s="100"/>
      <c r="AO46" s="53">
        <f t="shared" si="23"/>
        <v>0</v>
      </c>
      <c r="AP46" s="100">
        <v>55480</v>
      </c>
      <c r="AQ46" s="37"/>
      <c r="AR46" s="53">
        <f t="shared" si="24"/>
        <v>0</v>
      </c>
      <c r="AS46" s="101"/>
      <c r="AT46" s="101"/>
      <c r="AU46" s="53">
        <f t="shared" si="25"/>
        <v>0</v>
      </c>
    </row>
    <row r="47" spans="1:47" x14ac:dyDescent="0.25">
      <c r="A47" s="53">
        <v>44</v>
      </c>
      <c r="B47" s="98" t="s">
        <v>70</v>
      </c>
      <c r="C47" s="100">
        <v>334000288</v>
      </c>
      <c r="D47" s="99">
        <v>30</v>
      </c>
      <c r="E47" s="53">
        <f t="shared" si="0"/>
        <v>10020008640</v>
      </c>
      <c r="F47" s="100">
        <v>10525407</v>
      </c>
      <c r="G47" s="100">
        <v>350</v>
      </c>
      <c r="H47" s="53">
        <f t="shared" si="1"/>
        <v>3683892450</v>
      </c>
      <c r="I47" s="100">
        <v>24820</v>
      </c>
      <c r="J47" s="100">
        <v>60</v>
      </c>
      <c r="K47" s="53">
        <f t="shared" si="2"/>
        <v>1489200</v>
      </c>
      <c r="L47" s="100">
        <v>15828700</v>
      </c>
      <c r="M47" s="100">
        <v>400</v>
      </c>
      <c r="N47" s="53">
        <f t="shared" si="3"/>
        <v>6331480000</v>
      </c>
      <c r="O47" s="100">
        <v>19798400</v>
      </c>
      <c r="P47" s="100">
        <v>350</v>
      </c>
      <c r="Q47" s="53">
        <f t="shared" si="4"/>
        <v>6929440000</v>
      </c>
      <c r="R47" s="100">
        <v>2340084</v>
      </c>
      <c r="S47" s="100">
        <v>350</v>
      </c>
      <c r="T47" s="53">
        <f t="shared" si="16"/>
        <v>819029400</v>
      </c>
      <c r="U47" s="100">
        <v>107770</v>
      </c>
      <c r="V47" s="100">
        <v>250</v>
      </c>
      <c r="W47" s="53">
        <f t="shared" si="17"/>
        <v>26942500</v>
      </c>
      <c r="X47" s="100">
        <v>351761800</v>
      </c>
      <c r="Y47" s="100">
        <v>600</v>
      </c>
      <c r="Z47" s="53">
        <f t="shared" si="18"/>
        <v>211057080000</v>
      </c>
      <c r="AA47" s="100">
        <v>0</v>
      </c>
      <c r="AB47" s="100"/>
      <c r="AC47" s="53">
        <f t="shared" si="19"/>
        <v>0</v>
      </c>
      <c r="AD47" s="100">
        <v>76653</v>
      </c>
      <c r="AE47" s="100">
        <v>500</v>
      </c>
      <c r="AF47" s="53">
        <f t="shared" si="20"/>
        <v>38326500</v>
      </c>
      <c r="AG47" s="100">
        <v>3409</v>
      </c>
      <c r="AH47" s="100">
        <v>300</v>
      </c>
      <c r="AI47" s="53">
        <f t="shared" si="21"/>
        <v>1022700</v>
      </c>
      <c r="AJ47" s="100">
        <v>10056507.266666666</v>
      </c>
      <c r="AK47" s="100">
        <v>300</v>
      </c>
      <c r="AL47" s="53">
        <f t="shared" si="22"/>
        <v>3016952179.9999995</v>
      </c>
      <c r="AM47" s="100">
        <v>35084</v>
      </c>
      <c r="AN47" s="100"/>
      <c r="AO47" s="53">
        <f t="shared" si="23"/>
        <v>0</v>
      </c>
      <c r="AP47" s="100">
        <v>35966</v>
      </c>
      <c r="AQ47" s="37"/>
      <c r="AR47" s="53">
        <f t="shared" si="24"/>
        <v>0</v>
      </c>
      <c r="AS47" s="101"/>
      <c r="AT47" s="101"/>
      <c r="AU47" s="53">
        <f t="shared" si="25"/>
        <v>0</v>
      </c>
    </row>
    <row r="48" spans="1:47" x14ac:dyDescent="0.25">
      <c r="A48" s="53">
        <v>45</v>
      </c>
      <c r="B48" s="102" t="s">
        <v>71</v>
      </c>
      <c r="C48" s="100">
        <v>167609665</v>
      </c>
      <c r="D48" s="99">
        <v>30</v>
      </c>
      <c r="E48" s="53">
        <f t="shared" si="0"/>
        <v>5028289950</v>
      </c>
      <c r="F48" s="100">
        <v>2692260</v>
      </c>
      <c r="G48" s="100">
        <v>350</v>
      </c>
      <c r="H48" s="53">
        <f t="shared" si="1"/>
        <v>942291000</v>
      </c>
      <c r="I48" s="100">
        <v>0</v>
      </c>
      <c r="J48" s="100"/>
      <c r="K48" s="53">
        <f t="shared" si="2"/>
        <v>0</v>
      </c>
      <c r="L48" s="100">
        <v>168420</v>
      </c>
      <c r="M48" s="100">
        <v>350</v>
      </c>
      <c r="N48" s="53">
        <f t="shared" si="3"/>
        <v>58947000</v>
      </c>
      <c r="O48" s="100">
        <v>33804</v>
      </c>
      <c r="P48" s="100">
        <v>350</v>
      </c>
      <c r="Q48" s="53">
        <f t="shared" si="4"/>
        <v>11831400</v>
      </c>
      <c r="R48" s="100">
        <v>34020</v>
      </c>
      <c r="S48" s="100"/>
      <c r="T48" s="53">
        <f t="shared" si="16"/>
        <v>0</v>
      </c>
      <c r="U48" s="100">
        <v>0</v>
      </c>
      <c r="V48" s="100"/>
      <c r="W48" s="53">
        <f t="shared" si="17"/>
        <v>0</v>
      </c>
      <c r="X48" s="100">
        <v>1617622</v>
      </c>
      <c r="Y48" s="100">
        <v>600</v>
      </c>
      <c r="Z48" s="53">
        <f t="shared" si="18"/>
        <v>970573200</v>
      </c>
      <c r="AA48" s="100">
        <v>0</v>
      </c>
      <c r="AB48" s="100"/>
      <c r="AC48" s="53">
        <f t="shared" si="19"/>
        <v>0</v>
      </c>
      <c r="AD48" s="100">
        <v>93709</v>
      </c>
      <c r="AE48" s="100">
        <v>500</v>
      </c>
      <c r="AF48" s="53">
        <f t="shared" si="20"/>
        <v>46854500</v>
      </c>
      <c r="AG48" s="100">
        <v>9323</v>
      </c>
      <c r="AH48" s="100">
        <v>300</v>
      </c>
      <c r="AI48" s="53">
        <f t="shared" si="21"/>
        <v>2796900</v>
      </c>
      <c r="AJ48" s="100">
        <v>1952706</v>
      </c>
      <c r="AK48" s="100">
        <v>300</v>
      </c>
      <c r="AL48" s="53">
        <f t="shared" si="22"/>
        <v>585811800</v>
      </c>
      <c r="AM48" s="100">
        <v>0</v>
      </c>
      <c r="AN48" s="100"/>
      <c r="AO48" s="53">
        <f t="shared" si="23"/>
        <v>0</v>
      </c>
      <c r="AP48" s="100">
        <v>0</v>
      </c>
      <c r="AQ48" s="37"/>
      <c r="AR48" s="53">
        <f t="shared" si="24"/>
        <v>0</v>
      </c>
      <c r="AS48" s="101"/>
      <c r="AT48" s="101"/>
      <c r="AU48" s="53">
        <f t="shared" si="25"/>
        <v>0</v>
      </c>
    </row>
    <row r="49" spans="1:47" x14ac:dyDescent="0.25">
      <c r="A49" s="53">
        <v>46</v>
      </c>
      <c r="B49" s="102" t="s">
        <v>72</v>
      </c>
      <c r="C49" s="100">
        <v>83330262</v>
      </c>
      <c r="D49" s="99">
        <v>90</v>
      </c>
      <c r="E49" s="53">
        <f t="shared" si="0"/>
        <v>7499723580</v>
      </c>
      <c r="F49" s="100">
        <v>487382</v>
      </c>
      <c r="G49" s="100">
        <v>375</v>
      </c>
      <c r="H49" s="53">
        <f t="shared" si="1"/>
        <v>182768250</v>
      </c>
      <c r="I49" s="103">
        <v>0</v>
      </c>
      <c r="J49" s="103"/>
      <c r="K49" s="53">
        <f t="shared" si="2"/>
        <v>0</v>
      </c>
      <c r="L49" s="100">
        <v>1537620</v>
      </c>
      <c r="M49" s="100">
        <v>390</v>
      </c>
      <c r="N49" s="53">
        <f t="shared" si="3"/>
        <v>599671800</v>
      </c>
      <c r="O49" s="100">
        <v>1317942</v>
      </c>
      <c r="P49" s="100">
        <v>390</v>
      </c>
      <c r="Q49" s="53">
        <f t="shared" si="4"/>
        <v>513997380</v>
      </c>
      <c r="R49" s="103">
        <v>0</v>
      </c>
      <c r="S49" s="103"/>
      <c r="T49" s="53">
        <f t="shared" si="16"/>
        <v>0</v>
      </c>
      <c r="U49" s="103">
        <v>0</v>
      </c>
      <c r="V49" s="103"/>
      <c r="W49" s="53">
        <f t="shared" si="17"/>
        <v>0</v>
      </c>
      <c r="X49" s="100">
        <v>38449</v>
      </c>
      <c r="Y49" s="100">
        <v>400</v>
      </c>
      <c r="Z49" s="53">
        <f t="shared" si="18"/>
        <v>15379600</v>
      </c>
      <c r="AA49" s="100">
        <v>1988798</v>
      </c>
      <c r="AB49" s="100">
        <v>400</v>
      </c>
      <c r="AC49" s="53">
        <f t="shared" si="19"/>
        <v>795519200</v>
      </c>
      <c r="AD49" s="100">
        <v>3437</v>
      </c>
      <c r="AE49" s="100">
        <v>470</v>
      </c>
      <c r="AF49" s="53">
        <f t="shared" si="20"/>
        <v>1615390</v>
      </c>
      <c r="AG49" s="100">
        <v>96</v>
      </c>
      <c r="AH49" s="100"/>
      <c r="AI49" s="53">
        <f t="shared" si="21"/>
        <v>0</v>
      </c>
      <c r="AJ49" s="100">
        <v>2947076</v>
      </c>
      <c r="AK49" s="100">
        <v>350</v>
      </c>
      <c r="AL49" s="53">
        <f t="shared" si="22"/>
        <v>1031476600</v>
      </c>
      <c r="AM49" s="100"/>
      <c r="AN49" s="100"/>
      <c r="AO49" s="53">
        <f t="shared" si="23"/>
        <v>0</v>
      </c>
      <c r="AP49" s="100"/>
      <c r="AQ49" s="37"/>
      <c r="AR49" s="53">
        <f t="shared" si="24"/>
        <v>0</v>
      </c>
      <c r="AS49" s="101"/>
      <c r="AT49" s="101"/>
      <c r="AU49" s="53">
        <f t="shared" si="25"/>
        <v>0</v>
      </c>
    </row>
    <row r="50" spans="1:47" x14ac:dyDescent="0.25">
      <c r="A50" s="53">
        <v>47</v>
      </c>
      <c r="B50" s="104" t="s">
        <v>73</v>
      </c>
      <c r="C50" s="105">
        <v>10855000</v>
      </c>
      <c r="D50" s="99">
        <v>90</v>
      </c>
      <c r="E50" s="53">
        <f t="shared" si="0"/>
        <v>976950000</v>
      </c>
      <c r="F50" s="105">
        <v>257000000</v>
      </c>
      <c r="G50" s="105">
        <v>375</v>
      </c>
      <c r="H50" s="53">
        <f t="shared" si="1"/>
        <v>96375000000</v>
      </c>
      <c r="I50" s="105"/>
      <c r="J50" s="105"/>
      <c r="K50" s="53">
        <f t="shared" si="2"/>
        <v>0</v>
      </c>
      <c r="L50" s="105">
        <v>1251770</v>
      </c>
      <c r="M50" s="105">
        <v>390</v>
      </c>
      <c r="N50" s="53">
        <f t="shared" si="3"/>
        <v>488190300</v>
      </c>
      <c r="O50" s="105">
        <v>103037184</v>
      </c>
      <c r="P50" s="105">
        <v>390</v>
      </c>
      <c r="Q50" s="53">
        <f t="shared" si="4"/>
        <v>40184501760</v>
      </c>
      <c r="R50" s="105"/>
      <c r="S50" s="105"/>
      <c r="T50" s="53">
        <f t="shared" si="16"/>
        <v>0</v>
      </c>
      <c r="U50" s="105"/>
      <c r="V50" s="105"/>
      <c r="W50" s="53">
        <f t="shared" si="17"/>
        <v>0</v>
      </c>
      <c r="X50" s="105">
        <v>6115400</v>
      </c>
      <c r="Y50" s="105">
        <v>400</v>
      </c>
      <c r="Z50" s="53">
        <f t="shared" si="18"/>
        <v>2446160000</v>
      </c>
      <c r="AA50" s="105"/>
      <c r="AB50" s="105"/>
      <c r="AC50" s="53">
        <f t="shared" si="19"/>
        <v>0</v>
      </c>
      <c r="AD50" s="105">
        <v>10213347</v>
      </c>
      <c r="AE50" s="105">
        <v>470</v>
      </c>
      <c r="AF50" s="53">
        <f t="shared" si="20"/>
        <v>4800273090</v>
      </c>
      <c r="AG50" s="105"/>
      <c r="AH50" s="105"/>
      <c r="AI50" s="53">
        <f t="shared" si="21"/>
        <v>0</v>
      </c>
      <c r="AJ50" s="105">
        <v>25420</v>
      </c>
      <c r="AK50" s="105">
        <v>350</v>
      </c>
      <c r="AL50" s="53">
        <f t="shared" si="22"/>
        <v>8897000</v>
      </c>
      <c r="AM50" s="105"/>
      <c r="AN50" s="105"/>
      <c r="AO50" s="53">
        <f t="shared" si="23"/>
        <v>0</v>
      </c>
      <c r="AP50" s="105"/>
      <c r="AQ50" s="37"/>
      <c r="AR50" s="53">
        <f t="shared" si="24"/>
        <v>0</v>
      </c>
      <c r="AS50" s="101"/>
      <c r="AT50" s="101"/>
      <c r="AU50" s="53">
        <f t="shared" si="25"/>
        <v>0</v>
      </c>
    </row>
    <row r="51" spans="1:47" x14ac:dyDescent="0.25">
      <c r="A51" s="37"/>
      <c r="B51" s="106" t="s">
        <v>92</v>
      </c>
      <c r="C51" s="101">
        <f>SUM(C4:C50)</f>
        <v>3444214353.4232745</v>
      </c>
      <c r="D51" s="101">
        <f>AVERAGE(D4:D50)</f>
        <v>53.586956521739133</v>
      </c>
      <c r="E51" s="101">
        <f>SUM(E4:E50)</f>
        <v>164393664901.75549</v>
      </c>
      <c r="F51" s="101">
        <f>SUM(F4:F50)</f>
        <v>489064729.17167997</v>
      </c>
      <c r="G51" s="101">
        <f>AVERAGE(G4:G50)</f>
        <v>360.93478260869563</v>
      </c>
      <c r="H51" s="101">
        <f>SUM(H4:H50)</f>
        <v>179662609172.58798</v>
      </c>
      <c r="I51" s="101">
        <f>SUM(I4:I50)</f>
        <v>371298</v>
      </c>
      <c r="J51" s="48">
        <f>(J5+J8+J26+J32+J35+J37+J44+J46+J47)/9</f>
        <v>91.666666666666671</v>
      </c>
      <c r="K51" s="101">
        <f>SUM(K4:K50)</f>
        <v>39528040</v>
      </c>
      <c r="L51" s="101">
        <f>SUM(L4:L50)</f>
        <v>68016371.479631573</v>
      </c>
      <c r="M51" s="101">
        <f>AVERAGE(M4:M50)</f>
        <v>412.08695652173913</v>
      </c>
      <c r="N51" s="101">
        <f>SUM(N4:N50)</f>
        <v>28428617020.852631</v>
      </c>
      <c r="O51" s="101">
        <f>SUM(O4:O50)</f>
        <v>186285549.6546669</v>
      </c>
      <c r="P51" s="101">
        <f>AVERAGE(P4:P50)</f>
        <v>404.36956521739131</v>
      </c>
      <c r="Q51" s="101">
        <f>SUM(Q4:Q50)</f>
        <v>73054795069.86676</v>
      </c>
      <c r="R51" s="101">
        <f>SUM(R4:R50)</f>
        <v>26001698.1378664</v>
      </c>
      <c r="S51" s="101">
        <f>AVERAGE(S4:S50)</f>
        <v>341.27777777777777</v>
      </c>
      <c r="T51" s="101">
        <f>SUM(T4:T50)</f>
        <v>9297822314.2532387</v>
      </c>
      <c r="U51" s="101">
        <f>SUM(U4:U50)</f>
        <v>21495178.683087341</v>
      </c>
      <c r="V51" s="101">
        <f>AVERAGE(V4:V50)</f>
        <v>370.36842105263156</v>
      </c>
      <c r="W51" s="101">
        <f>SUM(W4:W50)</f>
        <v>5521452005.5805693</v>
      </c>
      <c r="X51" s="101">
        <f>SUM(X4:X50)</f>
        <v>462754425.58494574</v>
      </c>
      <c r="Y51" s="101">
        <f>AVERAGE(Y4:Y50)</f>
        <v>437.53488372093022</v>
      </c>
      <c r="Z51" s="101">
        <f>SUM(Z4:Z50)</f>
        <v>249961005941.22827</v>
      </c>
      <c r="AA51" s="101">
        <f>SUM(AA4:AA50)</f>
        <v>18361396.073016845</v>
      </c>
      <c r="AB51" s="107">
        <f>(AB6+AB8+AB10+AB11+AB15+AB20+AB26+AB27+AB32+AB35+AB40+AB44+AB49+AA54)/14</f>
        <v>328.57142857142856</v>
      </c>
      <c r="AC51" s="101">
        <f>SUM(AC4:AC50)</f>
        <v>6998451051.1558962</v>
      </c>
      <c r="AD51" s="101">
        <f>SUM(AD4:AD50)</f>
        <v>34759089.847246304</v>
      </c>
      <c r="AE51" s="101">
        <f>AVERAGE(AE4:AE50)</f>
        <v>525.22727272727275</v>
      </c>
      <c r="AF51" s="101">
        <f>SUM(AF4:AF50)</f>
        <v>15678737486.727783</v>
      </c>
      <c r="AG51" s="101">
        <f>SUM(AG4:AG50)</f>
        <v>642606.75370731531</v>
      </c>
      <c r="AH51" s="101">
        <f>AVERAGE(AH4:AH50)</f>
        <v>266</v>
      </c>
      <c r="AI51" s="101">
        <f>SUM(AI4:AI50)</f>
        <v>172902441.375</v>
      </c>
      <c r="AJ51" s="101">
        <f>SUM(AJ4:AJ50)</f>
        <v>189274657.13299382</v>
      </c>
      <c r="AK51" s="101">
        <f>AVERAGE(AK4:AK50)</f>
        <v>335.93023255813955</v>
      </c>
      <c r="AL51" s="101">
        <f>SUM(AL4:AL50)</f>
        <v>64644361455.858154</v>
      </c>
      <c r="AM51" s="101">
        <f>SUM(AM4:AM50)</f>
        <v>5513864.1868473329</v>
      </c>
      <c r="AN51" s="101">
        <f>AVERAGE(AN4:AN50)</f>
        <v>329.42857142857144</v>
      </c>
      <c r="AO51" s="101">
        <f>SUM(AO4:AO50)</f>
        <v>929424432</v>
      </c>
      <c r="AP51" s="101">
        <f>SUM(AP4:AP50)</f>
        <v>4956851.9642332084</v>
      </c>
      <c r="AQ51" s="101">
        <f>AVERAGE(AQ4:AQ50)</f>
        <v>110.07692307692308</v>
      </c>
      <c r="AR51" s="101">
        <f>SUM(AR4:AR50)</f>
        <v>123674574</v>
      </c>
      <c r="AS51" s="101">
        <f>SUM(AS4:AS50)</f>
        <v>168</v>
      </c>
      <c r="AT51" s="101">
        <f>AVERAGE(AT4:AT50)</f>
        <v>400</v>
      </c>
      <c r="AU51" s="101">
        <f>SUM(AU4:AU50)</f>
        <v>67200</v>
      </c>
    </row>
    <row r="52" spans="1:47" x14ac:dyDescent="0.25">
      <c r="AK52" s="108"/>
    </row>
    <row r="53" spans="1:47" x14ac:dyDescent="0.25">
      <c r="K53" s="109"/>
      <c r="L53" s="110">
        <f>L51+O51</f>
        <v>254301921.13429847</v>
      </c>
      <c r="N53" s="110">
        <f>N51+Q51</f>
        <v>101483412090.71939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County live pop 2015</vt:lpstr>
      <vt:lpstr>Liv prod and prices 2015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Kibor</cp:lastModifiedBy>
  <dcterms:created xsi:type="dcterms:W3CDTF">2016-02-17T12:43:46Z</dcterms:created>
  <dcterms:modified xsi:type="dcterms:W3CDTF">2018-02-09T14:26:08Z</dcterms:modified>
</cp:coreProperties>
</file>