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uc\Desktop\Capstone-Project-Data-Modeling-and-PowerBI\Capstone Project\Monika\"/>
    </mc:Choice>
  </mc:AlternateContent>
  <xr:revisionPtr revIDLastSave="0" documentId="13_ncr:1_{4DA385C5-885E-4E7C-9318-DC36D0A660F8}" xr6:coauthVersionLast="47" xr6:coauthVersionMax="47" xr10:uidLastSave="{00000000-0000-0000-0000-000000000000}"/>
  <bookViews>
    <workbookView xWindow="-98" yWindow="-98" windowWidth="20715" windowHeight="13155" xr2:uid="{ED117939-1D2E-4498-B130-96B64592D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1" l="1"/>
  <c r="P49" i="1"/>
  <c r="P56" i="1" s="1"/>
  <c r="P50" i="1"/>
  <c r="M57" i="1"/>
  <c r="I57" i="1"/>
  <c r="M45" i="1"/>
  <c r="M48" i="1" s="1"/>
  <c r="S45" i="1"/>
  <c r="H40" i="1"/>
  <c r="H48" i="1"/>
  <c r="M56" i="1"/>
  <c r="L57" i="1"/>
  <c r="J57" i="1"/>
  <c r="J56" i="1"/>
  <c r="J48" i="1"/>
  <c r="Q52" i="1"/>
  <c r="Q51" i="1"/>
  <c r="R47" i="1"/>
  <c r="R42" i="1"/>
  <c r="Q46" i="1"/>
  <c r="Q48" i="1" s="1"/>
  <c r="Q43" i="1"/>
  <c r="Q34" i="1"/>
  <c r="Q37" i="1"/>
  <c r="P45" i="1"/>
  <c r="P48" i="1" s="1"/>
  <c r="F42" i="1"/>
  <c r="F36" i="1"/>
  <c r="K44" i="1"/>
  <c r="K37" i="1"/>
  <c r="O57" i="1"/>
  <c r="N57" i="1"/>
  <c r="N54" i="1"/>
  <c r="N51" i="1"/>
  <c r="N45" i="1"/>
  <c r="N35" i="1"/>
  <c r="K50" i="1"/>
  <c r="L54" i="1"/>
  <c r="L52" i="1"/>
  <c r="L43" i="1"/>
  <c r="L48" i="1" s="1"/>
  <c r="K53" i="1"/>
  <c r="K56" i="1"/>
  <c r="K46" i="1"/>
  <c r="K48" i="1"/>
  <c r="F53" i="1"/>
  <c r="F54" i="1"/>
  <c r="E55" i="1"/>
  <c r="E52" i="1"/>
  <c r="E45" i="1"/>
  <c r="I45" i="1" s="1"/>
  <c r="D54" i="1"/>
  <c r="D51" i="1"/>
  <c r="G51" i="1"/>
  <c r="G52" i="1"/>
  <c r="P54" i="1"/>
  <c r="P55" i="1"/>
  <c r="O56" i="1"/>
  <c r="Q56" i="1"/>
  <c r="R56" i="1"/>
  <c r="S50" i="1"/>
  <c r="S51" i="1"/>
  <c r="S52" i="1"/>
  <c r="S53" i="1"/>
  <c r="S54" i="1"/>
  <c r="S55" i="1"/>
  <c r="S49" i="1"/>
  <c r="T49" i="1" s="1"/>
  <c r="T41" i="1"/>
  <c r="S43" i="1"/>
  <c r="S44" i="1"/>
  <c r="S46" i="1"/>
  <c r="S47" i="1"/>
  <c r="T47" i="1" s="1"/>
  <c r="S41" i="1"/>
  <c r="O48" i="1"/>
  <c r="N48" i="1"/>
  <c r="O47" i="1"/>
  <c r="O44" i="1"/>
  <c r="R50" i="1"/>
  <c r="L38" i="1"/>
  <c r="O43" i="1"/>
  <c r="O42" i="1"/>
  <c r="G44" i="1"/>
  <c r="R41" i="1"/>
  <c r="G38" i="1"/>
  <c r="J55" i="1"/>
  <c r="J54" i="1"/>
  <c r="J53" i="1"/>
  <c r="M53" i="1" s="1"/>
  <c r="J52" i="1"/>
  <c r="J49" i="1"/>
  <c r="J50" i="1"/>
  <c r="J51" i="1"/>
  <c r="H56" i="1"/>
  <c r="M55" i="1"/>
  <c r="M49" i="1"/>
  <c r="M42" i="1"/>
  <c r="M43" i="1"/>
  <c r="M44" i="1"/>
  <c r="T44" i="1" s="1"/>
  <c r="M47" i="1"/>
  <c r="M41" i="1"/>
  <c r="I55" i="1"/>
  <c r="T55" i="1" s="1"/>
  <c r="I54" i="1"/>
  <c r="I53" i="1"/>
  <c r="I50" i="1"/>
  <c r="I49" i="1"/>
  <c r="J47" i="1"/>
  <c r="J46" i="1"/>
  <c r="J45" i="1"/>
  <c r="J44" i="1"/>
  <c r="J42" i="1"/>
  <c r="J41" i="1"/>
  <c r="J43" i="1"/>
  <c r="R43" i="1"/>
  <c r="O37" i="1"/>
  <c r="R54" i="1"/>
  <c r="O52" i="1"/>
  <c r="O50" i="1"/>
  <c r="R39" i="1"/>
  <c r="J38" i="1"/>
  <c r="F56" i="1"/>
  <c r="B56" i="1"/>
  <c r="B48" i="1"/>
  <c r="G48" i="1"/>
  <c r="F48" i="1"/>
  <c r="D48" i="1"/>
  <c r="H55" i="1"/>
  <c r="H47" i="1"/>
  <c r="H46" i="1"/>
  <c r="H54" i="1"/>
  <c r="H53" i="1"/>
  <c r="H45" i="1"/>
  <c r="H52" i="1"/>
  <c r="H44" i="1"/>
  <c r="H51" i="1"/>
  <c r="H43" i="1"/>
  <c r="H49" i="1"/>
  <c r="H41" i="1"/>
  <c r="H50" i="1"/>
  <c r="H42" i="1"/>
  <c r="H39" i="1"/>
  <c r="B40" i="1"/>
  <c r="E44" i="1"/>
  <c r="R33" i="1"/>
  <c r="R34" i="1"/>
  <c r="R35" i="1"/>
  <c r="R38" i="1"/>
  <c r="P36" i="1"/>
  <c r="O36" i="1"/>
  <c r="N39" i="1"/>
  <c r="N34" i="1"/>
  <c r="R25" i="1"/>
  <c r="R27" i="1"/>
  <c r="P28" i="1"/>
  <c r="O28" i="1"/>
  <c r="O29" i="1"/>
  <c r="N31" i="1"/>
  <c r="P31" i="1"/>
  <c r="Q30" i="1"/>
  <c r="R31" i="1"/>
  <c r="R29" i="1"/>
  <c r="N27" i="1"/>
  <c r="O26" i="1"/>
  <c r="P23" i="1"/>
  <c r="O23" i="1"/>
  <c r="R23" i="1"/>
  <c r="R20" i="1"/>
  <c r="R17" i="1"/>
  <c r="Q19" i="1"/>
  <c r="Q17" i="1"/>
  <c r="P20" i="1"/>
  <c r="P18" i="1"/>
  <c r="O21" i="1"/>
  <c r="O20" i="1"/>
  <c r="O19" i="1"/>
  <c r="N17" i="1"/>
  <c r="N22" i="1"/>
  <c r="K23" i="1"/>
  <c r="K21" i="1"/>
  <c r="K22" i="1"/>
  <c r="L35" i="1"/>
  <c r="K36" i="1"/>
  <c r="K34" i="1"/>
  <c r="D46" i="1"/>
  <c r="D43" i="1"/>
  <c r="J39" i="1"/>
  <c r="J36" i="1"/>
  <c r="J35" i="1"/>
  <c r="J34" i="1"/>
  <c r="J33" i="1"/>
  <c r="K29" i="1"/>
  <c r="D34" i="1"/>
  <c r="L31" i="1"/>
  <c r="L30" i="1"/>
  <c r="L27" i="1"/>
  <c r="K28" i="1"/>
  <c r="K26" i="1"/>
  <c r="K25" i="1"/>
  <c r="J27" i="1"/>
  <c r="J26" i="1"/>
  <c r="L22" i="1"/>
  <c r="L20" i="1"/>
  <c r="K20" i="1"/>
  <c r="J21" i="1"/>
  <c r="J19" i="1"/>
  <c r="K18" i="1"/>
  <c r="K17" i="1"/>
  <c r="H37" i="1"/>
  <c r="H36" i="1"/>
  <c r="H35" i="1"/>
  <c r="H33" i="1"/>
  <c r="H34" i="1"/>
  <c r="G36" i="1"/>
  <c r="G34" i="1"/>
  <c r="F39" i="1"/>
  <c r="E37" i="1"/>
  <c r="E35" i="1"/>
  <c r="D38" i="1"/>
  <c r="D36" i="1"/>
  <c r="H31" i="1"/>
  <c r="H29" i="1"/>
  <c r="H28" i="1"/>
  <c r="H27" i="1"/>
  <c r="H26" i="1"/>
  <c r="H25" i="1"/>
  <c r="G30" i="1"/>
  <c r="G28" i="1"/>
  <c r="F26" i="1"/>
  <c r="F28" i="1"/>
  <c r="F20" i="1"/>
  <c r="E29" i="1"/>
  <c r="E26" i="1"/>
  <c r="D27" i="1"/>
  <c r="H23" i="1"/>
  <c r="H21" i="1"/>
  <c r="H20" i="1"/>
  <c r="H17" i="1"/>
  <c r="G22" i="1"/>
  <c r="G19" i="1"/>
  <c r="E23" i="1"/>
  <c r="E21" i="1"/>
  <c r="E20" i="1"/>
  <c r="D21" i="1"/>
  <c r="E18" i="1"/>
  <c r="B32" i="1"/>
  <c r="D31" i="1"/>
  <c r="B24" i="1"/>
  <c r="H57" i="1" l="1"/>
  <c r="S56" i="1"/>
  <c r="T56" i="1" s="1"/>
  <c r="R48" i="1"/>
  <c r="R57" i="1" s="1"/>
  <c r="S42" i="1"/>
  <c r="T43" i="1"/>
  <c r="N56" i="1"/>
  <c r="T54" i="1"/>
  <c r="M54" i="1"/>
  <c r="L56" i="1"/>
  <c r="M52" i="1"/>
  <c r="T53" i="1"/>
  <c r="M50" i="1"/>
  <c r="T50" i="1" s="1"/>
  <c r="M46" i="1"/>
  <c r="T46" i="1" s="1"/>
  <c r="E56" i="1"/>
  <c r="I52" i="1"/>
  <c r="E48" i="1"/>
  <c r="D56" i="1"/>
  <c r="D57" i="1" s="1"/>
  <c r="I51" i="1"/>
  <c r="T51" i="1" s="1"/>
  <c r="G56" i="1"/>
  <c r="M51" i="1"/>
  <c r="P24" i="1"/>
  <c r="I42" i="1"/>
  <c r="I43" i="1"/>
  <c r="I44" i="1"/>
  <c r="I46" i="1"/>
  <c r="I47" i="1"/>
  <c r="I41" i="1"/>
  <c r="T42" i="1" l="1"/>
  <c r="S48" i="1"/>
  <c r="T45" i="1"/>
  <c r="I48" i="1"/>
  <c r="T52" i="1"/>
  <c r="E57" i="1"/>
  <c r="I56" i="1"/>
  <c r="I18" i="1"/>
  <c r="M18" i="1"/>
  <c r="I25" i="1"/>
  <c r="B57" i="1"/>
  <c r="T48" i="1" l="1"/>
  <c r="T18" i="1"/>
  <c r="S28" i="1"/>
  <c r="S25" i="1"/>
  <c r="F32" i="1"/>
  <c r="M23" i="1"/>
  <c r="M19" i="1"/>
  <c r="M37" i="1"/>
  <c r="Q40" i="1"/>
  <c r="Q57" i="1" s="1"/>
  <c r="I33" i="1"/>
  <c r="I30" i="1"/>
  <c r="M30" i="1"/>
  <c r="M39" i="1"/>
  <c r="M25" i="1"/>
  <c r="M28" i="1"/>
  <c r="I22" i="1"/>
  <c r="S22" i="1"/>
  <c r="S21" i="1"/>
  <c r="D24" i="1"/>
  <c r="M33" i="1"/>
  <c r="M31" i="1"/>
  <c r="M29" i="1"/>
  <c r="S33" i="1"/>
  <c r="S18" i="1"/>
  <c r="I27" i="1" l="1"/>
  <c r="S23" i="1"/>
  <c r="R40" i="1"/>
  <c r="L40" i="1"/>
  <c r="R32" i="1"/>
  <c r="M38" i="1"/>
  <c r="I39" i="1"/>
  <c r="S38" i="1"/>
  <c r="F40" i="1"/>
  <c r="F57" i="1" s="1"/>
  <c r="H32" i="1"/>
  <c r="S31" i="1"/>
  <c r="K40" i="1"/>
  <c r="K57" i="1" s="1"/>
  <c r="I20" i="1"/>
  <c r="I35" i="1"/>
  <c r="E40" i="1"/>
  <c r="T33" i="1"/>
  <c r="L32" i="1"/>
  <c r="I38" i="1"/>
  <c r="I36" i="1"/>
  <c r="M34" i="1"/>
  <c r="D32" i="1"/>
  <c r="P40" i="1"/>
  <c r="P57" i="1" s="1"/>
  <c r="I37" i="1"/>
  <c r="P32" i="1"/>
  <c r="I34" i="1"/>
  <c r="D40" i="1"/>
  <c r="T25" i="1"/>
  <c r="K32" i="1"/>
  <c r="M35" i="1"/>
  <c r="S34" i="1"/>
  <c r="N40" i="1"/>
  <c r="M21" i="1"/>
  <c r="S35" i="1"/>
  <c r="S30" i="1"/>
  <c r="T30" i="1" s="1"/>
  <c r="Q32" i="1"/>
  <c r="J40" i="1"/>
  <c r="M36" i="1"/>
  <c r="S37" i="1"/>
  <c r="G40" i="1"/>
  <c r="G57" i="1" s="1"/>
  <c r="N32" i="1"/>
  <c r="S27" i="1"/>
  <c r="S26" i="1"/>
  <c r="O32" i="1"/>
  <c r="S29" i="1"/>
  <c r="M27" i="1"/>
  <c r="S39" i="1"/>
  <c r="S36" i="1"/>
  <c r="O40" i="1"/>
  <c r="G24" i="1"/>
  <c r="J32" i="1"/>
  <c r="M26" i="1"/>
  <c r="I29" i="1"/>
  <c r="R24" i="1"/>
  <c r="I31" i="1"/>
  <c r="I26" i="1"/>
  <c r="E32" i="1"/>
  <c r="I28" i="1"/>
  <c r="T28" i="1" s="1"/>
  <c r="G32" i="1"/>
  <c r="I23" i="1"/>
  <c r="T23" i="1" s="1"/>
  <c r="L24" i="1"/>
  <c r="M22" i="1"/>
  <c r="T22" i="1" s="1"/>
  <c r="M17" i="1"/>
  <c r="J24" i="1"/>
  <c r="S17" i="1"/>
  <c r="Q24" i="1"/>
  <c r="S20" i="1"/>
  <c r="N24" i="1"/>
  <c r="K24" i="1"/>
  <c r="M20" i="1"/>
  <c r="S19" i="1"/>
  <c r="O24" i="1"/>
  <c r="I17" i="1"/>
  <c r="I19" i="1"/>
  <c r="T19" i="1" s="1"/>
  <c r="E24" i="1"/>
  <c r="H24" i="1"/>
  <c r="F24" i="1"/>
  <c r="I21" i="1"/>
  <c r="T20" i="1" l="1"/>
  <c r="T31" i="1"/>
  <c r="T29" i="1"/>
  <c r="M40" i="1"/>
  <c r="T38" i="1"/>
  <c r="T39" i="1"/>
  <c r="S24" i="1"/>
  <c r="S40" i="1"/>
  <c r="S57" i="1" s="1"/>
  <c r="S32" i="1"/>
  <c r="M32" i="1"/>
  <c r="T37" i="1"/>
  <c r="I24" i="1"/>
  <c r="T27" i="1"/>
  <c r="T36" i="1"/>
  <c r="T35" i="1"/>
  <c r="T26" i="1"/>
  <c r="I32" i="1"/>
  <c r="I40" i="1"/>
  <c r="M24" i="1"/>
  <c r="T34" i="1"/>
  <c r="T17" i="1"/>
  <c r="T21" i="1"/>
  <c r="T40" i="1" l="1"/>
  <c r="T57" i="1" s="1"/>
  <c r="T32" i="1"/>
  <c r="T24" i="1"/>
</calcChain>
</file>

<file path=xl/sharedStrings.xml><?xml version="1.0" encoding="utf-8"?>
<sst xmlns="http://schemas.openxmlformats.org/spreadsheetml/2006/main" count="81" uniqueCount="39">
  <si>
    <t>Visual System</t>
  </si>
  <si>
    <t>Electrical</t>
  </si>
  <si>
    <t>Brakes</t>
  </si>
  <si>
    <t>Steering</t>
  </si>
  <si>
    <t>Powertrain</t>
  </si>
  <si>
    <t>Airbag</t>
  </si>
  <si>
    <t>Fuel Supply</t>
  </si>
  <si>
    <t>Suspension</t>
  </si>
  <si>
    <t>Label</t>
  </si>
  <si>
    <t>Structure</t>
  </si>
  <si>
    <t>Grand Total</t>
  </si>
  <si>
    <t>Seats and Restraints</t>
  </si>
  <si>
    <t>Lights and Instruments</t>
  </si>
  <si>
    <t>Average Costs</t>
  </si>
  <si>
    <t>Eletrical</t>
  </si>
  <si>
    <t>Population having cars</t>
  </si>
  <si>
    <t>Model</t>
  </si>
  <si>
    <t xml:space="preserve">Corolla </t>
  </si>
  <si>
    <t>Camry</t>
  </si>
  <si>
    <t>Prius</t>
  </si>
  <si>
    <t>Sienna</t>
  </si>
  <si>
    <t>Tacoma</t>
  </si>
  <si>
    <t>Yaris</t>
  </si>
  <si>
    <t>Rav4</t>
  </si>
  <si>
    <t>Minor</t>
  </si>
  <si>
    <t>Major</t>
  </si>
  <si>
    <t>Extreme</t>
  </si>
  <si>
    <t>Sub Total</t>
  </si>
  <si>
    <t>Subtotal total</t>
  </si>
  <si>
    <t>Year</t>
  </si>
  <si>
    <t>2019 Total</t>
  </si>
  <si>
    <t>2017 Total</t>
  </si>
  <si>
    <t>2018 Total</t>
  </si>
  <si>
    <t>2017 to 2019 Repair Sales in BC</t>
  </si>
  <si>
    <t>Accessories</t>
  </si>
  <si>
    <t>Sales</t>
  </si>
  <si>
    <t>% of Repairs needed Minor</t>
  </si>
  <si>
    <t>% of Repairs needed Major</t>
  </si>
  <si>
    <t>% of Repairs needed 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</si>
</sst>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left" vertical="top"/>
    </xf>
    <xf numFmtId="164" fontId="0" fillId="0" borderId="0" xfId="0" applyNumberFormat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0" fontId="4" fillId="0" borderId="0" xfId="0" applyFont="1" applyAlignment="1">
      <alignment horizontal="left" vertical="top"/>
    </xf>
    <xf numFmtId="0" fontId="0" fillId="6" borderId="0" xfId="0" applyFill="1"/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Border="1"/>
    <xf numFmtId="1" fontId="0" fillId="0" borderId="0" xfId="0" applyNumberFormat="1" applyBorder="1"/>
    <xf numFmtId="1" fontId="0" fillId="6" borderId="0" xfId="0" applyNumberFormat="1" applyFill="1" applyBorder="1"/>
    <xf numFmtId="164" fontId="3" fillId="0" borderId="0" xfId="0" applyNumberFormat="1" applyFont="1" applyBorder="1"/>
    <xf numFmtId="1" fontId="0" fillId="0" borderId="1" xfId="0" applyNumberFormat="1" applyBorder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/>
    <xf numFmtId="1" fontId="3" fillId="0" borderId="0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4" fontId="0" fillId="4" borderId="0" xfId="0" applyNumberFormat="1" applyFill="1"/>
    <xf numFmtId="164" fontId="0" fillId="5" borderId="0" xfId="0" applyNumberFormat="1" applyFill="1"/>
    <xf numFmtId="0" fontId="6" fillId="2" borderId="0" xfId="0" applyFont="1" applyFill="1"/>
    <xf numFmtId="0" fontId="6" fillId="4" borderId="0" xfId="0" applyFont="1" applyFill="1"/>
    <xf numFmtId="0" fontId="6" fillId="5" borderId="0" xfId="0" applyFont="1" applyFill="1"/>
    <xf numFmtId="164" fontId="0" fillId="0" borderId="0" xfId="1" applyNumberFormat="1" applyFont="1"/>
    <xf numFmtId="164" fontId="5" fillId="7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F2C-7430-48BF-A45E-C623D48AA4A1}">
  <dimension ref="A2:CK66"/>
  <sheetViews>
    <sheetView tabSelected="1" topLeftCell="A14" zoomScale="70" zoomScaleNormal="70" workbookViewId="0">
      <selection activeCell="H37" sqref="H37"/>
    </sheetView>
  </sheetViews>
  <sheetFormatPr defaultRowHeight="14.25" x14ac:dyDescent="0.45"/>
  <cols>
    <col min="1" max="1" width="30.86328125" customWidth="1"/>
    <col min="2" max="2" width="21.6640625" customWidth="1"/>
    <col min="3" max="3" width="15.796875" customWidth="1"/>
    <col min="4" max="4" width="18.33203125" customWidth="1"/>
    <col min="5" max="7" width="16.265625" customWidth="1"/>
    <col min="8" max="8" width="16.9296875" customWidth="1"/>
    <col min="9" max="9" width="18.9296875" customWidth="1"/>
    <col min="10" max="10" width="18.796875" customWidth="1"/>
    <col min="11" max="11" width="17.1328125" customWidth="1"/>
    <col min="12" max="12" width="19.1328125" customWidth="1"/>
    <col min="13" max="13" width="21.6640625" customWidth="1"/>
    <col min="14" max="14" width="18.33203125" customWidth="1"/>
    <col min="15" max="21" width="12.73046875" customWidth="1"/>
    <col min="22" max="22" width="18.3984375" customWidth="1"/>
    <col min="23" max="23" width="21.33203125" customWidth="1"/>
    <col min="24" max="24" width="19.73046875" customWidth="1"/>
    <col min="25" max="25" width="22.06640625" customWidth="1"/>
    <col min="26" max="26" width="19.06640625" customWidth="1"/>
    <col min="27" max="27" width="18.796875" customWidth="1"/>
    <col min="28" max="28" width="23.265625" customWidth="1"/>
    <col min="29" max="29" width="22.59765625" customWidth="1"/>
    <col min="30" max="31" width="19.796875" customWidth="1"/>
    <col min="32" max="32" width="20.33203125" customWidth="1"/>
    <col min="33" max="33" width="22.33203125" customWidth="1"/>
    <col min="34" max="34" width="21.9296875" customWidth="1"/>
    <col min="35" max="35" width="15.796875" customWidth="1"/>
    <col min="36" max="36" width="18.06640625" customWidth="1"/>
  </cols>
  <sheetData>
    <row r="2" spans="1:24" ht="38.25" x14ac:dyDescent="0.45">
      <c r="A2" s="9" t="s">
        <v>33</v>
      </c>
      <c r="B2" s="4"/>
    </row>
    <row r="3" spans="1:24" ht="18.600000000000001" customHeight="1" x14ac:dyDescent="0.45">
      <c r="A3" s="9"/>
      <c r="B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8.600000000000001" customHeight="1" x14ac:dyDescent="0.55000000000000004">
      <c r="A4" s="12" t="s">
        <v>13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8.600000000000001" customHeight="1" x14ac:dyDescent="0.45">
      <c r="A5" s="10" t="s">
        <v>11</v>
      </c>
      <c r="B5" s="10" t="s">
        <v>12</v>
      </c>
      <c r="C5" s="10" t="s">
        <v>0</v>
      </c>
      <c r="D5" s="10" t="s">
        <v>14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34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8.600000000000001" customHeight="1" thickBot="1" x14ac:dyDescent="0.5">
      <c r="A6" s="11">
        <v>600</v>
      </c>
      <c r="B6" s="11">
        <v>1200</v>
      </c>
      <c r="C6" s="11">
        <v>200</v>
      </c>
      <c r="D6" s="11">
        <v>80</v>
      </c>
      <c r="E6" s="11">
        <v>900</v>
      </c>
      <c r="F6" s="11">
        <v>760</v>
      </c>
      <c r="G6" s="11">
        <v>1100</v>
      </c>
      <c r="H6" s="11">
        <v>300</v>
      </c>
      <c r="I6" s="11">
        <v>800</v>
      </c>
      <c r="J6" s="11">
        <v>270</v>
      </c>
      <c r="K6" s="11">
        <v>440</v>
      </c>
      <c r="L6" s="11">
        <v>200</v>
      </c>
      <c r="M6" s="11">
        <v>100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8.600000000000001" customHeight="1" x14ac:dyDescent="0.4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8.600000000000001" customHeight="1" x14ac:dyDescent="0.55000000000000004">
      <c r="A8" s="16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8.600000000000001" customHeight="1" x14ac:dyDescent="0.45">
      <c r="A9" s="15">
        <v>2019</v>
      </c>
      <c r="B9" s="15">
        <v>2018</v>
      </c>
      <c r="C9" s="15">
        <v>2017</v>
      </c>
      <c r="D9" s="15">
        <v>2016</v>
      </c>
      <c r="E9" s="15">
        <v>2015</v>
      </c>
      <c r="F9" s="14"/>
      <c r="G9" s="14"/>
      <c r="H9" s="14"/>
      <c r="I9" s="14"/>
      <c r="J9" s="14"/>
      <c r="K9" s="14"/>
      <c r="L9" s="14"/>
      <c r="M9" s="14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8.600000000000001" customHeight="1" thickBot="1" x14ac:dyDescent="0.5">
      <c r="A10" s="17">
        <v>25</v>
      </c>
      <c r="B10" s="17">
        <v>5010000</v>
      </c>
      <c r="C10" s="17">
        <v>4920000</v>
      </c>
      <c r="D10" s="17"/>
      <c r="E10" s="17"/>
      <c r="F10" s="14"/>
      <c r="G10" s="14"/>
      <c r="H10" s="14"/>
      <c r="I10" s="14"/>
      <c r="J10" s="14"/>
      <c r="K10" s="14"/>
      <c r="L10" s="14"/>
      <c r="M10" s="1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8.600000000000001" customHeight="1" x14ac:dyDescent="0.55000000000000004">
      <c r="A11" s="22" t="s">
        <v>36</v>
      </c>
      <c r="B11" s="23">
        <v>0.6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8.600000000000001" customHeight="1" x14ac:dyDescent="0.55000000000000004">
      <c r="A12" s="12" t="s">
        <v>37</v>
      </c>
      <c r="B12" s="24">
        <v>0.5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5"/>
      <c r="O12" s="5"/>
      <c r="P12" s="5"/>
      <c r="Q12" s="5"/>
      <c r="R12" s="5"/>
      <c r="S12" s="5"/>
      <c r="T12" s="5"/>
    </row>
    <row r="13" spans="1:24" ht="18" customHeight="1" x14ac:dyDescent="0.55000000000000004">
      <c r="A13" s="12" t="s">
        <v>38</v>
      </c>
      <c r="B13" s="24">
        <v>0.4</v>
      </c>
      <c r="L13" s="5"/>
      <c r="M13" s="5"/>
      <c r="N13" s="5"/>
      <c r="O13" s="5"/>
      <c r="P13" s="5"/>
      <c r="Q13" s="5"/>
      <c r="R13" s="5"/>
      <c r="S13" s="5"/>
      <c r="T13" s="5"/>
    </row>
    <row r="15" spans="1:24" x14ac:dyDescent="0.45">
      <c r="A15" s="27"/>
      <c r="B15" s="27"/>
      <c r="C15" s="27"/>
      <c r="D15" s="27" t="s">
        <v>24</v>
      </c>
      <c r="E15" s="27"/>
      <c r="F15" s="27"/>
      <c r="G15" s="27"/>
      <c r="H15" s="27"/>
      <c r="I15" s="28"/>
      <c r="J15" s="27" t="s">
        <v>25</v>
      </c>
      <c r="K15" s="27"/>
      <c r="L15" s="27"/>
      <c r="M15" s="28"/>
      <c r="N15" s="27" t="s">
        <v>26</v>
      </c>
      <c r="O15" s="27"/>
      <c r="P15" s="27"/>
      <c r="Q15" s="27"/>
      <c r="R15" s="27"/>
      <c r="S15" s="28"/>
      <c r="T15" s="29"/>
    </row>
    <row r="16" spans="1:24" x14ac:dyDescent="0.45">
      <c r="A16" s="27" t="s">
        <v>29</v>
      </c>
      <c r="B16" s="27" t="s">
        <v>15</v>
      </c>
      <c r="C16" s="27" t="s">
        <v>16</v>
      </c>
      <c r="D16" s="27" t="s">
        <v>12</v>
      </c>
      <c r="E16" s="27" t="s">
        <v>0</v>
      </c>
      <c r="F16" s="27" t="s">
        <v>8</v>
      </c>
      <c r="G16" s="27" t="s">
        <v>9</v>
      </c>
      <c r="H16" s="27" t="s">
        <v>34</v>
      </c>
      <c r="I16" s="28" t="s">
        <v>27</v>
      </c>
      <c r="J16" s="27" t="s">
        <v>1</v>
      </c>
      <c r="K16" s="27" t="s">
        <v>6</v>
      </c>
      <c r="L16" s="27" t="s">
        <v>7</v>
      </c>
      <c r="M16" s="28" t="s">
        <v>28</v>
      </c>
      <c r="N16" s="27" t="s">
        <v>11</v>
      </c>
      <c r="O16" s="27" t="s">
        <v>2</v>
      </c>
      <c r="P16" s="27" t="s">
        <v>3</v>
      </c>
      <c r="Q16" s="27" t="s">
        <v>4</v>
      </c>
      <c r="R16" s="27" t="s">
        <v>5</v>
      </c>
      <c r="S16" s="28" t="s">
        <v>27</v>
      </c>
      <c r="T16" s="29" t="s">
        <v>10</v>
      </c>
    </row>
    <row r="17" spans="1:20" x14ac:dyDescent="0.45">
      <c r="A17" s="18">
        <v>2019</v>
      </c>
      <c r="B17" s="8">
        <v>25</v>
      </c>
      <c r="C17" s="1" t="s">
        <v>17</v>
      </c>
      <c r="D17" s="30"/>
      <c r="E17" s="30"/>
      <c r="F17" s="30"/>
      <c r="G17" s="30"/>
      <c r="H17" s="30">
        <f>$M6 * (B17*B11)</f>
        <v>1500</v>
      </c>
      <c r="I17" s="25">
        <f>SUM(D17:H17)</f>
        <v>1500</v>
      </c>
      <c r="J17" s="30"/>
      <c r="K17" s="5">
        <f>$I6 * (B17*B12)</f>
        <v>10000</v>
      </c>
      <c r="L17" s="5"/>
      <c r="M17" s="25">
        <f t="shared" ref="M17:M23" si="0">SUM(J17:L17)</f>
        <v>10000</v>
      </c>
      <c r="N17" s="5">
        <f>$A6 * (B17*B13)</f>
        <v>6000</v>
      </c>
      <c r="O17" s="5"/>
      <c r="P17" s="5"/>
      <c r="Q17" s="5">
        <f>$G6 * (B17*B13)</f>
        <v>11000</v>
      </c>
      <c r="R17" s="5">
        <f>$H6 * (B17*B13)</f>
        <v>3000</v>
      </c>
      <c r="S17" s="25">
        <f t="shared" ref="S17:S23" si="1">SUM(N17:R17)</f>
        <v>20000</v>
      </c>
      <c r="T17" s="26">
        <f>SUM(I17+M17)</f>
        <v>11500</v>
      </c>
    </row>
    <row r="18" spans="1:20" x14ac:dyDescent="0.45">
      <c r="A18" s="18"/>
      <c r="B18" s="8">
        <v>20</v>
      </c>
      <c r="C18" s="1" t="s">
        <v>18</v>
      </c>
      <c r="D18" s="30"/>
      <c r="E18" s="30">
        <f>$C6 * (B18*B11)</f>
        <v>2400</v>
      </c>
      <c r="F18" s="30"/>
      <c r="G18" s="30"/>
      <c r="H18" s="5"/>
      <c r="I18" s="25">
        <f t="shared" ref="I18:I39" si="2">SUM(D18:H18)</f>
        <v>2400</v>
      </c>
      <c r="J18" s="5"/>
      <c r="K18" s="5">
        <f>$I6 * (B18*B12)</f>
        <v>8000</v>
      </c>
      <c r="L18" s="5"/>
      <c r="M18" s="25">
        <f t="shared" si="0"/>
        <v>8000</v>
      </c>
      <c r="N18" s="5"/>
      <c r="O18" s="5"/>
      <c r="P18" s="5">
        <f>$F6 * (B18*B13)</f>
        <v>6080</v>
      </c>
      <c r="Q18" s="5"/>
      <c r="R18" s="5"/>
      <c r="S18" s="25">
        <f t="shared" si="1"/>
        <v>6080</v>
      </c>
      <c r="T18" s="26">
        <f t="shared" ref="T18:T22" si="3">SUM(I18+M18)</f>
        <v>10400</v>
      </c>
    </row>
    <row r="19" spans="1:20" x14ac:dyDescent="0.45">
      <c r="A19" s="18"/>
      <c r="B19" s="8">
        <v>18</v>
      </c>
      <c r="C19" s="1" t="s">
        <v>19</v>
      </c>
      <c r="D19" s="30"/>
      <c r="E19" s="30"/>
      <c r="F19" s="30"/>
      <c r="G19" s="30">
        <f>$L6 * (B19*B11)</f>
        <v>2160</v>
      </c>
      <c r="H19" s="30"/>
      <c r="I19" s="25">
        <f t="shared" si="2"/>
        <v>2160</v>
      </c>
      <c r="J19" s="5">
        <f>$D6 * (B19*B12)</f>
        <v>720</v>
      </c>
      <c r="K19" s="5"/>
      <c r="L19" s="5"/>
      <c r="M19" s="25">
        <f t="shared" si="0"/>
        <v>720</v>
      </c>
      <c r="N19" s="5"/>
      <c r="O19" s="5">
        <f>$E6 * (B19*B13)</f>
        <v>6480</v>
      </c>
      <c r="P19" s="5"/>
      <c r="Q19" s="5">
        <f>$G6 * (B19*B13)</f>
        <v>7920</v>
      </c>
      <c r="R19" s="5"/>
      <c r="S19" s="25">
        <f t="shared" si="1"/>
        <v>14400</v>
      </c>
      <c r="T19" s="26">
        <f t="shared" si="3"/>
        <v>2880</v>
      </c>
    </row>
    <row r="20" spans="1:20" x14ac:dyDescent="0.45">
      <c r="A20" s="18"/>
      <c r="B20" s="8">
        <v>19</v>
      </c>
      <c r="C20" s="1" t="s">
        <v>20</v>
      </c>
      <c r="D20" s="30"/>
      <c r="E20" s="30">
        <f>$C6 * (B20*B11)</f>
        <v>2280</v>
      </c>
      <c r="F20" s="30">
        <f>$K6 * (B20*B11)</f>
        <v>5016</v>
      </c>
      <c r="G20" s="30"/>
      <c r="H20" s="30">
        <f>$M6 * (B20*B11)</f>
        <v>1140</v>
      </c>
      <c r="I20" s="25">
        <f t="shared" si="2"/>
        <v>8436</v>
      </c>
      <c r="J20" s="5"/>
      <c r="K20" s="5">
        <f>$I6 * (B20*B12)</f>
        <v>7600</v>
      </c>
      <c r="L20" s="5">
        <f>$J6 * (B20*B12)</f>
        <v>2565</v>
      </c>
      <c r="M20" s="25">
        <f t="shared" si="0"/>
        <v>10165</v>
      </c>
      <c r="N20" s="5"/>
      <c r="O20" s="5">
        <f>$E6 * (B20*B13)</f>
        <v>6840.0000000000009</v>
      </c>
      <c r="P20" s="5">
        <f>$F6 * (B20*B13)</f>
        <v>5776</v>
      </c>
      <c r="Q20" s="5"/>
      <c r="R20" s="5">
        <f>$H6 * (B20*B13)</f>
        <v>2280</v>
      </c>
      <c r="S20" s="25">
        <f t="shared" si="1"/>
        <v>14896</v>
      </c>
      <c r="T20" s="26">
        <f t="shared" si="3"/>
        <v>18601</v>
      </c>
    </row>
    <row r="21" spans="1:20" x14ac:dyDescent="0.45">
      <c r="A21" s="18"/>
      <c r="B21" s="8">
        <v>21</v>
      </c>
      <c r="C21" s="1" t="s">
        <v>21</v>
      </c>
      <c r="D21" s="30">
        <f>$B6 * (B21*B11)</f>
        <v>15120</v>
      </c>
      <c r="E21" s="30">
        <f>$C6 * (B21*B11)</f>
        <v>2520</v>
      </c>
      <c r="F21" s="30"/>
      <c r="G21" s="30"/>
      <c r="H21" s="30">
        <f>$M6 * (B21*B11)</f>
        <v>1260</v>
      </c>
      <c r="I21" s="25">
        <f t="shared" si="2"/>
        <v>18900</v>
      </c>
      <c r="J21" s="5">
        <f>$D6 * (B21*B12)</f>
        <v>840</v>
      </c>
      <c r="K21" s="5">
        <f>$I6 * (B21*B12)</f>
        <v>8400</v>
      </c>
      <c r="L21" s="5"/>
      <c r="M21" s="25">
        <f t="shared" si="0"/>
        <v>9240</v>
      </c>
      <c r="N21" s="5"/>
      <c r="O21" s="5">
        <f>$E6 * (B21*B13)</f>
        <v>7560</v>
      </c>
      <c r="P21" s="5"/>
      <c r="Q21" s="5"/>
      <c r="R21" s="5"/>
      <c r="S21" s="25">
        <f t="shared" si="1"/>
        <v>7560</v>
      </c>
      <c r="T21" s="26">
        <f t="shared" si="3"/>
        <v>28140</v>
      </c>
    </row>
    <row r="22" spans="1:20" x14ac:dyDescent="0.45">
      <c r="A22" s="18"/>
      <c r="B22" s="8">
        <v>22</v>
      </c>
      <c r="C22" s="1" t="s">
        <v>22</v>
      </c>
      <c r="D22" s="30"/>
      <c r="E22" s="30"/>
      <c r="F22" s="30"/>
      <c r="G22" s="30">
        <f>$L6 * (B22*B11)</f>
        <v>2640</v>
      </c>
      <c r="H22" s="30"/>
      <c r="I22" s="25">
        <f t="shared" si="2"/>
        <v>2640</v>
      </c>
      <c r="J22" s="5"/>
      <c r="K22" s="5">
        <f>$I6 * (B22*B12)</f>
        <v>8800</v>
      </c>
      <c r="L22" s="5">
        <f>$J6 * (B22*B12)</f>
        <v>2970</v>
      </c>
      <c r="M22" s="25">
        <f t="shared" si="0"/>
        <v>11770</v>
      </c>
      <c r="N22" s="5">
        <f>$A6 * (B22*B13)</f>
        <v>5280</v>
      </c>
      <c r="O22" s="5"/>
      <c r="P22" s="5"/>
      <c r="Q22" s="5"/>
      <c r="R22" s="5"/>
      <c r="S22" s="25">
        <f t="shared" si="1"/>
        <v>5280</v>
      </c>
      <c r="T22" s="26">
        <f t="shared" si="3"/>
        <v>14410</v>
      </c>
    </row>
    <row r="23" spans="1:20" x14ac:dyDescent="0.45">
      <c r="A23" s="18"/>
      <c r="B23" s="8">
        <v>20</v>
      </c>
      <c r="C23" s="1" t="s">
        <v>23</v>
      </c>
      <c r="D23" s="30"/>
      <c r="E23" s="30">
        <f>$C6 * (B23*B11)</f>
        <v>2400</v>
      </c>
      <c r="F23" s="30"/>
      <c r="G23" s="30"/>
      <c r="H23" s="30">
        <f>$M6 * (B23*B11)</f>
        <v>1200</v>
      </c>
      <c r="I23" s="25">
        <f>SUM(D23:H23)</f>
        <v>3600</v>
      </c>
      <c r="J23" s="5"/>
      <c r="K23" s="5">
        <f>$I6 * (B23*B12)</f>
        <v>8000</v>
      </c>
      <c r="L23" s="5"/>
      <c r="M23" s="25">
        <f t="shared" si="0"/>
        <v>8000</v>
      </c>
      <c r="N23" s="5"/>
      <c r="O23" s="5">
        <f>$E6 * (B23*B13)</f>
        <v>7200</v>
      </c>
      <c r="P23" s="5">
        <f>$F6 * (B23*B13)</f>
        <v>6080</v>
      </c>
      <c r="Q23" s="5"/>
      <c r="R23" s="5">
        <f>$H6 * (B23*B13)</f>
        <v>2400</v>
      </c>
      <c r="S23" s="25">
        <f t="shared" si="1"/>
        <v>15680</v>
      </c>
      <c r="T23" s="26">
        <f>SUM(I23+M23)</f>
        <v>11600</v>
      </c>
    </row>
    <row r="24" spans="1:20" x14ac:dyDescent="0.45">
      <c r="A24" s="19" t="s">
        <v>30</v>
      </c>
      <c r="B24" s="6">
        <f>SUM(B16:B23)</f>
        <v>145</v>
      </c>
      <c r="C24" s="2"/>
      <c r="D24" s="25">
        <f t="shared" ref="D24:I24" si="4">SUM(D17:D23)</f>
        <v>15120</v>
      </c>
      <c r="E24" s="25">
        <f t="shared" si="4"/>
        <v>9600</v>
      </c>
      <c r="F24" s="25">
        <f t="shared" si="4"/>
        <v>5016</v>
      </c>
      <c r="G24" s="25">
        <f t="shared" si="4"/>
        <v>4800</v>
      </c>
      <c r="H24" s="25">
        <f t="shared" si="4"/>
        <v>5100</v>
      </c>
      <c r="I24" s="25">
        <f t="shared" si="4"/>
        <v>39636</v>
      </c>
      <c r="J24" s="25">
        <f t="shared" ref="J24:R24" si="5">SUM(J17:J23)</f>
        <v>1560</v>
      </c>
      <c r="K24" s="25">
        <f t="shared" si="5"/>
        <v>50800</v>
      </c>
      <c r="L24" s="25">
        <f t="shared" si="5"/>
        <v>5535</v>
      </c>
      <c r="M24" s="25">
        <f>SUM(M17:M23)</f>
        <v>57895</v>
      </c>
      <c r="N24" s="25">
        <f t="shared" si="5"/>
        <v>11280</v>
      </c>
      <c r="O24" s="25">
        <f t="shared" si="5"/>
        <v>28080</v>
      </c>
      <c r="P24" s="25">
        <f t="shared" si="5"/>
        <v>17936</v>
      </c>
      <c r="Q24" s="25">
        <f t="shared" si="5"/>
        <v>18920</v>
      </c>
      <c r="R24" s="25">
        <f t="shared" si="5"/>
        <v>7680</v>
      </c>
      <c r="S24" s="25">
        <f>SUM(S17:S23)</f>
        <v>83896</v>
      </c>
      <c r="T24" s="26">
        <f>SUM(I24+M24)</f>
        <v>97531</v>
      </c>
    </row>
    <row r="25" spans="1:20" x14ac:dyDescent="0.45">
      <c r="A25" s="18">
        <v>2018</v>
      </c>
      <c r="B25" s="8">
        <v>31</v>
      </c>
      <c r="C25" s="1" t="s">
        <v>17</v>
      </c>
      <c r="D25" s="5"/>
      <c r="E25" s="5"/>
      <c r="F25" s="5"/>
      <c r="G25" s="5"/>
      <c r="H25" s="5">
        <f>$M6 * (B25*B11)</f>
        <v>1859.9999999999998</v>
      </c>
      <c r="I25" s="25">
        <f t="shared" si="2"/>
        <v>1859.9999999999998</v>
      </c>
      <c r="J25" s="5"/>
      <c r="K25" s="5">
        <f>$I6 * (B25*B12)</f>
        <v>12400</v>
      </c>
      <c r="L25" s="5"/>
      <c r="M25" s="25">
        <f t="shared" ref="M25:M39" si="6">SUM(J25:L25)</f>
        <v>12400</v>
      </c>
      <c r="N25" s="5"/>
      <c r="O25" s="5"/>
      <c r="P25" s="5"/>
      <c r="Q25" s="5"/>
      <c r="R25" s="5">
        <f>$H6 * (B25*B13)</f>
        <v>3720</v>
      </c>
      <c r="S25" s="25">
        <f t="shared" ref="S25:S39" si="7">SUM(N25:R25)</f>
        <v>3720</v>
      </c>
      <c r="T25" s="26">
        <f>SUM(I25+M25+S25)</f>
        <v>17980</v>
      </c>
    </row>
    <row r="26" spans="1:20" x14ac:dyDescent="0.45">
      <c r="A26" s="18"/>
      <c r="B26" s="8">
        <v>17</v>
      </c>
      <c r="C26" s="1" t="s">
        <v>18</v>
      </c>
      <c r="D26" s="5"/>
      <c r="E26" s="5">
        <f>$C6 * (B26*B11)</f>
        <v>2039.9999999999998</v>
      </c>
      <c r="F26" s="5">
        <f>$K6 * (B26*B11)</f>
        <v>4488</v>
      </c>
      <c r="G26" s="5"/>
      <c r="H26" s="5">
        <f>$M6 * (B26*B11)</f>
        <v>1019.9999999999999</v>
      </c>
      <c r="I26" s="25">
        <f t="shared" si="2"/>
        <v>7548</v>
      </c>
      <c r="J26" s="5">
        <f>$D6 * (B26*B12)</f>
        <v>680</v>
      </c>
      <c r="K26" s="5">
        <f>$I6 * (B26*B12)</f>
        <v>6800</v>
      </c>
      <c r="L26" s="5"/>
      <c r="M26" s="25">
        <f t="shared" si="6"/>
        <v>7480</v>
      </c>
      <c r="N26" s="5"/>
      <c r="O26" s="5">
        <f>$E6 * (B26*B13)</f>
        <v>6120.0000000000009</v>
      </c>
      <c r="P26" s="5"/>
      <c r="Q26" s="5"/>
      <c r="R26" s="5"/>
      <c r="S26" s="25">
        <f t="shared" si="7"/>
        <v>6120.0000000000009</v>
      </c>
      <c r="T26" s="26">
        <f t="shared" ref="T26:T41" si="8">SUM(I26+M26+S26)</f>
        <v>21148</v>
      </c>
    </row>
    <row r="27" spans="1:20" x14ac:dyDescent="0.45">
      <c r="A27" s="18"/>
      <c r="B27" s="8">
        <v>24</v>
      </c>
      <c r="C27" s="1" t="s">
        <v>19</v>
      </c>
      <c r="D27" s="5">
        <f>$B6 * (B27*B11)</f>
        <v>17280</v>
      </c>
      <c r="E27" s="5"/>
      <c r="F27" s="5"/>
      <c r="G27" s="5"/>
      <c r="H27" s="5">
        <f>$M6 * (B27*B11)</f>
        <v>1439.9999999999998</v>
      </c>
      <c r="I27" s="25">
        <f t="shared" si="2"/>
        <v>18720</v>
      </c>
      <c r="J27" s="5">
        <f>$D6 * (B27*B12)</f>
        <v>960</v>
      </c>
      <c r="K27" s="5"/>
      <c r="L27" s="5">
        <f>$J6 * (B27*B12)</f>
        <v>3240</v>
      </c>
      <c r="M27" s="25">
        <f t="shared" si="6"/>
        <v>4200</v>
      </c>
      <c r="N27" s="5">
        <f>$A6 * (B27*B13)</f>
        <v>5760.0000000000009</v>
      </c>
      <c r="O27" s="5"/>
      <c r="P27" s="5"/>
      <c r="Q27" s="5"/>
      <c r="R27" s="5">
        <f>$H6 * (B27*B13)</f>
        <v>2880.0000000000005</v>
      </c>
      <c r="S27" s="25">
        <f t="shared" si="7"/>
        <v>8640.0000000000018</v>
      </c>
      <c r="T27" s="26">
        <f t="shared" si="8"/>
        <v>31560</v>
      </c>
    </row>
    <row r="28" spans="1:20" x14ac:dyDescent="0.45">
      <c r="A28" s="18"/>
      <c r="B28" s="8">
        <v>21</v>
      </c>
      <c r="C28" s="1" t="s">
        <v>20</v>
      </c>
      <c r="D28" s="5"/>
      <c r="E28" s="5"/>
      <c r="F28" s="5">
        <f>$K6 * (B28*B11)</f>
        <v>5544</v>
      </c>
      <c r="G28" s="5">
        <f>$L6 * (B28*B11)</f>
        <v>2520</v>
      </c>
      <c r="H28" s="5">
        <f>$M6 * (B28*B11)</f>
        <v>1260</v>
      </c>
      <c r="I28" s="25">
        <f t="shared" si="2"/>
        <v>9324</v>
      </c>
      <c r="J28" s="5"/>
      <c r="K28" s="5">
        <f>$I6 * (B27*B12)</f>
        <v>9600</v>
      </c>
      <c r="L28" s="5"/>
      <c r="M28" s="25">
        <f t="shared" si="6"/>
        <v>9600</v>
      </c>
      <c r="N28" s="5"/>
      <c r="O28" s="5">
        <f>$E6 * (B28*B13)</f>
        <v>7560</v>
      </c>
      <c r="P28" s="5">
        <f>$F6 * (B28*B13)</f>
        <v>6384</v>
      </c>
      <c r="Q28" s="5"/>
      <c r="R28" s="5"/>
      <c r="S28" s="25">
        <f t="shared" si="7"/>
        <v>13944</v>
      </c>
      <c r="T28" s="26">
        <f t="shared" si="8"/>
        <v>32868</v>
      </c>
    </row>
    <row r="29" spans="1:20" x14ac:dyDescent="0.45">
      <c r="A29" s="18"/>
      <c r="B29" s="8">
        <v>26</v>
      </c>
      <c r="C29" s="1" t="s">
        <v>21</v>
      </c>
      <c r="D29" s="5"/>
      <c r="E29" s="5">
        <f>$C6 * (B29*B11)</f>
        <v>3120</v>
      </c>
      <c r="F29" s="5"/>
      <c r="G29" s="5"/>
      <c r="H29" s="5">
        <f>$M6 * (B29*B11)</f>
        <v>1560</v>
      </c>
      <c r="I29" s="25">
        <f t="shared" si="2"/>
        <v>4680</v>
      </c>
      <c r="J29" s="5"/>
      <c r="K29" s="5">
        <f>$I6 * (B29*B12)</f>
        <v>10400</v>
      </c>
      <c r="L29" s="5"/>
      <c r="M29" s="25">
        <f t="shared" si="6"/>
        <v>10400</v>
      </c>
      <c r="N29" s="5"/>
      <c r="O29" s="5">
        <f>$E6 * (B29*B13)</f>
        <v>9360</v>
      </c>
      <c r="P29" s="5"/>
      <c r="Q29" s="5"/>
      <c r="R29" s="5">
        <f>$H6 * (B29*B13)</f>
        <v>3120</v>
      </c>
      <c r="S29" s="25">
        <f t="shared" si="7"/>
        <v>12480</v>
      </c>
      <c r="T29" s="26">
        <f t="shared" si="8"/>
        <v>27560</v>
      </c>
    </row>
    <row r="30" spans="1:20" x14ac:dyDescent="0.45">
      <c r="A30" s="18"/>
      <c r="B30" s="8">
        <v>17</v>
      </c>
      <c r="C30" s="1" t="s">
        <v>22</v>
      </c>
      <c r="D30" s="5"/>
      <c r="E30" s="5"/>
      <c r="F30" s="5"/>
      <c r="G30" s="5">
        <f>$L6 * (B30*B11)</f>
        <v>2039.9999999999998</v>
      </c>
      <c r="H30" s="5"/>
      <c r="I30" s="25">
        <f t="shared" si="2"/>
        <v>2039.9999999999998</v>
      </c>
      <c r="J30" s="5"/>
      <c r="K30" s="5"/>
      <c r="L30" s="5">
        <f>$J6 * (B30*B12)</f>
        <v>2295</v>
      </c>
      <c r="M30" s="25">
        <f t="shared" si="6"/>
        <v>2295</v>
      </c>
      <c r="N30" s="5"/>
      <c r="O30" s="5"/>
      <c r="P30" s="5"/>
      <c r="Q30" s="5">
        <f>$G6 * (B30*B13)</f>
        <v>7480.0000000000009</v>
      </c>
      <c r="R30" s="5"/>
      <c r="S30" s="25">
        <f t="shared" si="7"/>
        <v>7480.0000000000009</v>
      </c>
      <c r="T30" s="26">
        <f t="shared" si="8"/>
        <v>11815</v>
      </c>
    </row>
    <row r="31" spans="1:20" x14ac:dyDescent="0.45">
      <c r="A31" s="18"/>
      <c r="B31" s="8">
        <v>12</v>
      </c>
      <c r="C31" s="1" t="s">
        <v>23</v>
      </c>
      <c r="D31" s="5">
        <f>$B6 * B31</f>
        <v>14400</v>
      </c>
      <c r="E31" s="5"/>
      <c r="F31" s="5"/>
      <c r="G31" s="5"/>
      <c r="H31" s="5">
        <f>$M6 * (B31*B11)</f>
        <v>719.99999999999989</v>
      </c>
      <c r="I31" s="25">
        <f t="shared" si="2"/>
        <v>15120</v>
      </c>
      <c r="J31" s="5"/>
      <c r="K31" s="5"/>
      <c r="L31" s="5">
        <f>$J6 * (B31*B12)</f>
        <v>1620</v>
      </c>
      <c r="M31" s="25">
        <f t="shared" si="6"/>
        <v>1620</v>
      </c>
      <c r="N31" s="5">
        <f>$A6 * (B31*B13)</f>
        <v>2880.0000000000005</v>
      </c>
      <c r="O31" s="5"/>
      <c r="P31" s="5">
        <f>$F6 * (B31*B13)</f>
        <v>3648.0000000000005</v>
      </c>
      <c r="Q31" s="5"/>
      <c r="R31" s="5">
        <f>$H6 * (B31*B13)</f>
        <v>1440.0000000000002</v>
      </c>
      <c r="S31" s="25">
        <f t="shared" si="7"/>
        <v>7968.0000000000009</v>
      </c>
      <c r="T31" s="26">
        <f t="shared" si="8"/>
        <v>24708</v>
      </c>
    </row>
    <row r="32" spans="1:20" x14ac:dyDescent="0.45">
      <c r="A32" s="19" t="s">
        <v>32</v>
      </c>
      <c r="B32" s="6">
        <f>SUM(B25:B31)</f>
        <v>148</v>
      </c>
      <c r="C32" s="2"/>
      <c r="D32" s="25">
        <f>SUM(D25:D31)</f>
        <v>31680</v>
      </c>
      <c r="E32" s="25">
        <f t="shared" ref="E32:H32" si="9">SUM(E25:E31)</f>
        <v>5160</v>
      </c>
      <c r="F32" s="25">
        <f t="shared" si="9"/>
        <v>10032</v>
      </c>
      <c r="G32" s="25">
        <f t="shared" si="9"/>
        <v>4560</v>
      </c>
      <c r="H32" s="25">
        <f t="shared" si="9"/>
        <v>7859.9999999999991</v>
      </c>
      <c r="I32" s="25">
        <f t="shared" ref="I32:O32" si="10">SUM(I25:I31)</f>
        <v>59292</v>
      </c>
      <c r="J32" s="25">
        <f t="shared" si="10"/>
        <v>1640</v>
      </c>
      <c r="K32" s="25">
        <f t="shared" si="10"/>
        <v>39200</v>
      </c>
      <c r="L32" s="25">
        <f t="shared" si="10"/>
        <v>7155</v>
      </c>
      <c r="M32" s="25">
        <f t="shared" si="10"/>
        <v>47995</v>
      </c>
      <c r="N32" s="25">
        <f t="shared" si="10"/>
        <v>8640.0000000000018</v>
      </c>
      <c r="O32" s="25">
        <f t="shared" si="10"/>
        <v>23040</v>
      </c>
      <c r="P32" s="25">
        <f t="shared" ref="P32:Q32" si="11">SUM(P25:P31)</f>
        <v>10032</v>
      </c>
      <c r="Q32" s="25">
        <f t="shared" si="11"/>
        <v>7480.0000000000009</v>
      </c>
      <c r="R32" s="25">
        <f>SUM(R25:R31)</f>
        <v>11160</v>
      </c>
      <c r="S32" s="25">
        <f>SUM(S25:S31)</f>
        <v>60352</v>
      </c>
      <c r="T32" s="26">
        <f t="shared" si="8"/>
        <v>167639</v>
      </c>
    </row>
    <row r="33" spans="1:89" x14ac:dyDescent="0.45">
      <c r="A33" s="18">
        <v>2017</v>
      </c>
      <c r="B33" s="8">
        <v>25</v>
      </c>
      <c r="C33" s="1" t="s">
        <v>17</v>
      </c>
      <c r="D33" s="5"/>
      <c r="E33" s="5"/>
      <c r="F33" s="5"/>
      <c r="G33" s="5"/>
      <c r="H33" s="5">
        <f>$M6 * (B33*B11)</f>
        <v>1500</v>
      </c>
      <c r="I33" s="25">
        <f t="shared" si="2"/>
        <v>1500</v>
      </c>
      <c r="J33" s="5">
        <f>$D6 * (B33*B12)</f>
        <v>1000</v>
      </c>
      <c r="K33" s="5"/>
      <c r="L33" s="5"/>
      <c r="M33" s="25">
        <f t="shared" si="6"/>
        <v>1000</v>
      </c>
      <c r="N33" s="5"/>
      <c r="O33" s="5"/>
      <c r="P33" s="5"/>
      <c r="Q33" s="5"/>
      <c r="R33" s="5">
        <f>$H6 * (B33*B13)</f>
        <v>3000</v>
      </c>
      <c r="S33" s="25">
        <f t="shared" si="7"/>
        <v>3000</v>
      </c>
      <c r="T33" s="26">
        <f t="shared" si="8"/>
        <v>5500</v>
      </c>
    </row>
    <row r="34" spans="1:89" x14ac:dyDescent="0.45">
      <c r="A34" s="18"/>
      <c r="B34" s="8">
        <v>15</v>
      </c>
      <c r="C34" s="1" t="s">
        <v>18</v>
      </c>
      <c r="D34" s="5">
        <f>$B6 * (B34*B11)</f>
        <v>10800</v>
      </c>
      <c r="E34" s="5"/>
      <c r="F34" s="5"/>
      <c r="G34" s="5">
        <f>$L6 * (B34*B11)</f>
        <v>1800</v>
      </c>
      <c r="H34" s="5">
        <f>$M6*(B34*B11)</f>
        <v>900</v>
      </c>
      <c r="I34" s="25">
        <f t="shared" si="2"/>
        <v>13500</v>
      </c>
      <c r="J34" s="5">
        <f>$D6 * (B34*B12)</f>
        <v>600</v>
      </c>
      <c r="K34" s="5">
        <f>$I6 * (B34*B12)</f>
        <v>6000</v>
      </c>
      <c r="L34" s="5"/>
      <c r="M34" s="25">
        <f t="shared" si="6"/>
        <v>6600</v>
      </c>
      <c r="N34" s="5">
        <f>$A6 * (B34*B13)</f>
        <v>3600</v>
      </c>
      <c r="O34" s="5"/>
      <c r="P34" s="5"/>
      <c r="Q34" s="5">
        <f>$G6 * (B34*B13)</f>
        <v>6600</v>
      </c>
      <c r="R34" s="5">
        <f>$H6 * (B34*B13)</f>
        <v>1800</v>
      </c>
      <c r="S34" s="25">
        <f t="shared" si="7"/>
        <v>12000</v>
      </c>
      <c r="T34" s="26">
        <f t="shared" si="8"/>
        <v>32100</v>
      </c>
    </row>
    <row r="35" spans="1:89" x14ac:dyDescent="0.45">
      <c r="A35" s="18"/>
      <c r="B35" s="8">
        <v>17</v>
      </c>
      <c r="C35" s="1" t="s">
        <v>19</v>
      </c>
      <c r="D35" s="5"/>
      <c r="E35" s="5">
        <f>$C6 * (B35*B11)</f>
        <v>2039.9999999999998</v>
      </c>
      <c r="F35" s="5"/>
      <c r="G35" s="5"/>
      <c r="H35" s="5">
        <f>$M6 * (B35*B11)</f>
        <v>1019.9999999999999</v>
      </c>
      <c r="I35" s="25">
        <f t="shared" si="2"/>
        <v>3059.9999999999995</v>
      </c>
      <c r="J35" s="5">
        <f>$D6 * (B35*B12)</f>
        <v>680</v>
      </c>
      <c r="K35" s="5"/>
      <c r="L35" s="5">
        <f>$J6 * (B35*B12)</f>
        <v>2295</v>
      </c>
      <c r="M35" s="25">
        <f t="shared" si="6"/>
        <v>2975</v>
      </c>
      <c r="N35" s="5">
        <f>$A6 * (B35*B13)</f>
        <v>4080.0000000000005</v>
      </c>
      <c r="O35" s="5"/>
      <c r="P35" s="5"/>
      <c r="Q35" s="5"/>
      <c r="R35" s="5">
        <f>$H6 * (B35*B13)</f>
        <v>2040.0000000000002</v>
      </c>
      <c r="S35" s="25">
        <f t="shared" si="7"/>
        <v>6120.0000000000009</v>
      </c>
      <c r="T35" s="26">
        <f t="shared" si="8"/>
        <v>12155</v>
      </c>
    </row>
    <row r="36" spans="1:89" x14ac:dyDescent="0.45">
      <c r="A36" s="18"/>
      <c r="B36" s="8">
        <v>20</v>
      </c>
      <c r="C36" s="1" t="s">
        <v>20</v>
      </c>
      <c r="D36" s="5">
        <f>$B6 * (B36*B11)</f>
        <v>14400</v>
      </c>
      <c r="E36" s="5"/>
      <c r="F36" s="5">
        <f>$K6 * (B36*B11)</f>
        <v>5280</v>
      </c>
      <c r="G36" s="5">
        <f>$L6 * (B36*B11)</f>
        <v>2400</v>
      </c>
      <c r="H36" s="5">
        <f>$M6 * (B36*B11)</f>
        <v>1200</v>
      </c>
      <c r="I36" s="25">
        <f t="shared" si="2"/>
        <v>23280</v>
      </c>
      <c r="J36" s="5">
        <f>$D6 * (B36*B12)</f>
        <v>800</v>
      </c>
      <c r="K36" s="5">
        <f>$I6 * (B36*B12)</f>
        <v>8000</v>
      </c>
      <c r="L36" s="5"/>
      <c r="M36" s="25">
        <f t="shared" si="6"/>
        <v>8800</v>
      </c>
      <c r="N36" s="5"/>
      <c r="O36" s="5">
        <f>$E6 * (B36*B13)</f>
        <v>7200</v>
      </c>
      <c r="P36" s="5">
        <f>$F6 * (B36*B13)</f>
        <v>6080</v>
      </c>
      <c r="Q36" s="5"/>
      <c r="R36" s="5"/>
      <c r="S36" s="25">
        <f t="shared" si="7"/>
        <v>13280</v>
      </c>
      <c r="T36" s="26">
        <f t="shared" si="8"/>
        <v>45360</v>
      </c>
    </row>
    <row r="37" spans="1:89" x14ac:dyDescent="0.45">
      <c r="A37" s="18"/>
      <c r="B37" s="8">
        <v>18</v>
      </c>
      <c r="C37" s="1" t="s">
        <v>21</v>
      </c>
      <c r="D37" s="5"/>
      <c r="E37" s="5">
        <f>$C6 * (B37*B11)</f>
        <v>2160</v>
      </c>
      <c r="F37" s="5"/>
      <c r="G37" s="5"/>
      <c r="H37" s="5">
        <f>$M6 * (B37*B11)</f>
        <v>1080</v>
      </c>
      <c r="I37" s="25">
        <f t="shared" si="2"/>
        <v>3240</v>
      </c>
      <c r="J37" s="5"/>
      <c r="K37" s="5">
        <f>$I6 * (B37*B12)</f>
        <v>7200</v>
      </c>
      <c r="L37" s="5"/>
      <c r="M37" s="25">
        <f t="shared" si="6"/>
        <v>7200</v>
      </c>
      <c r="N37" s="5"/>
      <c r="O37" s="5">
        <f>$E6 * (B37*B13)</f>
        <v>6480</v>
      </c>
      <c r="P37" s="5"/>
      <c r="Q37" s="5">
        <f>$G6 * (B37*B13)</f>
        <v>7920</v>
      </c>
      <c r="R37" s="5"/>
      <c r="S37" s="25">
        <f t="shared" si="7"/>
        <v>14400</v>
      </c>
      <c r="T37" s="26">
        <f t="shared" si="8"/>
        <v>24840</v>
      </c>
    </row>
    <row r="38" spans="1:89" x14ac:dyDescent="0.45">
      <c r="A38" s="18"/>
      <c r="B38" s="8">
        <v>17</v>
      </c>
      <c r="C38" s="1" t="s">
        <v>22</v>
      </c>
      <c r="D38" s="5">
        <f>$B6 * (B38*B11)</f>
        <v>12240</v>
      </c>
      <c r="E38" s="5"/>
      <c r="F38" s="5"/>
      <c r="G38" s="5">
        <f>$L6 * (B38*B11)</f>
        <v>2039.9999999999998</v>
      </c>
      <c r="H38" s="5"/>
      <c r="I38" s="25">
        <f t="shared" si="2"/>
        <v>14280</v>
      </c>
      <c r="J38" s="5">
        <f>$D6 * (B38*B12)</f>
        <v>680</v>
      </c>
      <c r="K38" s="5"/>
      <c r="L38" s="5">
        <f>$J6 * (B38*B12)</f>
        <v>2295</v>
      </c>
      <c r="M38" s="25">
        <f t="shared" si="6"/>
        <v>2975</v>
      </c>
      <c r="N38" s="5"/>
      <c r="O38" s="5"/>
      <c r="P38" s="5">
        <f>$F6 * (B28*B13)</f>
        <v>6384</v>
      </c>
      <c r="Q38" s="5"/>
      <c r="R38" s="5">
        <f>$H6 * (B38*B13)</f>
        <v>2040.0000000000002</v>
      </c>
      <c r="S38" s="25">
        <f t="shared" si="7"/>
        <v>8424</v>
      </c>
      <c r="T38" s="26">
        <f t="shared" si="8"/>
        <v>25679</v>
      </c>
    </row>
    <row r="39" spans="1:89" x14ac:dyDescent="0.45">
      <c r="A39" s="18"/>
      <c r="B39" s="8">
        <v>14</v>
      </c>
      <c r="C39" s="1" t="s">
        <v>23</v>
      </c>
      <c r="D39" s="5"/>
      <c r="E39" s="5"/>
      <c r="F39" s="5">
        <f>$K6 * (B39*B11)</f>
        <v>3696</v>
      </c>
      <c r="G39" s="5"/>
      <c r="H39" s="5">
        <f>$M6 * (B39*B11)</f>
        <v>840</v>
      </c>
      <c r="I39" s="25">
        <f t="shared" si="2"/>
        <v>4536</v>
      </c>
      <c r="J39" s="5">
        <f>$D6 * (B39*B12)</f>
        <v>560</v>
      </c>
      <c r="K39" s="5"/>
      <c r="L39" s="5"/>
      <c r="M39" s="25">
        <f t="shared" si="6"/>
        <v>560</v>
      </c>
      <c r="N39" s="5">
        <f>$A6 * (B39*B13)</f>
        <v>3360.0000000000005</v>
      </c>
      <c r="O39" s="5"/>
      <c r="P39" s="5"/>
      <c r="Q39" s="5"/>
      <c r="R39" s="5">
        <f>$H6 * (B39*B13)</f>
        <v>1680.0000000000002</v>
      </c>
      <c r="S39" s="25">
        <f t="shared" si="7"/>
        <v>5040.0000000000009</v>
      </c>
      <c r="T39" s="26">
        <f t="shared" si="8"/>
        <v>10136</v>
      </c>
    </row>
    <row r="40" spans="1:89" x14ac:dyDescent="0.45">
      <c r="A40" s="19" t="s">
        <v>31</v>
      </c>
      <c r="B40" s="6">
        <f>SUM(B33:B39)</f>
        <v>126</v>
      </c>
      <c r="C40" s="2"/>
      <c r="D40" s="25">
        <f t="shared" ref="D40:S40" si="12">SUM(D33:D39)</f>
        <v>37440</v>
      </c>
      <c r="E40" s="25">
        <f t="shared" si="12"/>
        <v>4200</v>
      </c>
      <c r="F40" s="25">
        <f t="shared" si="12"/>
        <v>8976</v>
      </c>
      <c r="G40" s="25">
        <f t="shared" si="12"/>
        <v>6240</v>
      </c>
      <c r="H40" s="25">
        <f>SUM(H33:H39)</f>
        <v>6540</v>
      </c>
      <c r="I40" s="25">
        <f t="shared" si="12"/>
        <v>63396</v>
      </c>
      <c r="J40" s="25">
        <f t="shared" si="12"/>
        <v>4320</v>
      </c>
      <c r="K40" s="25">
        <f t="shared" si="12"/>
        <v>21200</v>
      </c>
      <c r="L40" s="25">
        <f t="shared" si="12"/>
        <v>4590</v>
      </c>
      <c r="M40" s="25">
        <f t="shared" si="12"/>
        <v>30110</v>
      </c>
      <c r="N40" s="25">
        <f t="shared" si="12"/>
        <v>11040</v>
      </c>
      <c r="O40" s="25">
        <f t="shared" si="12"/>
        <v>13680</v>
      </c>
      <c r="P40" s="25">
        <f t="shared" si="12"/>
        <v>12464</v>
      </c>
      <c r="Q40" s="25">
        <f t="shared" si="12"/>
        <v>14520</v>
      </c>
      <c r="R40" s="25">
        <f t="shared" si="12"/>
        <v>10560</v>
      </c>
      <c r="S40" s="25">
        <f t="shared" si="12"/>
        <v>62264</v>
      </c>
      <c r="T40" s="26">
        <f t="shared" si="8"/>
        <v>155770</v>
      </c>
    </row>
    <row r="41" spans="1:89" x14ac:dyDescent="0.45">
      <c r="A41" s="18">
        <v>2016</v>
      </c>
      <c r="B41" s="8">
        <v>27</v>
      </c>
      <c r="C41" s="1" t="s">
        <v>17</v>
      </c>
      <c r="D41" s="5"/>
      <c r="E41" s="5"/>
      <c r="F41" s="5"/>
      <c r="G41" s="5"/>
      <c r="H41" s="5">
        <f>$M6 * (B41*B11)</f>
        <v>1620</v>
      </c>
      <c r="I41" s="25">
        <f>SUM(D41:H41)</f>
        <v>1620</v>
      </c>
      <c r="J41" s="5">
        <f>$D6 * (B41*B12)</f>
        <v>1080</v>
      </c>
      <c r="K41" s="5"/>
      <c r="L41" s="5"/>
      <c r="M41" s="25">
        <f>SUM(J41:L41)</f>
        <v>1080</v>
      </c>
      <c r="N41" s="5"/>
      <c r="O41" s="5"/>
      <c r="P41" s="5"/>
      <c r="Q41" s="5"/>
      <c r="R41" s="5">
        <f>$H6 * (B41*B13)</f>
        <v>3240</v>
      </c>
      <c r="S41" s="25">
        <f>SUM(N41:R41)</f>
        <v>3240</v>
      </c>
      <c r="T41" s="26">
        <f>SUM(I41+M41+S41)</f>
        <v>5940</v>
      </c>
    </row>
    <row r="42" spans="1:89" x14ac:dyDescent="0.45">
      <c r="A42" s="18"/>
      <c r="B42" s="8">
        <v>25</v>
      </c>
      <c r="C42" s="1" t="s">
        <v>18</v>
      </c>
      <c r="D42" s="5"/>
      <c r="E42" s="5"/>
      <c r="F42" s="5">
        <f>$K6 * (B42*B11)</f>
        <v>6600</v>
      </c>
      <c r="G42" s="5"/>
      <c r="H42" s="5">
        <f>$M6 * (B42*B11)</f>
        <v>1500</v>
      </c>
      <c r="I42" s="25">
        <f t="shared" ref="I42:I47" si="13">SUM(D42:H42)</f>
        <v>8100</v>
      </c>
      <c r="J42" s="5">
        <f>$D6 * (B42*B12)</f>
        <v>1000</v>
      </c>
      <c r="K42" s="5"/>
      <c r="L42" s="5"/>
      <c r="M42" s="25">
        <f t="shared" ref="M42:M47" si="14">SUM(J42:L42)</f>
        <v>1000</v>
      </c>
      <c r="N42" s="5"/>
      <c r="O42" s="5">
        <f>$E6 * (B42*B13)</f>
        <v>9000</v>
      </c>
      <c r="P42" s="5"/>
      <c r="Q42" s="5"/>
      <c r="R42" s="5">
        <f>$H6 * (B42*B13)</f>
        <v>3000</v>
      </c>
      <c r="S42" s="25">
        <f t="shared" ref="S42:S47" si="15">SUM(N42:R42)</f>
        <v>12000</v>
      </c>
      <c r="T42" s="26">
        <f t="shared" ref="T42:T47" si="16">SUM(I42+M42+S42)</f>
        <v>21100</v>
      </c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</row>
    <row r="43" spans="1:89" x14ac:dyDescent="0.45">
      <c r="A43" s="18"/>
      <c r="B43" s="1">
        <v>19</v>
      </c>
      <c r="C43" s="1" t="s">
        <v>19</v>
      </c>
      <c r="D43" s="5">
        <f>$B6 * (B43*B11)</f>
        <v>13680</v>
      </c>
      <c r="E43" s="5"/>
      <c r="F43" s="5"/>
      <c r="G43" s="5"/>
      <c r="H43" s="5">
        <f>$M6 * (B43*B11)</f>
        <v>1140</v>
      </c>
      <c r="I43" s="25">
        <f t="shared" si="13"/>
        <v>14820</v>
      </c>
      <c r="J43" s="5">
        <f>$D6 * (B43*B12)</f>
        <v>760</v>
      </c>
      <c r="K43" s="5"/>
      <c r="L43" s="5">
        <f>$J6 * (B43*B12)</f>
        <v>2565</v>
      </c>
      <c r="M43" s="25">
        <f t="shared" si="14"/>
        <v>3325</v>
      </c>
      <c r="N43" s="5"/>
      <c r="O43" s="5">
        <f>$E6 * (B43*B13)</f>
        <v>6840.0000000000009</v>
      </c>
      <c r="P43" s="5"/>
      <c r="Q43" s="5">
        <f>$G6 * (B43*B13)</f>
        <v>8360</v>
      </c>
      <c r="R43" s="5">
        <f>$H6 * (B43*B13)</f>
        <v>2280</v>
      </c>
      <c r="S43" s="25">
        <f t="shared" si="15"/>
        <v>17480</v>
      </c>
      <c r="T43" s="26">
        <f t="shared" si="16"/>
        <v>35625</v>
      </c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</row>
    <row r="44" spans="1:89" x14ac:dyDescent="0.45">
      <c r="A44" s="18"/>
      <c r="B44" s="1">
        <v>20</v>
      </c>
      <c r="C44" s="1" t="s">
        <v>20</v>
      </c>
      <c r="D44" s="5"/>
      <c r="E44" s="5">
        <f>$C6 * (B44*B11)</f>
        <v>2400</v>
      </c>
      <c r="F44" s="5"/>
      <c r="G44" s="5">
        <f>$L6 * (B44*B11)</f>
        <v>2400</v>
      </c>
      <c r="H44" s="5">
        <f>$M6 * (B44*B11)</f>
        <v>1200</v>
      </c>
      <c r="I44" s="25">
        <f t="shared" si="13"/>
        <v>6000</v>
      </c>
      <c r="J44" s="5">
        <f>$D6 * (B44*B12)</f>
        <v>800</v>
      </c>
      <c r="K44" s="5">
        <f>$I6 * (B44*B12)</f>
        <v>8000</v>
      </c>
      <c r="L44" s="5"/>
      <c r="M44" s="25">
        <f t="shared" si="14"/>
        <v>8800</v>
      </c>
      <c r="N44" s="5"/>
      <c r="O44" s="5">
        <f>$E6 * (B44*B13)</f>
        <v>7200</v>
      </c>
      <c r="P44" s="5"/>
      <c r="Q44" s="5"/>
      <c r="R44" s="5"/>
      <c r="S44" s="25">
        <f t="shared" si="15"/>
        <v>7200</v>
      </c>
      <c r="T44" s="26">
        <f t="shared" si="16"/>
        <v>22000</v>
      </c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</row>
    <row r="45" spans="1:89" x14ac:dyDescent="0.45">
      <c r="A45" s="18"/>
      <c r="B45" s="1">
        <v>18</v>
      </c>
      <c r="C45" s="1" t="s">
        <v>21</v>
      </c>
      <c r="D45" s="5"/>
      <c r="E45" s="5">
        <f>$C6 * (B45*B11)</f>
        <v>2160</v>
      </c>
      <c r="F45" s="5"/>
      <c r="G45" s="5"/>
      <c r="H45" s="5">
        <f>$M6 * (B45*B11)</f>
        <v>1080</v>
      </c>
      <c r="I45" s="25">
        <f>SUM(D45:H45)</f>
        <v>3240</v>
      </c>
      <c r="J45" s="5">
        <f>$D6 * (B45*B12)</f>
        <v>720</v>
      </c>
      <c r="K45" s="5"/>
      <c r="L45" s="5"/>
      <c r="M45" s="25">
        <f>SUM(J45:L45)</f>
        <v>720</v>
      </c>
      <c r="N45" s="5">
        <f>$A6 * (B45*B13)</f>
        <v>4320</v>
      </c>
      <c r="O45" s="5"/>
      <c r="P45" s="5">
        <f>$F6 * (B45*B13)</f>
        <v>5472</v>
      </c>
      <c r="Q45" s="5"/>
      <c r="R45" s="5"/>
      <c r="S45" s="25">
        <f>SUM(N45:R45)</f>
        <v>9792</v>
      </c>
      <c r="T45" s="26">
        <f t="shared" si="16"/>
        <v>13752</v>
      </c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</row>
    <row r="46" spans="1:89" x14ac:dyDescent="0.45">
      <c r="A46" s="18"/>
      <c r="B46" s="1">
        <v>21</v>
      </c>
      <c r="C46" s="1" t="s">
        <v>22</v>
      </c>
      <c r="D46" s="5">
        <f>$B6 * (B46*B11)</f>
        <v>15120</v>
      </c>
      <c r="E46" s="5"/>
      <c r="F46" s="5"/>
      <c r="G46" s="5"/>
      <c r="H46" s="5">
        <f>$M6 * (B46*B11)</f>
        <v>1260</v>
      </c>
      <c r="I46" s="25">
        <f t="shared" si="13"/>
        <v>16380</v>
      </c>
      <c r="J46" s="5">
        <f>$D6 * (B46*B12)</f>
        <v>840</v>
      </c>
      <c r="K46" s="5">
        <f>$I6 * (B46*B12)</f>
        <v>8400</v>
      </c>
      <c r="L46" s="5"/>
      <c r="M46" s="25">
        <f t="shared" si="14"/>
        <v>9240</v>
      </c>
      <c r="N46" s="5"/>
      <c r="O46" s="5"/>
      <c r="P46" s="5"/>
      <c r="Q46" s="5">
        <f>$G6 * (B46*B13)</f>
        <v>9240</v>
      </c>
      <c r="R46" s="5"/>
      <c r="S46" s="25">
        <f t="shared" si="15"/>
        <v>9240</v>
      </c>
      <c r="T46" s="26">
        <f t="shared" si="16"/>
        <v>34860</v>
      </c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</row>
    <row r="47" spans="1:89" x14ac:dyDescent="0.45">
      <c r="A47" s="18"/>
      <c r="B47" s="1">
        <v>24</v>
      </c>
      <c r="C47" s="1" t="s">
        <v>23</v>
      </c>
      <c r="D47" s="5"/>
      <c r="E47" s="5"/>
      <c r="F47" s="5"/>
      <c r="G47" s="5"/>
      <c r="H47" s="5">
        <f>$M6 * (B47*B11)</f>
        <v>1439.9999999999998</v>
      </c>
      <c r="I47" s="25">
        <f t="shared" si="13"/>
        <v>1439.9999999999998</v>
      </c>
      <c r="J47" s="5">
        <f>$D6 * (B47*B12)</f>
        <v>960</v>
      </c>
      <c r="K47" s="5"/>
      <c r="L47" s="5"/>
      <c r="M47" s="25">
        <f t="shared" si="14"/>
        <v>960</v>
      </c>
      <c r="N47" s="5"/>
      <c r="O47" s="5">
        <f>$E6 * (B47*B13)</f>
        <v>8640.0000000000018</v>
      </c>
      <c r="P47" s="5"/>
      <c r="Q47" s="5"/>
      <c r="R47" s="5">
        <f>$H6 * (B47*B13)</f>
        <v>2880.0000000000005</v>
      </c>
      <c r="S47" s="25">
        <f t="shared" si="15"/>
        <v>11520.000000000002</v>
      </c>
      <c r="T47" s="26">
        <f t="shared" si="16"/>
        <v>13920.000000000002</v>
      </c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</row>
    <row r="48" spans="1:89" s="2" customFormat="1" x14ac:dyDescent="0.45">
      <c r="A48" s="19"/>
      <c r="B48" s="6">
        <f>SUM(B41:B47)</f>
        <v>154</v>
      </c>
      <c r="D48" s="25">
        <f>SUM(D41:D47)</f>
        <v>28800</v>
      </c>
      <c r="E48" s="25">
        <f>SUM(E41:E47)</f>
        <v>4560</v>
      </c>
      <c r="F48" s="25">
        <f>SUM(F41:F47)</f>
        <v>6600</v>
      </c>
      <c r="G48" s="25">
        <f>SUM(G41:G47)</f>
        <v>2400</v>
      </c>
      <c r="H48" s="25">
        <f>SUM(H41:H47)</f>
        <v>9240</v>
      </c>
      <c r="I48" s="25">
        <f>SUM(I41:I47)</f>
        <v>51600</v>
      </c>
      <c r="J48" s="25">
        <f>SUM(J41:J47)</f>
        <v>6160</v>
      </c>
      <c r="K48" s="25">
        <f>SUM(K41:K47)</f>
        <v>16400</v>
      </c>
      <c r="L48" s="25">
        <f>SUM(L41:L47)</f>
        <v>2565</v>
      </c>
      <c r="M48" s="25">
        <f>SUM(M41:M47)</f>
        <v>25125</v>
      </c>
      <c r="N48" s="25">
        <f>SUM(N41:N47)</f>
        <v>4320</v>
      </c>
      <c r="O48" s="25">
        <f t="shared" ref="O48:R48" si="17">SUM(O41:O47)</f>
        <v>31680</v>
      </c>
      <c r="P48" s="25">
        <f>SUM(P41:P47)</f>
        <v>5472</v>
      </c>
      <c r="Q48" s="25">
        <f t="shared" si="17"/>
        <v>17600</v>
      </c>
      <c r="R48" s="25">
        <f t="shared" si="17"/>
        <v>11400</v>
      </c>
      <c r="S48" s="25">
        <f>SUM(S41:S47)</f>
        <v>70472</v>
      </c>
      <c r="T48" s="26">
        <f>SUM(T41:T47)</f>
        <v>147197</v>
      </c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</row>
    <row r="49" spans="1:89" x14ac:dyDescent="0.45">
      <c r="A49" s="18">
        <v>2015</v>
      </c>
      <c r="B49" s="1">
        <v>24</v>
      </c>
      <c r="C49" s="1" t="s">
        <v>17</v>
      </c>
      <c r="D49" s="5"/>
      <c r="E49" s="5"/>
      <c r="F49" s="5"/>
      <c r="G49" s="5"/>
      <c r="H49" s="5">
        <f>$M6 * (B49*B11)</f>
        <v>1439.9999999999998</v>
      </c>
      <c r="I49" s="25">
        <f>SUM(D49:H49)</f>
        <v>1439.9999999999998</v>
      </c>
      <c r="J49" s="5">
        <f>$D6 * (B49*B12)</f>
        <v>960</v>
      </c>
      <c r="K49" s="5"/>
      <c r="L49" s="5"/>
      <c r="M49" s="25">
        <f>SUM(J49:L49)</f>
        <v>960</v>
      </c>
      <c r="N49" s="5"/>
      <c r="O49" s="5"/>
      <c r="P49" s="5">
        <f>$F6 * (B49*B13)</f>
        <v>7296.0000000000009</v>
      </c>
      <c r="Q49" s="5"/>
      <c r="R49" s="5"/>
      <c r="S49" s="25">
        <f>SUM(N49:R49)</f>
        <v>7296.0000000000009</v>
      </c>
      <c r="T49" s="26">
        <f>SUM(I49+M49+S49)</f>
        <v>9696</v>
      </c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</row>
    <row r="50" spans="1:89" x14ac:dyDescent="0.45">
      <c r="A50" s="1"/>
      <c r="B50" s="1">
        <v>21</v>
      </c>
      <c r="C50" s="1" t="s">
        <v>18</v>
      </c>
      <c r="D50" s="5"/>
      <c r="E50" s="5"/>
      <c r="F50" s="5"/>
      <c r="G50" s="5"/>
      <c r="H50" s="5">
        <f>$M6 * (B50*B11)</f>
        <v>1260</v>
      </c>
      <c r="I50" s="25">
        <f>SUM(D50:H50)</f>
        <v>1260</v>
      </c>
      <c r="J50" s="5">
        <f>$D6 * (B50*B12)</f>
        <v>840</v>
      </c>
      <c r="K50" s="5">
        <f>$I6 * (B50*B12)</f>
        <v>8400</v>
      </c>
      <c r="L50" s="5"/>
      <c r="M50" s="25">
        <f t="shared" ref="M50:M55" si="18">SUM(J50:L50)</f>
        <v>9240</v>
      </c>
      <c r="N50" s="5"/>
      <c r="O50" s="5">
        <f>$E6 * (B50*B13)</f>
        <v>7560</v>
      </c>
      <c r="P50" s="5">
        <f>$F6 * (B50*B13)</f>
        <v>6384</v>
      </c>
      <c r="Q50" s="5"/>
      <c r="R50" s="5">
        <f>$J6 * (B50*B12)</f>
        <v>2835</v>
      </c>
      <c r="S50" s="25">
        <f t="shared" ref="S50:S55" si="19">SUM(N50:R50)</f>
        <v>16779</v>
      </c>
      <c r="T50" s="26">
        <f t="shared" ref="T50:T56" si="20">SUM(I50+M50+S50)</f>
        <v>27279</v>
      </c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</row>
    <row r="51" spans="1:89" x14ac:dyDescent="0.45">
      <c r="A51" s="1"/>
      <c r="B51" s="1">
        <v>19</v>
      </c>
      <c r="C51" s="1" t="s">
        <v>19</v>
      </c>
      <c r="D51" s="5">
        <f>$L6 * (B51*B11)</f>
        <v>2280</v>
      </c>
      <c r="E51" s="5"/>
      <c r="F51" s="5"/>
      <c r="G51" s="5">
        <f>$L6 * (B51*B11)</f>
        <v>2280</v>
      </c>
      <c r="H51" s="5">
        <f>$M6 * (B51*B11)</f>
        <v>1140</v>
      </c>
      <c r="I51" s="25">
        <f>SUM(D51:H51)</f>
        <v>5700</v>
      </c>
      <c r="J51" s="5">
        <f>$D6 * (B51*B12)</f>
        <v>760</v>
      </c>
      <c r="K51" s="5"/>
      <c r="L51" s="5"/>
      <c r="M51" s="25">
        <f t="shared" si="18"/>
        <v>760</v>
      </c>
      <c r="N51" s="5">
        <f>$A6 * (B51*B13)</f>
        <v>4560</v>
      </c>
      <c r="O51" s="5"/>
      <c r="P51" s="5"/>
      <c r="Q51" s="5">
        <f>$G6 * (B51*B13)</f>
        <v>8360</v>
      </c>
      <c r="R51" s="5"/>
      <c r="S51" s="25">
        <f t="shared" si="19"/>
        <v>12920</v>
      </c>
      <c r="T51" s="26">
        <f t="shared" si="20"/>
        <v>19380</v>
      </c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</row>
    <row r="52" spans="1:89" x14ac:dyDescent="0.45">
      <c r="A52" s="1"/>
      <c r="B52" s="1">
        <v>18</v>
      </c>
      <c r="C52" s="1" t="s">
        <v>20</v>
      </c>
      <c r="D52" s="5"/>
      <c r="E52" s="5">
        <f>$C6 * (B52*B11)</f>
        <v>2160</v>
      </c>
      <c r="F52" s="5"/>
      <c r="G52" s="5">
        <f>$L6 * (B52*B11)</f>
        <v>2160</v>
      </c>
      <c r="H52" s="5">
        <f>$M6 * (B52*B11)</f>
        <v>1080</v>
      </c>
      <c r="I52" s="25">
        <f>SUM(D52:H52)</f>
        <v>5400</v>
      </c>
      <c r="J52" s="5">
        <f>$D6 * (B52*B12)</f>
        <v>720</v>
      </c>
      <c r="K52" s="5"/>
      <c r="L52" s="5">
        <f>$J6 * (B52*B12)</f>
        <v>2430</v>
      </c>
      <c r="M52" s="25">
        <f t="shared" si="18"/>
        <v>3150</v>
      </c>
      <c r="N52" s="5"/>
      <c r="O52" s="5">
        <f>$E6 * (B52*B13)</f>
        <v>6480</v>
      </c>
      <c r="P52" s="5"/>
      <c r="Q52" s="5">
        <f>$G6 * (B52*B13)</f>
        <v>7920</v>
      </c>
      <c r="R52" s="5"/>
      <c r="S52" s="25">
        <f t="shared" si="19"/>
        <v>14400</v>
      </c>
      <c r="T52" s="26">
        <f t="shared" si="20"/>
        <v>22950</v>
      </c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</row>
    <row r="53" spans="1:89" x14ac:dyDescent="0.45">
      <c r="A53" s="18"/>
      <c r="B53" s="1">
        <v>22</v>
      </c>
      <c r="C53" s="1" t="s">
        <v>21</v>
      </c>
      <c r="D53" s="5"/>
      <c r="E53" s="5"/>
      <c r="F53" s="5">
        <f>$C6 * (B53*B11)</f>
        <v>2640</v>
      </c>
      <c r="G53" s="5"/>
      <c r="H53" s="5">
        <f>$M6 * (B53*B11)</f>
        <v>1320</v>
      </c>
      <c r="I53" s="25">
        <f>SUM(D53:H53)</f>
        <v>3960</v>
      </c>
      <c r="J53" s="5">
        <f>$D6 * (B53*B12)</f>
        <v>880</v>
      </c>
      <c r="K53" s="5">
        <f>$I6 * (B53*B12)</f>
        <v>8800</v>
      </c>
      <c r="L53" s="5"/>
      <c r="M53" s="25">
        <f t="shared" si="18"/>
        <v>9680</v>
      </c>
      <c r="N53" s="5"/>
      <c r="O53" s="5"/>
      <c r="P53" s="5"/>
      <c r="Q53" s="5"/>
      <c r="R53" s="5"/>
      <c r="S53" s="25">
        <f t="shared" si="19"/>
        <v>0</v>
      </c>
      <c r="T53" s="26">
        <f t="shared" si="20"/>
        <v>13640</v>
      </c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</row>
    <row r="54" spans="1:89" x14ac:dyDescent="0.45">
      <c r="A54" s="18"/>
      <c r="B54" s="1">
        <v>21</v>
      </c>
      <c r="C54" s="1" t="s">
        <v>22</v>
      </c>
      <c r="D54" s="5">
        <f>$L6 * (B54*B11)</f>
        <v>2520</v>
      </c>
      <c r="E54" s="5"/>
      <c r="F54" s="5">
        <f>$C6 * (B54*B11)</f>
        <v>2520</v>
      </c>
      <c r="G54" s="5"/>
      <c r="H54" s="5">
        <f>$M6 * (B54*B11)</f>
        <v>1260</v>
      </c>
      <c r="I54" s="25">
        <f>SUM(D54:H54)</f>
        <v>6300</v>
      </c>
      <c r="J54" s="5">
        <f>$D6 * (B54*B12)</f>
        <v>840</v>
      </c>
      <c r="K54" s="5"/>
      <c r="L54" s="5">
        <f>$J6 * (B54*B12)</f>
        <v>2835</v>
      </c>
      <c r="M54" s="25">
        <f t="shared" si="18"/>
        <v>3675</v>
      </c>
      <c r="N54" s="5">
        <f>$A6 * (B54*B13)</f>
        <v>5040</v>
      </c>
      <c r="O54" s="5"/>
      <c r="P54" s="5">
        <f>$F6 * (B54*B13)</f>
        <v>6384</v>
      </c>
      <c r="Q54" s="5"/>
      <c r="R54" s="5">
        <f>$H6 * (B54*B13)</f>
        <v>2520</v>
      </c>
      <c r="S54" s="25">
        <f t="shared" si="19"/>
        <v>13944</v>
      </c>
      <c r="T54" s="26">
        <f t="shared" si="20"/>
        <v>23919</v>
      </c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</row>
    <row r="55" spans="1:89" x14ac:dyDescent="0.45">
      <c r="A55" s="18"/>
      <c r="B55" s="1">
        <v>28</v>
      </c>
      <c r="C55" s="1" t="s">
        <v>23</v>
      </c>
      <c r="D55" s="5"/>
      <c r="E55" s="5">
        <f>$C6 * (B55*B11)</f>
        <v>3360</v>
      </c>
      <c r="F55" s="5"/>
      <c r="G55" s="5"/>
      <c r="H55" s="5">
        <f>$M6 * (B55*B11)</f>
        <v>1680</v>
      </c>
      <c r="I55" s="25">
        <f>SUM(D55:H55)</f>
        <v>5040</v>
      </c>
      <c r="J55" s="5">
        <f>$D6 * (B55*B12)</f>
        <v>1120</v>
      </c>
      <c r="K55" s="5"/>
      <c r="L55" s="5"/>
      <c r="M55" s="25">
        <f t="shared" si="18"/>
        <v>1120</v>
      </c>
      <c r="N55" s="5"/>
      <c r="O55" s="5"/>
      <c r="P55" s="5">
        <f>$F6 * (B55*B13)</f>
        <v>8512</v>
      </c>
      <c r="Q55" s="5"/>
      <c r="R55" s="5"/>
      <c r="S55" s="25">
        <f t="shared" si="19"/>
        <v>8512</v>
      </c>
      <c r="T55" s="26">
        <f t="shared" si="20"/>
        <v>14672</v>
      </c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</row>
    <row r="56" spans="1:89" s="2" customFormat="1" x14ac:dyDescent="0.45">
      <c r="A56" s="19"/>
      <c r="B56" s="2">
        <f>SUM(B49:B55)</f>
        <v>153</v>
      </c>
      <c r="D56" s="25">
        <f>SUM(D49:D55)</f>
        <v>4800</v>
      </c>
      <c r="E56" s="25">
        <f t="shared" ref="E56:G56" si="21">SUM(E49:E55)</f>
        <v>5520</v>
      </c>
      <c r="F56" s="25">
        <f t="shared" si="21"/>
        <v>5160</v>
      </c>
      <c r="G56" s="25">
        <f t="shared" si="21"/>
        <v>4440</v>
      </c>
      <c r="H56" s="25">
        <f>SUM(H49:H55)</f>
        <v>9180</v>
      </c>
      <c r="I56" s="25">
        <f>SUM(I49:I55)</f>
        <v>29100</v>
      </c>
      <c r="J56" s="25">
        <f>SUM(J49:J55)</f>
        <v>6120</v>
      </c>
      <c r="K56" s="25">
        <f>SUM(K49:K55)</f>
        <v>17200</v>
      </c>
      <c r="L56" s="25">
        <f>SUM(L49:L55)</f>
        <v>5265</v>
      </c>
      <c r="M56" s="25">
        <f>SUM(M49:M55)</f>
        <v>28585</v>
      </c>
      <c r="N56" s="25">
        <f>SUM(N49:N55)</f>
        <v>9600</v>
      </c>
      <c r="O56" s="25">
        <f t="shared" ref="O56:R56" si="22">SUM(O49:O55)</f>
        <v>14040</v>
      </c>
      <c r="P56" s="25">
        <f t="shared" si="22"/>
        <v>28576</v>
      </c>
      <c r="Q56" s="25">
        <f t="shared" si="22"/>
        <v>16280</v>
      </c>
      <c r="R56" s="25">
        <f t="shared" si="22"/>
        <v>5355</v>
      </c>
      <c r="S56" s="25">
        <f>SUM(S49:S55)</f>
        <v>73851</v>
      </c>
      <c r="T56" s="26">
        <f>SUM(I56+M56+S56)</f>
        <v>131536</v>
      </c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</row>
    <row r="57" spans="1:89" x14ac:dyDescent="0.45">
      <c r="A57" s="20" t="s">
        <v>10</v>
      </c>
      <c r="B57" s="7">
        <f>B24+B32+B40</f>
        <v>419</v>
      </c>
      <c r="C57" s="3"/>
      <c r="D57" s="26">
        <f>SUM(D24+D32+D40+D48+D56)</f>
        <v>117840</v>
      </c>
      <c r="E57" s="26">
        <f>SUM(E24+E32+E40+E48+E56)</f>
        <v>29040</v>
      </c>
      <c r="F57" s="26">
        <f>SUM(F24+F32+F40+F48+F56)</f>
        <v>35784</v>
      </c>
      <c r="G57" s="26">
        <f>SUM(G24+G32+G40+G48+G56)</f>
        <v>22440</v>
      </c>
      <c r="H57" s="26">
        <f>SUM(H24+H32+H40+H48+H56)</f>
        <v>37920</v>
      </c>
      <c r="I57" s="26">
        <f>SUM(I40+I32+I24+I48+I56)</f>
        <v>243024</v>
      </c>
      <c r="J57" s="26">
        <f>J24+J32+J40+J48+J56</f>
        <v>19800</v>
      </c>
      <c r="K57" s="26">
        <f>K24+K32+K40+K48+K56</f>
        <v>144800</v>
      </c>
      <c r="L57" s="26">
        <f>L24+L32+L40+L48+L56</f>
        <v>25110</v>
      </c>
      <c r="M57" s="26">
        <f>M24+M32+M40+M48+M56</f>
        <v>189710</v>
      </c>
      <c r="N57" s="26">
        <f>SUM(N24+N32+N40+N48+N56)</f>
        <v>44880</v>
      </c>
      <c r="O57" s="26">
        <f t="shared" ref="O57:R57" si="23">SUM(O24+O32+O40+O48+O56)</f>
        <v>110520</v>
      </c>
      <c r="P57" s="26">
        <f t="shared" si="23"/>
        <v>74480</v>
      </c>
      <c r="Q57" s="26">
        <f t="shared" si="23"/>
        <v>74800</v>
      </c>
      <c r="R57" s="26">
        <f t="shared" si="23"/>
        <v>46155</v>
      </c>
      <c r="S57" s="26">
        <f>SUM(S24+S32+S40+S48+S56)</f>
        <v>350835</v>
      </c>
      <c r="T57" s="31">
        <f>SUM(T40+T32+T24+T48+T56)</f>
        <v>699673</v>
      </c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</row>
    <row r="58" spans="1:89" x14ac:dyDescent="0.45"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</row>
    <row r="59" spans="1:89" x14ac:dyDescent="0.45">
      <c r="U59" s="21"/>
      <c r="V59" s="21"/>
      <c r="W59" s="21"/>
      <c r="X59" s="21"/>
      <c r="Y59" s="21"/>
    </row>
    <row r="64" spans="1:89" x14ac:dyDescent="0.45">
      <c r="E64" s="5"/>
      <c r="F64" s="5"/>
      <c r="G64" s="5"/>
    </row>
    <row r="66" spans="5:7" x14ac:dyDescent="0.45">
      <c r="E66" s="5"/>
      <c r="F66" s="5"/>
      <c r="G66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2022-03-12T00:41:25Z</dcterms:created>
  <dcterms:modified xsi:type="dcterms:W3CDTF">2022-03-22T01:13:32Z</dcterms:modified>
</cp:coreProperties>
</file>